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aprilie 2022" sheetId="1" r:id="rId1"/>
  </sheets>
  <definedNames/>
  <calcPr fullCalcOnLoad="1"/>
</workbook>
</file>

<file path=xl/sharedStrings.xml><?xml version="1.0" encoding="utf-8"?>
<sst xmlns="http://schemas.openxmlformats.org/spreadsheetml/2006/main" count="249" uniqueCount="188">
  <si>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</si>
  <si>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</si>
  <si>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</si>
  <si>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</si>
  <si>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</si>
  <si>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</si>
  <si>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</si>
  <si>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</si>
  <si>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</si>
  <si>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</si>
  <si>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</si>
  <si>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</si>
  <si>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</si>
  <si>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</si>
  <si>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</si>
  <si>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</si>
  <si>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</si>
  <si>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</si>
  <si>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</si>
  <si>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</si>
  <si>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</si>
  <si>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</si>
  <si>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</si>
  <si>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</si>
  <si>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</si>
  <si>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</si>
  <si>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</si>
  <si>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</si>
  <si>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</si>
  <si>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</si>
  <si>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</si>
  <si>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</si>
  <si>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</si>
  <si>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</si>
  <si>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</si>
  <si>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</si>
  <si>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</si>
  <si>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</si>
  <si>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</si>
  <si>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</si>
  <si>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</si>
  <si>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</si>
  <si>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</si>
  <si>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</si>
  <si>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</si>
  <si>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</si>
  <si>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</si>
  <si>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</si>
  <si>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</si>
  <si>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</si>
  <si>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</si>
  <si>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</si>
  <si>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</si>
  <si>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</si>
  <si>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</si>
  <si>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</si>
  <si>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</si>
  <si>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</si>
  <si>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</si>
  <si>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</si>
  <si>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</si>
  <si>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</si>
  <si>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</si>
  <si>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</si>
  <si>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</si>
  <si>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</si>
  <si>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</si>
  <si>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</si>
  <si>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</si>
  <si>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</si>
  <si>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</si>
  <si>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</si>
  <si>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</si>
  <si>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</si>
  <si>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</si>
  <si>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</si>
  <si>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</si>
  <si>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</si>
  <si>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</si>
  <si>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</si>
  <si>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</si>
  <si>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</si>
  <si>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</si>
  <si>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</si>
  <si>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</si>
  <si>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</si>
  <si>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</si>
  <si>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</si>
  <si>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</si>
  <si>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</si>
  <si>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</si>
  <si>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</si>
  <si>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</si>
  <si>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</si>
  <si>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</si>
  <si>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</si>
  <si>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</si>
  <si>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</si>
  <si>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</si>
  <si>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</si>
  <si>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</si>
  <si>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</si>
  <si>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</si>
  <si>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</si>
  <si>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</si>
  <si>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</si>
  <si>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</si>
  <si>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</si>
  <si>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</si>
  <si>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</si>
  <si>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</si>
  <si>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</si>
  <si>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</si>
  <si>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</si>
  <si>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</si>
  <si>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</si>
  <si>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</si>
  <si>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</si>
  <si>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</si>
  <si>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</si>
  <si>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</si>
  <si>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</si>
  <si>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</si>
  <si>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</si>
  <si>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</si>
  <si>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</si>
  <si>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</si>
  <si>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</si>
  <si>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</si>
  <si>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</si>
  <si>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</si>
  <si>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</si>
  <si>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</si>
  <si>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</si>
  <si>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</si>
  <si>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</si>
  <si>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</si>
  <si>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</si>
  <si>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</si>
  <si>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</si>
  <si>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</si>
  <si>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</si>
  <si>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</si>
  <si>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</si>
  <si>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</si>
  <si>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</si>
  <si>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</si>
  <si>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</si>
  <si>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</si>
  <si>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</si>
  <si>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</si>
  <si>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</si>
  <si>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</si>
  <si>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</si>
  <si>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</si>
  <si>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</si>
  <si>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</si>
  <si>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</si>
  <si>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</si>
  <si>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</si>
  <si>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</si>
  <si>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</si>
  <si>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</si>
  <si>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</si>
  <si>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</si>
  <si>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</si>
  <si>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</si>
  <si>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</si>
  <si>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</si>
  <si>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</si>
  <si>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</si>
  <si>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</si>
  <si>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</si>
  <si>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</si>
  <si>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</si>
  <si>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</si>
  <si>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</si>
  <si>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</si>
  <si>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</si>
  <si>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</si>
  <si>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</si>
  <si>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</si>
  <si>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</si>
  <si>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</si>
  <si>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31.03.2022</t>
  </si>
  <si>
    <t xml:space="preserve">                Preșeinte de ședință</t>
  </si>
  <si>
    <t>Secretar general</t>
  </si>
  <si>
    <t>ANEXA NR 1 LA HCL NR. 127/19.04.2022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</si>
</sst>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171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187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167</v>
      </c>
      <c r="M8" s="59" t="s">
        <v>184</v>
      </c>
      <c r="N8" s="59" t="s">
        <v>80</v>
      </c>
      <c r="O8" s="59" t="s">
        <v>134</v>
      </c>
      <c r="P8" s="61" t="s">
        <v>141</v>
      </c>
      <c r="Q8" s="60"/>
      <c r="R8" s="59" t="s">
        <v>168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450000</v>
      </c>
      <c r="M9" s="4">
        <v>0</v>
      </c>
      <c r="N9" s="51">
        <f>M9/L9</f>
        <v>0</v>
      </c>
      <c r="O9" s="4"/>
      <c r="P9" s="4"/>
      <c r="Q9" s="70"/>
      <c r="R9" s="4">
        <f>L9+O9</f>
        <v>450000</v>
      </c>
      <c r="S9" s="51" t="e">
        <f>R9/M9</f>
        <v>#DIV/0!</v>
      </c>
      <c r="T9" s="4">
        <f>R9-M9</f>
        <v>450000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290102</v>
      </c>
      <c r="N10" s="51">
        <f aca="true" t="shared" si="2" ref="N10:N74">M10/L10</f>
        <v>0.5761788147998086</v>
      </c>
      <c r="O10" s="4"/>
      <c r="P10" s="5"/>
      <c r="Q10" s="5">
        <f aca="true" t="shared" si="3" ref="Q10:Q74">M10-L10</f>
        <v>-213391</v>
      </c>
      <c r="R10" s="4">
        <f aca="true" t="shared" si="4" ref="R10:R74">L10+O10</f>
        <v>503493</v>
      </c>
      <c r="S10" s="51">
        <f aca="true" t="shared" si="5" ref="S10:S76">R10/M10</f>
        <v>1.7355723159440473</v>
      </c>
      <c r="T10" s="4">
        <f aca="true" t="shared" si="6" ref="T10:T76">R10-M10</f>
        <v>213391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1063448</v>
      </c>
      <c r="N11" s="51">
        <f t="shared" si="2"/>
        <v>0.23532816994910377</v>
      </c>
      <c r="O11" s="4"/>
      <c r="P11" s="5"/>
      <c r="Q11" s="5">
        <f t="shared" si="3"/>
        <v>-3455552</v>
      </c>
      <c r="R11" s="4">
        <f t="shared" si="4"/>
        <v>4519000</v>
      </c>
      <c r="S11" s="51">
        <f t="shared" si="5"/>
        <v>4.249385019295725</v>
      </c>
      <c r="T11" s="4">
        <f t="shared" si="6"/>
        <v>3455552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31006690</v>
      </c>
      <c r="N13" s="51">
        <f t="shared" si="2"/>
        <v>0.2168557800577691</v>
      </c>
      <c r="O13" s="4"/>
      <c r="P13" s="5"/>
      <c r="Q13" s="5">
        <f t="shared" si="3"/>
        <v>-111976310</v>
      </c>
      <c r="R13" s="4">
        <f t="shared" si="4"/>
        <v>142983000</v>
      </c>
      <c r="S13" s="51">
        <f t="shared" si="5"/>
        <v>4.611359677540556</v>
      </c>
      <c r="T13" s="4">
        <f t="shared" si="6"/>
        <v>111976310</v>
      </c>
      <c r="U13" s="74"/>
      <c r="V13" s="74"/>
    </row>
    <row r="14" spans="1:22" ht="26.25">
      <c r="A14" s="137" t="s">
        <v>170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656090</v>
      </c>
      <c r="N15" s="51">
        <f t="shared" si="2"/>
        <v>0.24635410271631974</v>
      </c>
      <c r="O15" s="4"/>
      <c r="P15" s="5"/>
      <c r="Q15" s="5">
        <f t="shared" si="3"/>
        <v>-2007109</v>
      </c>
      <c r="R15" s="4">
        <f t="shared" si="4"/>
        <v>2663199</v>
      </c>
      <c r="S15" s="51">
        <f t="shared" si="5"/>
        <v>4.059197671051228</v>
      </c>
      <c r="T15" s="4">
        <f t="shared" si="6"/>
        <v>2007109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2386622</v>
      </c>
      <c r="N16" s="51">
        <f t="shared" si="2"/>
        <v>0.6827731675422252</v>
      </c>
      <c r="O16" s="4"/>
      <c r="P16" s="5"/>
      <c r="Q16" s="5">
        <f>M16-L16</f>
        <v>-1108861</v>
      </c>
      <c r="R16" s="4">
        <f t="shared" si="4"/>
        <v>3495483</v>
      </c>
      <c r="S16" s="51">
        <f t="shared" si="5"/>
        <v>1.464615259559327</v>
      </c>
      <c r="T16" s="4">
        <f t="shared" si="6"/>
        <v>1108861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1560407</v>
      </c>
      <c r="N17" s="51">
        <f t="shared" si="2"/>
        <v>0.6239830928692537</v>
      </c>
      <c r="O17" s="4"/>
      <c r="P17" s="5"/>
      <c r="Q17" s="5">
        <f>M17-L17</f>
        <v>-940313</v>
      </c>
      <c r="R17" s="4">
        <f t="shared" si="4"/>
        <v>2500720</v>
      </c>
      <c r="S17" s="51">
        <f t="shared" si="5"/>
        <v>1.6026075248316625</v>
      </c>
      <c r="T17" s="4">
        <f t="shared" si="6"/>
        <v>940313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705530</v>
      </c>
      <c r="N18" s="51">
        <f t="shared" si="2"/>
        <v>0.6482440270826768</v>
      </c>
      <c r="O18" s="4"/>
      <c r="P18" s="5"/>
      <c r="Q18" s="5">
        <f t="shared" si="3"/>
        <v>-382841</v>
      </c>
      <c r="R18" s="4">
        <f t="shared" si="4"/>
        <v>1088371</v>
      </c>
      <c r="S18" s="51">
        <f t="shared" si="5"/>
        <v>1.542628945615353</v>
      </c>
      <c r="T18" s="4">
        <f t="shared" si="6"/>
        <v>382841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9048048</v>
      </c>
      <c r="N19" s="51">
        <f t="shared" si="2"/>
        <v>0.6495076854053569</v>
      </c>
      <c r="O19" s="4"/>
      <c r="P19" s="5"/>
      <c r="Q19" s="5">
        <f>M19-L19</f>
        <v>-4882577</v>
      </c>
      <c r="R19" s="4">
        <f t="shared" si="4"/>
        <v>13930625</v>
      </c>
      <c r="S19" s="51">
        <f t="shared" si="5"/>
        <v>1.5396276633368877</v>
      </c>
      <c r="T19" s="4">
        <f t="shared" si="6"/>
        <v>4882577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19302728</v>
      </c>
      <c r="N20" s="51">
        <f t="shared" si="2"/>
        <v>0.7996608922738901</v>
      </c>
      <c r="O20" s="4"/>
      <c r="P20" s="5"/>
      <c r="Q20" s="5">
        <f>M20-L20</f>
        <v>-4835914</v>
      </c>
      <c r="R20" s="4">
        <f t="shared" si="4"/>
        <v>24138642</v>
      </c>
      <c r="S20" s="51">
        <f t="shared" si="5"/>
        <v>1.2505300805150443</v>
      </c>
      <c r="T20" s="4">
        <f t="shared" si="6"/>
        <v>4835914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720409</v>
      </c>
      <c r="N21" s="51">
        <f t="shared" si="2"/>
        <v>0.3445648727101238</v>
      </c>
      <c r="O21" s="4"/>
      <c r="P21" s="5"/>
      <c r="Q21" s="5">
        <f t="shared" si="3"/>
        <v>-1370370</v>
      </c>
      <c r="R21" s="4">
        <f t="shared" si="4"/>
        <v>2090779</v>
      </c>
      <c r="S21" s="51">
        <f t="shared" si="5"/>
        <v>2.9022111050805863</v>
      </c>
      <c r="T21" s="4">
        <f t="shared" si="6"/>
        <v>1370370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15144</v>
      </c>
      <c r="N22" s="51">
        <f t="shared" si="2"/>
        <v>0.42434431741761935</v>
      </c>
      <c r="O22" s="4"/>
      <c r="P22" s="5"/>
      <c r="Q22" s="5">
        <f t="shared" si="3"/>
        <v>-20544</v>
      </c>
      <c r="R22" s="4">
        <f t="shared" si="4"/>
        <v>35688</v>
      </c>
      <c r="S22" s="51">
        <f t="shared" si="5"/>
        <v>2.3565768621236134</v>
      </c>
      <c r="T22" s="4">
        <f t="shared" si="6"/>
        <v>20544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5495524</v>
      </c>
      <c r="N24" s="51">
        <f t="shared" si="2"/>
        <v>0.5697590175077146</v>
      </c>
      <c r="O24" s="4"/>
      <c r="P24" s="5"/>
      <c r="Q24" s="5">
        <f t="shared" si="3"/>
        <v>-4149824</v>
      </c>
      <c r="R24" s="4">
        <f t="shared" si="4"/>
        <v>9645348</v>
      </c>
      <c r="S24" s="51">
        <f t="shared" si="5"/>
        <v>1.7551279914344837</v>
      </c>
      <c r="T24" s="4">
        <f t="shared" si="6"/>
        <v>4149824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3347625</v>
      </c>
      <c r="N25" s="51">
        <f t="shared" si="2"/>
        <v>0.6821865182153811</v>
      </c>
      <c r="O25" s="4"/>
      <c r="P25" s="5"/>
      <c r="Q25" s="5">
        <f t="shared" si="3"/>
        <v>-1559574</v>
      </c>
      <c r="R25" s="4">
        <f t="shared" si="4"/>
        <v>4907199</v>
      </c>
      <c r="S25" s="51">
        <f t="shared" si="5"/>
        <v>1.4658747619581047</v>
      </c>
      <c r="T25" s="4">
        <f t="shared" si="6"/>
        <v>1559574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/>
      <c r="P27" s="5"/>
      <c r="Q27" s="5">
        <f t="shared" si="3"/>
        <v>-4000000</v>
      </c>
      <c r="R27" s="4">
        <f t="shared" si="4"/>
        <v>4000000</v>
      </c>
      <c r="S27" s="51" t="e">
        <f t="shared" si="5"/>
        <v>#DIV/0!</v>
      </c>
      <c r="T27" s="4">
        <f t="shared" si="6"/>
        <v>4000000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1474357</v>
      </c>
      <c r="N28" s="51">
        <f t="shared" si="2"/>
        <v>0.24010580988647895</v>
      </c>
      <c r="O28" s="4"/>
      <c r="P28" s="5"/>
      <c r="Q28" s="5">
        <f t="shared" si="3"/>
        <v>-4666090</v>
      </c>
      <c r="R28" s="4">
        <f t="shared" si="4"/>
        <v>6140447</v>
      </c>
      <c r="S28" s="51">
        <f t="shared" si="5"/>
        <v>4.1648304989904075</v>
      </c>
      <c r="T28" s="4">
        <f t="shared" si="6"/>
        <v>4666090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71959</v>
      </c>
      <c r="N30" s="51">
        <f t="shared" si="2"/>
        <v>0.2799362004240338</v>
      </c>
      <c r="O30" s="4"/>
      <c r="P30" s="5"/>
      <c r="Q30" s="5">
        <f t="shared" si="3"/>
        <v>-185096</v>
      </c>
      <c r="R30" s="4">
        <f t="shared" si="4"/>
        <v>257055</v>
      </c>
      <c r="S30" s="51">
        <f t="shared" si="5"/>
        <v>3.5722425269945384</v>
      </c>
      <c r="T30" s="4">
        <f t="shared" si="6"/>
        <v>185096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2835</v>
      </c>
      <c r="N37" s="51">
        <f t="shared" si="2"/>
        <v>0.30464216634429403</v>
      </c>
      <c r="O37" s="4"/>
      <c r="P37" s="5"/>
      <c r="Q37" s="5">
        <f t="shared" si="3"/>
        <v>-6471</v>
      </c>
      <c r="R37" s="4">
        <f t="shared" si="4"/>
        <v>9306</v>
      </c>
      <c r="S37" s="51">
        <f t="shared" si="5"/>
        <v>3.2825396825396824</v>
      </c>
      <c r="T37" s="4">
        <f t="shared" si="6"/>
        <v>6471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360586</v>
      </c>
      <c r="N39" s="51">
        <f t="shared" si="2"/>
        <v>0.555366284908113</v>
      </c>
      <c r="O39" s="5"/>
      <c r="P39" s="5"/>
      <c r="Q39" s="5">
        <f t="shared" si="3"/>
        <v>-288690</v>
      </c>
      <c r="R39" s="4">
        <f t="shared" si="4"/>
        <v>649276</v>
      </c>
      <c r="S39" s="51">
        <f t="shared" si="5"/>
        <v>1.8006134458908554</v>
      </c>
      <c r="T39" s="4">
        <f t="shared" si="6"/>
        <v>288690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414</v>
      </c>
      <c r="N41" s="6">
        <f t="shared" si="2"/>
        <v>0.12522686025408347</v>
      </c>
      <c r="O41" s="5"/>
      <c r="P41" s="5"/>
      <c r="Q41" s="5">
        <f t="shared" si="3"/>
        <v>-2892</v>
      </c>
      <c r="R41" s="5">
        <f t="shared" si="4"/>
        <v>3306</v>
      </c>
      <c r="S41" s="6">
        <f t="shared" si="5"/>
        <v>7.9855072463768115</v>
      </c>
      <c r="T41" s="5">
        <f t="shared" si="6"/>
        <v>2892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29287</v>
      </c>
      <c r="N42" s="6">
        <f t="shared" si="2"/>
        <v>0.26084594351470025</v>
      </c>
      <c r="O42" s="5"/>
      <c r="P42" s="5"/>
      <c r="Q42" s="5">
        <f t="shared" si="3"/>
        <v>-82990</v>
      </c>
      <c r="R42" s="5">
        <f t="shared" si="4"/>
        <v>112277</v>
      </c>
      <c r="S42" s="6">
        <f t="shared" si="5"/>
        <v>3.833680472564619</v>
      </c>
      <c r="T42" s="5">
        <f t="shared" si="6"/>
        <v>82990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1601295</v>
      </c>
      <c r="N43" s="6">
        <f t="shared" si="2"/>
        <v>0.3044932528473241</v>
      </c>
      <c r="O43" s="5"/>
      <c r="P43" s="5"/>
      <c r="Q43" s="5">
        <f t="shared" si="3"/>
        <v>-3657590</v>
      </c>
      <c r="R43" s="5">
        <f t="shared" si="4"/>
        <v>5258885</v>
      </c>
      <c r="S43" s="6">
        <f t="shared" si="5"/>
        <v>3.284145020124337</v>
      </c>
      <c r="T43" s="5">
        <f t="shared" si="6"/>
        <v>3657590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8289</v>
      </c>
      <c r="N44" s="6">
        <f t="shared" si="2"/>
        <v>0.26436818268801426</v>
      </c>
      <c r="O44" s="5"/>
      <c r="P44" s="5"/>
      <c r="Q44" s="5">
        <f t="shared" si="3"/>
        <v>-23065</v>
      </c>
      <c r="R44" s="5">
        <f t="shared" si="4"/>
        <v>31354</v>
      </c>
      <c r="S44" s="6">
        <f t="shared" si="5"/>
        <v>3.7826034503558934</v>
      </c>
      <c r="T44" s="5">
        <f t="shared" si="6"/>
        <v>23065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0</v>
      </c>
      <c r="N45" s="51">
        <f t="shared" si="2"/>
        <v>0</v>
      </c>
      <c r="O45" s="5"/>
      <c r="P45" s="5"/>
      <c r="Q45" s="5">
        <f t="shared" si="3"/>
        <v>-1059</v>
      </c>
      <c r="R45" s="4">
        <f t="shared" si="4"/>
        <v>1059</v>
      </c>
      <c r="S45" s="6" t="e">
        <f t="shared" si="5"/>
        <v>#DIV/0!</v>
      </c>
      <c r="T45" s="5">
        <f t="shared" si="6"/>
        <v>1059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561830</v>
      </c>
      <c r="N47" s="51">
        <f t="shared" si="2"/>
        <v>0.09535267915180361</v>
      </c>
      <c r="O47" s="5"/>
      <c r="P47" s="5"/>
      <c r="Q47" s="5">
        <f t="shared" si="3"/>
        <v>-5330296</v>
      </c>
      <c r="R47" s="4">
        <f t="shared" si="4"/>
        <v>5892126</v>
      </c>
      <c r="S47" s="6">
        <f t="shared" si="5"/>
        <v>10.487382304255735</v>
      </c>
      <c r="T47" s="5">
        <f t="shared" si="6"/>
        <v>5330296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9848</v>
      </c>
      <c r="N54" s="51">
        <f t="shared" si="2"/>
        <v>0.16413333333333333</v>
      </c>
      <c r="O54" s="135"/>
      <c r="P54" s="5"/>
      <c r="Q54" s="5">
        <f t="shared" si="3"/>
        <v>-50152</v>
      </c>
      <c r="R54" s="4">
        <f t="shared" si="4"/>
        <v>60000</v>
      </c>
      <c r="S54" s="6">
        <f t="shared" si="5"/>
        <v>6.092607636068237</v>
      </c>
      <c r="T54" s="5">
        <f t="shared" si="6"/>
        <v>50152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7565000</v>
      </c>
      <c r="M56" s="5">
        <v>1737700</v>
      </c>
      <c r="N56" s="51">
        <f t="shared" si="2"/>
        <v>0.2297025776602776</v>
      </c>
      <c r="O56" s="5">
        <v>260000</v>
      </c>
      <c r="P56" s="5"/>
      <c r="Q56" s="5">
        <f t="shared" si="3"/>
        <v>-5827300</v>
      </c>
      <c r="R56" s="4">
        <f t="shared" si="4"/>
        <v>7825000</v>
      </c>
      <c r="S56" s="6">
        <f t="shared" si="5"/>
        <v>4.503078782298441</v>
      </c>
      <c r="T56" s="5">
        <f t="shared" si="6"/>
        <v>6087300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89731</v>
      </c>
      <c r="N60" s="51">
        <f t="shared" si="2"/>
        <v>0.1771330545981436</v>
      </c>
      <c r="O60" s="5"/>
      <c r="P60" s="5"/>
      <c r="Q60" s="5">
        <f t="shared" si="3"/>
        <v>-416843</v>
      </c>
      <c r="R60" s="4">
        <f t="shared" si="4"/>
        <v>506574</v>
      </c>
      <c r="S60" s="6">
        <f t="shared" si="5"/>
        <v>5.645473693595301</v>
      </c>
      <c r="T60" s="5">
        <f t="shared" si="6"/>
        <v>416843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169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>
        <v>0</v>
      </c>
      <c r="N69" s="51"/>
      <c r="O69" s="5">
        <v>120000</v>
      </c>
      <c r="P69" s="5"/>
      <c r="Q69" s="5">
        <f t="shared" si="3"/>
        <v>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47037000</v>
      </c>
      <c r="M70" s="5">
        <v>6644036</v>
      </c>
      <c r="N70" s="51">
        <f t="shared" si="2"/>
        <v>0.14125127027659076</v>
      </c>
      <c r="O70" s="4"/>
      <c r="P70" s="5"/>
      <c r="Q70" s="5">
        <f t="shared" si="3"/>
        <v>-40392964</v>
      </c>
      <c r="R70" s="4">
        <f t="shared" si="4"/>
        <v>47037000</v>
      </c>
      <c r="S70" s="51">
        <f t="shared" si="5"/>
        <v>7.079582350246145</v>
      </c>
      <c r="T70" s="4">
        <f t="shared" si="6"/>
        <v>40392964</v>
      </c>
      <c r="U70" s="74"/>
      <c r="V70" s="74"/>
    </row>
    <row r="71" spans="1:22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494000</v>
      </c>
      <c r="M72" s="5">
        <v>173000</v>
      </c>
      <c r="N72" s="51">
        <f t="shared" si="2"/>
        <v>0.35020242914979755</v>
      </c>
      <c r="O72" s="4"/>
      <c r="P72" s="5"/>
      <c r="Q72" s="5">
        <f t="shared" si="3"/>
        <v>-321000</v>
      </c>
      <c r="R72" s="4">
        <f t="shared" si="4"/>
        <v>494000</v>
      </c>
      <c r="S72" s="51">
        <f t="shared" si="5"/>
        <v>2.8554913294797686</v>
      </c>
      <c r="T72" s="4">
        <f t="shared" si="6"/>
        <v>321000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-37091664</v>
      </c>
      <c r="M73" s="8">
        <v>0</v>
      </c>
      <c r="N73" s="92">
        <f t="shared" si="2"/>
        <v>0</v>
      </c>
      <c r="O73" s="8"/>
      <c r="P73" s="8"/>
      <c r="Q73" s="8">
        <f t="shared" si="3"/>
        <v>37091664</v>
      </c>
      <c r="R73" s="93">
        <f t="shared" si="4"/>
        <v>-37091664</v>
      </c>
      <c r="S73" s="92" t="e">
        <f t="shared" si="5"/>
        <v>#DIV/0!</v>
      </c>
      <c r="T73" s="93">
        <f t="shared" si="6"/>
        <v>-37091664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78735669</v>
      </c>
      <c r="N75" s="129">
        <f>M75/L75</f>
        <v>0.4054116848463698</v>
      </c>
      <c r="O75" s="44">
        <f>O10+O13+O15+O16+O17+O21+O22+O23+O24+O25+O27+O28+O29+O30+O37+O38+O39+O41+O42+O43+O44+O45+O46+O47+O53+O60+O63+O18+O19+O20+O9+O73+O66</f>
        <v>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-115025973</v>
      </c>
      <c r="R75" s="44">
        <f>R10+R13+R15+R16+R17+R21+R22+R23+R24+R25+R27+R28+R29+R30+R37+R38+R39+R41+R42+R43+R44+R45+R46+R47+R53+R60+R63+R18+R19+R20+R9+R73+R66</f>
        <v>194211642</v>
      </c>
      <c r="S75" s="84">
        <f t="shared" si="5"/>
        <v>2.4666284603487654</v>
      </c>
      <c r="T75" s="85">
        <f t="shared" si="6"/>
        <v>115475973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253889642</v>
      </c>
      <c r="M76" s="79">
        <f>SUM(M9:M74)</f>
        <v>88366342</v>
      </c>
      <c r="N76" s="130">
        <f>M76/L76</f>
        <v>0.34805020521475233</v>
      </c>
      <c r="O76" s="44">
        <f>SUM(O9:O74)</f>
        <v>380000</v>
      </c>
      <c r="P76" s="44">
        <f>SUM(P9:P74)</f>
        <v>0</v>
      </c>
      <c r="Q76" s="44">
        <f>SUM(Q9:Q74)</f>
        <v>-165073300</v>
      </c>
      <c r="R76" s="44">
        <f>SUM(R9:R74)</f>
        <v>254269642</v>
      </c>
      <c r="S76" s="84">
        <f t="shared" si="5"/>
        <v>2.877448995229428</v>
      </c>
      <c r="T76" s="85">
        <f t="shared" si="6"/>
        <v>165903300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167</v>
      </c>
      <c r="M80" s="59" t="s">
        <v>184</v>
      </c>
      <c r="N80" s="59" t="s">
        <v>80</v>
      </c>
      <c r="O80" s="59" t="s">
        <v>134</v>
      </c>
      <c r="P80" s="61" t="s">
        <v>141</v>
      </c>
      <c r="Q80" s="60"/>
      <c r="R80" s="59" t="s">
        <v>168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7383446</v>
      </c>
      <c r="N81" s="94">
        <f>M81/L81</f>
        <v>0.21788432142119396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4.589591364249159</v>
      </c>
      <c r="T81" s="95">
        <f>R81-M81</f>
        <v>26503554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6482981</v>
      </c>
      <c r="N82" s="124">
        <f aca="true" t="shared" si="16" ref="N82:N146">M82/L82</f>
        <v>0.220254841339947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4.540195320640304</v>
      </c>
      <c r="T82" s="97">
        <f aca="true" t="shared" si="19" ref="T82:T146">R82-M82</f>
        <v>22951019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935153</v>
      </c>
      <c r="N83" s="124">
        <f t="shared" si="16"/>
        <v>0.22356036337556778</v>
      </c>
      <c r="O83" s="5"/>
      <c r="P83" s="5"/>
      <c r="Q83" s="5"/>
      <c r="R83" s="122">
        <f t="shared" si="17"/>
        <v>4183000</v>
      </c>
      <c r="S83" s="96">
        <f t="shared" si="18"/>
        <v>4.473064835379879</v>
      </c>
      <c r="T83" s="97">
        <f t="shared" si="19"/>
        <v>3247847</v>
      </c>
      <c r="U83" s="74"/>
      <c r="V83" s="74"/>
    </row>
    <row r="84" spans="1:22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21571</v>
      </c>
      <c r="N85" s="124">
        <f t="shared" si="16"/>
        <v>0.12688823529411764</v>
      </c>
      <c r="O85" s="5"/>
      <c r="P85" s="5"/>
      <c r="Q85" s="5"/>
      <c r="R85" s="122">
        <f t="shared" si="17"/>
        <v>170000</v>
      </c>
      <c r="S85" s="96">
        <f t="shared" si="18"/>
        <v>7.880951277177692</v>
      </c>
      <c r="T85" s="97">
        <f t="shared" si="19"/>
        <v>148429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-156259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156259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517010</v>
      </c>
      <c r="N87" s="94">
        <f t="shared" si="16"/>
        <v>0.21605098203092352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4.628537165625423</v>
      </c>
      <c r="T87" s="99">
        <f t="shared" si="19"/>
        <v>1875990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507076</v>
      </c>
      <c r="N88" s="124">
        <f t="shared" si="16"/>
        <v>0.21744253859348198</v>
      </c>
      <c r="O88" s="5"/>
      <c r="P88" s="5"/>
      <c r="Q88" s="5"/>
      <c r="R88" s="122">
        <f t="shared" si="17"/>
        <v>2332000</v>
      </c>
      <c r="S88" s="96">
        <f t="shared" si="18"/>
        <v>4.59891613880365</v>
      </c>
      <c r="T88" s="97">
        <f t="shared" si="19"/>
        <v>1824924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9934</v>
      </c>
      <c r="N89" s="124">
        <f t="shared" si="16"/>
        <v>0.16556666666666667</v>
      </c>
      <c r="O89" s="5"/>
      <c r="P89" s="5"/>
      <c r="Q89" s="5"/>
      <c r="R89" s="122">
        <f t="shared" si="17"/>
        <v>60000</v>
      </c>
      <c r="S89" s="96">
        <f t="shared" si="18"/>
        <v>6.039863096436481</v>
      </c>
      <c r="T89" s="97">
        <f t="shared" si="19"/>
        <v>50066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1872000</v>
      </c>
      <c r="M95" s="12">
        <f t="shared" si="22"/>
        <v>240564</v>
      </c>
      <c r="N95" s="98">
        <f t="shared" si="16"/>
        <v>0.12850641025641027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1872000</v>
      </c>
      <c r="S95" s="98">
        <f t="shared" si="18"/>
        <v>7.781712974509902</v>
      </c>
      <c r="T95" s="99">
        <f t="shared" si="19"/>
        <v>1631436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1872000</v>
      </c>
      <c r="M97" s="5">
        <v>240564</v>
      </c>
      <c r="N97" s="96">
        <f t="shared" si="16"/>
        <v>0.12850641025641027</v>
      </c>
      <c r="O97" s="97"/>
      <c r="P97" s="5"/>
      <c r="Q97" s="5"/>
      <c r="R97" s="97">
        <f t="shared" si="17"/>
        <v>1872000</v>
      </c>
      <c r="S97" s="96">
        <f t="shared" si="18"/>
        <v>7.781712974509902</v>
      </c>
      <c r="T97" s="97">
        <f t="shared" si="19"/>
        <v>1631436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2384394</v>
      </c>
      <c r="N102" s="98">
        <f t="shared" si="16"/>
        <v>0.22937893217893218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4.359598287866854</v>
      </c>
      <c r="T102" s="99">
        <f t="shared" si="19"/>
        <v>8010606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2171815</v>
      </c>
      <c r="N103" s="96">
        <f t="shared" si="16"/>
        <v>0.22957875264270614</v>
      </c>
      <c r="O103" s="5"/>
      <c r="P103" s="5"/>
      <c r="Q103" s="5"/>
      <c r="R103" s="97">
        <f t="shared" si="17"/>
        <v>9460000</v>
      </c>
      <c r="S103" s="96">
        <f t="shared" si="18"/>
        <v>4.355803786234095</v>
      </c>
      <c r="T103" s="97">
        <f t="shared" si="19"/>
        <v>7288185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 t="shared" si="25"/>
        <v>269684</v>
      </c>
      <c r="N104" s="125">
        <f t="shared" si="16"/>
        <v>0.28843208556149735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3.467020661218315</v>
      </c>
      <c r="T104" s="101">
        <f t="shared" si="19"/>
        <v>665316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261698</v>
      </c>
      <c r="N105" s="124">
        <f t="shared" si="16"/>
        <v>0.29570395480225986</v>
      </c>
      <c r="O105" s="5"/>
      <c r="P105" s="5"/>
      <c r="Q105" s="5"/>
      <c r="R105" s="122">
        <f t="shared" si="17"/>
        <v>885000</v>
      </c>
      <c r="S105" s="96">
        <f t="shared" si="18"/>
        <v>3.3817606554119632</v>
      </c>
      <c r="T105" s="97">
        <f t="shared" si="19"/>
        <v>623302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7986</v>
      </c>
      <c r="N106" s="124">
        <f t="shared" si="16"/>
        <v>0.15972</v>
      </c>
      <c r="O106" s="5"/>
      <c r="P106" s="5"/>
      <c r="Q106" s="5"/>
      <c r="R106" s="122">
        <f t="shared" si="17"/>
        <v>50000</v>
      </c>
      <c r="S106" s="96">
        <f t="shared" si="18"/>
        <v>6.260956674179814</v>
      </c>
      <c r="T106" s="97">
        <f t="shared" si="19"/>
        <v>42014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-57105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57105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32466000</v>
      </c>
      <c r="M109" s="12">
        <f>M110+M116+M122</f>
        <v>7126729</v>
      </c>
      <c r="N109" s="14">
        <f>M109/L109</f>
        <v>0.21951361424259225</v>
      </c>
      <c r="O109" s="12">
        <f>O110+O116+O122</f>
        <v>120000</v>
      </c>
      <c r="P109" s="12">
        <f>P110+P116+P122</f>
        <v>0</v>
      </c>
      <c r="Q109" s="12">
        <f>Q110+Q116+Q122</f>
        <v>0</v>
      </c>
      <c r="R109" s="12">
        <f>R110+R116+R122</f>
        <v>32586000</v>
      </c>
      <c r="S109" s="98">
        <f t="shared" si="18"/>
        <v>4.572364123849805</v>
      </c>
      <c r="T109" s="99">
        <f t="shared" si="19"/>
        <v>25459271</v>
      </c>
      <c r="U109" s="74"/>
      <c r="V109" s="74"/>
    </row>
    <row r="110" spans="1:22" ht="15.75">
      <c r="A110" s="107" t="s">
        <v>172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27696000</v>
      </c>
      <c r="M110" s="101">
        <f>M111+M112+M114+M115</f>
        <v>6387971</v>
      </c>
      <c r="N110" s="100">
        <f aca="true" t="shared" si="27" ref="N110:N123">M110/L110</f>
        <v>0.23064597775852108</v>
      </c>
      <c r="O110" s="101">
        <f>O111+O112+O114+O115</f>
        <v>120000</v>
      </c>
      <c r="P110" s="101">
        <f>P111+P112+P114+P115</f>
        <v>0</v>
      </c>
      <c r="Q110" s="101">
        <f>Q111+Q112+Q114+Q115</f>
        <v>0</v>
      </c>
      <c r="R110" s="101">
        <f>R111+R112+R114+R115</f>
        <v>27816000</v>
      </c>
      <c r="S110" s="96"/>
      <c r="T110" s="97">
        <f t="shared" si="19"/>
        <v>21428029</v>
      </c>
      <c r="U110" s="74"/>
      <c r="V110" s="74"/>
    </row>
    <row r="111" spans="1:22" ht="15.75">
      <c r="A111" s="10" t="s">
        <v>173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21800000</v>
      </c>
      <c r="M111" s="5">
        <v>6026080</v>
      </c>
      <c r="N111" s="96">
        <f t="shared" si="27"/>
        <v>0.2764256880733945</v>
      </c>
      <c r="O111" s="5"/>
      <c r="P111" s="5"/>
      <c r="Q111" s="5"/>
      <c r="R111" s="122">
        <f t="shared" si="17"/>
        <v>21800000</v>
      </c>
      <c r="S111" s="96">
        <f t="shared" si="18"/>
        <v>3.6176087937763852</v>
      </c>
      <c r="T111" s="97">
        <f t="shared" si="19"/>
        <v>15773920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0</v>
      </c>
      <c r="N112" s="96">
        <f t="shared" si="27"/>
        <v>0</v>
      </c>
      <c r="O112" s="5"/>
      <c r="P112" s="5"/>
      <c r="Q112" s="5"/>
      <c r="R112" s="122">
        <f t="shared" si="17"/>
        <v>4697000</v>
      </c>
      <c r="S112" s="96" t="e">
        <f t="shared" si="18"/>
        <v>#DIV/0!</v>
      </c>
      <c r="T112" s="97">
        <f t="shared" si="19"/>
        <v>4697000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174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705000</v>
      </c>
      <c r="M114" s="5">
        <v>189153</v>
      </c>
      <c r="N114" s="96">
        <f t="shared" si="27"/>
        <v>0.26830212765957445</v>
      </c>
      <c r="O114" s="5">
        <v>120000</v>
      </c>
      <c r="P114" s="5"/>
      <c r="Q114" s="5"/>
      <c r="R114" s="122">
        <f t="shared" si="17"/>
        <v>825000</v>
      </c>
      <c r="S114" s="96">
        <f t="shared" si="18"/>
        <v>4.361548587651266</v>
      </c>
      <c r="T114" s="97">
        <f t="shared" si="19"/>
        <v>635847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494000</v>
      </c>
      <c r="M115" s="5">
        <v>172738</v>
      </c>
      <c r="N115" s="96">
        <f t="shared" si="27"/>
        <v>0.34967206477732793</v>
      </c>
      <c r="O115" s="5"/>
      <c r="P115" s="5"/>
      <c r="Q115" s="5"/>
      <c r="R115" s="122">
        <f t="shared" si="17"/>
        <v>494000</v>
      </c>
      <c r="S115" s="96">
        <f t="shared" si="18"/>
        <v>2.8598223899778854</v>
      </c>
      <c r="T115" s="97">
        <f t="shared" si="19"/>
        <v>321262</v>
      </c>
      <c r="U115" s="74"/>
      <c r="V115" s="74"/>
    </row>
    <row r="116" spans="1:22" ht="15.75">
      <c r="A116" s="139" t="s">
        <v>175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4770000</v>
      </c>
      <c r="M116" s="101">
        <f aca="true" t="shared" si="28" ref="M116:R116">M117+M120+M121</f>
        <v>758720</v>
      </c>
      <c r="N116" s="100">
        <f t="shared" si="27"/>
        <v>0.1590607966457023</v>
      </c>
      <c r="O116" s="101">
        <f t="shared" si="28"/>
        <v>0</v>
      </c>
      <c r="P116" s="101">
        <f t="shared" si="28"/>
        <v>0</v>
      </c>
      <c r="Q116" s="101">
        <f t="shared" si="28"/>
        <v>0</v>
      </c>
      <c r="R116" s="101">
        <f t="shared" si="28"/>
        <v>4770000</v>
      </c>
      <c r="S116" s="96">
        <f t="shared" si="18"/>
        <v>6.286904259805989</v>
      </c>
      <c r="T116" s="97">
        <f t="shared" si="19"/>
        <v>4011280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3850000</v>
      </c>
      <c r="M117" s="5">
        <v>535103</v>
      </c>
      <c r="N117" s="96">
        <f t="shared" si="27"/>
        <v>0.1389877922077922</v>
      </c>
      <c r="O117" s="5"/>
      <c r="P117" s="5"/>
      <c r="Q117" s="5"/>
      <c r="R117" s="122">
        <f t="shared" si="17"/>
        <v>3850000</v>
      </c>
      <c r="S117" s="96">
        <f t="shared" si="18"/>
        <v>7.19487650041207</v>
      </c>
      <c r="T117" s="97">
        <f t="shared" si="19"/>
        <v>3314897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163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5">
        <v>213343</v>
      </c>
      <c r="N120" s="96">
        <f t="shared" si="27"/>
        <v>0.25099176470588236</v>
      </c>
      <c r="O120" s="5"/>
      <c r="P120" s="5"/>
      <c r="Q120" s="5"/>
      <c r="R120" s="122">
        <f t="shared" si="17"/>
        <v>850000</v>
      </c>
      <c r="S120" s="96">
        <f t="shared" si="18"/>
        <v>3.9841944661882507</v>
      </c>
      <c r="T120" s="97">
        <f t="shared" si="19"/>
        <v>636657</v>
      </c>
      <c r="U120" s="74"/>
      <c r="V120" s="74"/>
    </row>
    <row r="121" spans="1:22" ht="15.75">
      <c r="A121" s="140" t="s">
        <v>176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5">
        <v>10274</v>
      </c>
      <c r="N121" s="96">
        <f t="shared" si="27"/>
        <v>0.14677142857142858</v>
      </c>
      <c r="O121" s="5"/>
      <c r="P121" s="5"/>
      <c r="Q121" s="5"/>
      <c r="R121" s="122">
        <f t="shared" si="17"/>
        <v>70000</v>
      </c>
      <c r="S121" s="96">
        <f t="shared" si="18"/>
        <v>6.813315164492895</v>
      </c>
      <c r="T121" s="97">
        <f t="shared" si="19"/>
        <v>59726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7635000</v>
      </c>
      <c r="M124" s="12">
        <f>M125+M129+M132+M128</f>
        <v>1521498</v>
      </c>
      <c r="N124" s="94">
        <f t="shared" si="16"/>
        <v>0.1992793713163065</v>
      </c>
      <c r="O124" s="12">
        <f>O125+O129+O132+O128</f>
        <v>260000</v>
      </c>
      <c r="P124" s="12">
        <f>P125+P129+P132+P128</f>
        <v>0</v>
      </c>
      <c r="Q124" s="12">
        <f>Q125+Q129+Q132+Q128</f>
        <v>0</v>
      </c>
      <c r="R124" s="12">
        <f>R125+R129+R132+R128</f>
        <v>7895000</v>
      </c>
      <c r="S124" s="98">
        <f t="shared" si="18"/>
        <v>5.1889650857247265</v>
      </c>
      <c r="T124" s="99">
        <f t="shared" si="19"/>
        <v>6373502</v>
      </c>
      <c r="U124" s="74"/>
      <c r="V124" s="74"/>
    </row>
    <row r="125" spans="1:22" ht="15.75">
      <c r="A125" s="107" t="s">
        <v>177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7050000</v>
      </c>
      <c r="M125" s="101">
        <f>M126+M127</f>
        <v>1400934</v>
      </c>
      <c r="N125" s="125">
        <f t="shared" si="16"/>
        <v>0.1987140425531915</v>
      </c>
      <c r="O125" s="101">
        <f>O126+O127</f>
        <v>290000</v>
      </c>
      <c r="P125" s="101"/>
      <c r="Q125" s="101"/>
      <c r="R125" s="123">
        <f>R126+R127</f>
        <v>7340000</v>
      </c>
      <c r="S125" s="96">
        <f t="shared" si="18"/>
        <v>5.23936174009625</v>
      </c>
      <c r="T125" s="97">
        <f t="shared" si="19"/>
        <v>5939066</v>
      </c>
      <c r="U125" s="75"/>
      <c r="V125" s="74"/>
    </row>
    <row r="126" spans="1:22" ht="15.75">
      <c r="A126" s="10" t="s">
        <v>178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4650000</v>
      </c>
      <c r="M126" s="5">
        <v>1113135</v>
      </c>
      <c r="N126" s="124">
        <f t="shared" si="16"/>
        <v>0.23938387096774194</v>
      </c>
      <c r="O126" s="5">
        <v>290000</v>
      </c>
      <c r="P126" s="5"/>
      <c r="Q126" s="5"/>
      <c r="R126" s="122">
        <f t="shared" si="17"/>
        <v>4940000</v>
      </c>
      <c r="S126" s="96">
        <f t="shared" si="18"/>
        <v>4.4379163353950775</v>
      </c>
      <c r="T126" s="97">
        <f t="shared" si="19"/>
        <v>3826865</v>
      </c>
      <c r="U126" s="75"/>
      <c r="V126" s="74"/>
    </row>
    <row r="127" spans="1:22" ht="15.75">
      <c r="A127" s="10" t="s">
        <v>179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5">
        <v>287799</v>
      </c>
      <c r="N127" s="124">
        <f t="shared" si="16"/>
        <v>0.11991625</v>
      </c>
      <c r="O127" s="5"/>
      <c r="P127" s="5"/>
      <c r="Q127" s="5"/>
      <c r="R127" s="122">
        <f t="shared" si="17"/>
        <v>2400000</v>
      </c>
      <c r="S127" s="96">
        <f t="shared" si="18"/>
        <v>8.339153367454369</v>
      </c>
      <c r="T127" s="97">
        <f t="shared" si="19"/>
        <v>2112201</v>
      </c>
      <c r="U127" s="75"/>
      <c r="V127" s="74"/>
    </row>
    <row r="128" spans="1:22" ht="15.75">
      <c r="A128" s="107" t="s">
        <v>176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60000</v>
      </c>
      <c r="M128" s="101">
        <v>5774</v>
      </c>
      <c r="N128" s="125">
        <f t="shared" si="16"/>
        <v>0.09623333333333334</v>
      </c>
      <c r="O128" s="101">
        <v>-30000</v>
      </c>
      <c r="P128" s="101"/>
      <c r="Q128" s="101"/>
      <c r="R128" s="123">
        <f t="shared" si="17"/>
        <v>30000</v>
      </c>
      <c r="S128" s="98">
        <f t="shared" si="18"/>
        <v>5.195704883962591</v>
      </c>
      <c r="T128" s="99">
        <f t="shared" si="19"/>
        <v>24226</v>
      </c>
      <c r="U128" s="74"/>
      <c r="V128" s="74"/>
    </row>
    <row r="129" spans="1:22" ht="15.75">
      <c r="A129" s="107" t="s">
        <v>180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525000</v>
      </c>
      <c r="M129" s="101">
        <f>M130+M131</f>
        <v>114790</v>
      </c>
      <c r="N129" s="125">
        <f t="shared" si="16"/>
        <v>0.21864761904761904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525000</v>
      </c>
      <c r="S129" s="100"/>
      <c r="T129" s="101">
        <f t="shared" si="19"/>
        <v>410210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130000</v>
      </c>
      <c r="M130" s="119">
        <v>12013</v>
      </c>
      <c r="N130" s="124">
        <f t="shared" si="16"/>
        <v>0.0924076923076923</v>
      </c>
      <c r="O130" s="119"/>
      <c r="P130" s="119"/>
      <c r="Q130" s="119"/>
      <c r="R130" s="122">
        <f t="shared" si="17"/>
        <v>130000</v>
      </c>
      <c r="S130" s="120"/>
      <c r="T130" s="119">
        <f t="shared" si="19"/>
        <v>117987</v>
      </c>
      <c r="U130" s="74"/>
      <c r="V130" s="74"/>
    </row>
    <row r="131" spans="1:22" ht="15.75">
      <c r="A131" s="118" t="s">
        <v>181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119">
        <v>102777</v>
      </c>
      <c r="N131" s="124">
        <f t="shared" si="16"/>
        <v>0.26019493670886074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292223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</f>
        <v>35835000</v>
      </c>
      <c r="M133" s="12">
        <f>M134+M140+M148+M153</f>
        <v>9073316</v>
      </c>
      <c r="N133" s="94">
        <f t="shared" si="16"/>
        <v>0.2531970419980466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</f>
        <v>35835000</v>
      </c>
      <c r="S133" s="98">
        <f t="shared" si="18"/>
        <v>3.949493217253758</v>
      </c>
      <c r="T133" s="99">
        <f t="shared" si="19"/>
        <v>26761684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951140</v>
      </c>
      <c r="N140" s="125">
        <f t="shared" si="16"/>
        <v>0.11742469135802469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8.516096473705238</v>
      </c>
      <c r="T140" s="101">
        <f t="shared" si="19"/>
        <v>7148860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951140</v>
      </c>
      <c r="N144" s="124">
        <f t="shared" si="16"/>
        <v>0.1188925</v>
      </c>
      <c r="O144" s="5"/>
      <c r="P144" s="5"/>
      <c r="Q144" s="5"/>
      <c r="R144" s="122">
        <f t="shared" si="17"/>
        <v>8000000</v>
      </c>
      <c r="S144" s="6">
        <f t="shared" si="18"/>
        <v>8.410959480202704</v>
      </c>
      <c r="T144" s="97">
        <f t="shared" si="19"/>
        <v>7048860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5521700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0</v>
      </c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182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L149+L150+L151+L152</f>
        <v>27735000</v>
      </c>
      <c r="M148" s="101">
        <f>M149+M150+M151+M152</f>
        <v>8194700</v>
      </c>
      <c r="N148" s="125">
        <f>M148/L148</f>
        <v>0.29546421489093205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R149+R150+R151+R152</f>
        <v>27735000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4175700</v>
      </c>
      <c r="N149" s="124">
        <f t="shared" si="35"/>
        <v>0.24407879354687864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4.097037622434562</v>
      </c>
      <c r="T149" s="101">
        <f t="shared" si="37"/>
        <v>12932300</v>
      </c>
      <c r="U149" s="1"/>
      <c r="V149" s="75"/>
      <c r="W149" s="106"/>
    </row>
    <row r="150" spans="1:23" ht="15.75">
      <c r="A150" s="141" t="s">
        <v>183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2625000</v>
      </c>
      <c r="N150" s="124">
        <f t="shared" si="35"/>
        <v>0.40716612377850164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3822000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1346000</v>
      </c>
      <c r="N151" s="124">
        <f t="shared" si="35"/>
        <v>0.3365</v>
      </c>
      <c r="O151" s="97"/>
      <c r="P151" s="97"/>
      <c r="Q151" s="97"/>
      <c r="R151" s="122">
        <f t="shared" si="36"/>
        <v>4000000</v>
      </c>
      <c r="S151" s="100">
        <f t="shared" si="38"/>
        <v>2.971768202080238</v>
      </c>
      <c r="T151" s="101">
        <f t="shared" si="37"/>
        <v>2654000</v>
      </c>
      <c r="U151" s="113"/>
      <c r="V151" s="75"/>
      <c r="AA151" s="74" t="s">
        <v>154</v>
      </c>
    </row>
    <row r="152" spans="1:22" ht="15" customHeight="1">
      <c r="A152" s="141" t="s">
        <v>68</v>
      </c>
      <c r="B152" s="97">
        <v>125000</v>
      </c>
      <c r="C152" s="97">
        <v>74000</v>
      </c>
      <c r="D152" s="96">
        <f>C152/B152</f>
        <v>0.592</v>
      </c>
      <c r="E152" s="97"/>
      <c r="F152" s="96">
        <f t="shared" si="34"/>
        <v>0.592</v>
      </c>
      <c r="G152" s="97">
        <v>0</v>
      </c>
      <c r="H152" s="97">
        <v>125000</v>
      </c>
      <c r="I152" s="97">
        <v>70000</v>
      </c>
      <c r="J152" s="96">
        <f t="shared" si="33"/>
        <v>0.56</v>
      </c>
      <c r="K152" s="97"/>
      <c r="L152" s="97">
        <v>180000</v>
      </c>
      <c r="M152" s="97">
        <v>48000</v>
      </c>
      <c r="N152" s="124">
        <f t="shared" si="35"/>
        <v>0.26666666666666666</v>
      </c>
      <c r="O152" s="97"/>
      <c r="P152" s="97"/>
      <c r="Q152" s="97"/>
      <c r="R152" s="122">
        <f t="shared" si="36"/>
        <v>180000</v>
      </c>
      <c r="S152" s="100">
        <f t="shared" si="38"/>
        <v>3.75</v>
      </c>
      <c r="T152" s="101">
        <f t="shared" si="37"/>
        <v>132000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-72524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72524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10488200</v>
      </c>
      <c r="N154" s="94">
        <f t="shared" si="35"/>
        <v>0.24049988534739739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4.158006140233787</v>
      </c>
      <c r="T154" s="99">
        <f t="shared" si="37"/>
        <v>33121800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v>5040995</v>
      </c>
      <c r="N155" s="125">
        <f t="shared" si="35"/>
        <v>0.26051653746770026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3.838527909668627</v>
      </c>
      <c r="T155" s="101">
        <f t="shared" si="37"/>
        <v>14309005</v>
      </c>
      <c r="U155" s="74"/>
      <c r="V155" s="74"/>
    </row>
    <row r="156" spans="1:22" ht="15.75">
      <c r="A156" s="10" t="s">
        <v>164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1879594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3161401</v>
      </c>
      <c r="N157" s="124">
        <f t="shared" si="35"/>
        <v>0.23769932330827068</v>
      </c>
      <c r="O157" s="5"/>
      <c r="P157" s="5"/>
      <c r="Q157" s="5"/>
      <c r="R157" s="122">
        <f t="shared" si="36"/>
        <v>13300000</v>
      </c>
      <c r="S157" s="96">
        <f t="shared" si="38"/>
        <v>4.206995569369403</v>
      </c>
      <c r="T157" s="97">
        <f t="shared" si="37"/>
        <v>10138599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251810</v>
      </c>
      <c r="N160" s="125">
        <f t="shared" si="35"/>
        <v>0.23981904761904763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4.169810571462611</v>
      </c>
      <c r="T160" s="101">
        <f t="shared" si="37"/>
        <v>798190</v>
      </c>
      <c r="U160" s="113"/>
      <c r="V160" s="74"/>
    </row>
    <row r="161" spans="1:22" ht="15.75">
      <c r="A161" s="10" t="s">
        <v>165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251810</v>
      </c>
      <c r="N161" s="124">
        <f t="shared" si="35"/>
        <v>0.23981904761904763</v>
      </c>
      <c r="O161" s="5"/>
      <c r="P161" s="5"/>
      <c r="Q161" s="5"/>
      <c r="R161" s="122">
        <f t="shared" si="36"/>
        <v>1050000</v>
      </c>
      <c r="S161" s="96">
        <f t="shared" si="38"/>
        <v>4.169810571462611</v>
      </c>
      <c r="T161" s="97">
        <f t="shared" si="37"/>
        <v>798190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v>120270</v>
      </c>
      <c r="N166" s="100">
        <f t="shared" si="35"/>
        <v>0.05727142857142857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17.46071339486156</v>
      </c>
      <c r="T166" s="101">
        <f t="shared" si="37"/>
        <v>1979730</v>
      </c>
      <c r="U166" s="75"/>
      <c r="V166" s="74"/>
    </row>
    <row r="167" spans="1:22" ht="15.75">
      <c r="A167" s="10" t="s">
        <v>166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0</v>
      </c>
      <c r="N167" s="96">
        <f t="shared" si="35"/>
        <v>0</v>
      </c>
      <c r="O167" s="5"/>
      <c r="P167" s="5"/>
      <c r="Q167" s="5"/>
      <c r="R167" s="97">
        <f t="shared" si="36"/>
        <v>1600000</v>
      </c>
      <c r="S167" s="96" t="e">
        <f t="shared" si="38"/>
        <v>#DIV/0!</v>
      </c>
      <c r="T167" s="97">
        <f t="shared" si="37"/>
        <v>1600000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19611+100659</f>
        <v>120270</v>
      </c>
      <c r="N169" s="124">
        <f t="shared" si="35"/>
        <v>0.24054</v>
      </c>
      <c r="O169" s="5"/>
      <c r="P169" s="5"/>
      <c r="Q169" s="12"/>
      <c r="R169" s="122">
        <f t="shared" si="36"/>
        <v>500000</v>
      </c>
      <c r="S169" s="96">
        <f t="shared" si="38"/>
        <v>4.157312713062277</v>
      </c>
      <c r="T169" s="97">
        <f t="shared" si="37"/>
        <v>379730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v>5157486</v>
      </c>
      <c r="N170" s="125">
        <f t="shared" si="35"/>
        <v>0.24431482709616295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4.093079457704781</v>
      </c>
      <c r="T170" s="101">
        <f t="shared" si="37"/>
        <v>15952514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7396</v>
      </c>
      <c r="N174" s="124">
        <f t="shared" si="35"/>
        <v>0.12326666666666666</v>
      </c>
      <c r="O174" s="135"/>
      <c r="P174" s="5"/>
      <c r="Q174" s="5"/>
      <c r="R174" s="122">
        <f t="shared" si="36"/>
        <v>60000</v>
      </c>
      <c r="S174" s="96">
        <f t="shared" si="38"/>
        <v>8.112493239588966</v>
      </c>
      <c r="T174" s="97">
        <f t="shared" si="37"/>
        <v>52604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5150090</v>
      </c>
      <c r="N177" s="124">
        <f t="shared" si="35"/>
        <v>0.24524238095238096</v>
      </c>
      <c r="O177" s="5"/>
      <c r="P177" s="5"/>
      <c r="Q177" s="5"/>
      <c r="R177" s="122">
        <f t="shared" si="36"/>
        <v>21000000</v>
      </c>
      <c r="S177" s="96">
        <f t="shared" si="38"/>
        <v>4.077598643907194</v>
      </c>
      <c r="T177" s="97">
        <f t="shared" si="37"/>
        <v>15849910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/>
      <c r="N178" s="124">
        <f t="shared" si="35"/>
        <v>0</v>
      </c>
      <c r="O178" s="5"/>
      <c r="P178" s="5"/>
      <c r="Q178" s="5"/>
      <c r="R178" s="122">
        <f t="shared" si="36"/>
        <v>50000</v>
      </c>
      <c r="S178" s="96" t="e">
        <f t="shared" si="38"/>
        <v>#DIV/0!</v>
      </c>
      <c r="T178" s="97">
        <f t="shared" si="37"/>
        <v>50000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-82361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82361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3254931</v>
      </c>
      <c r="N182" s="94">
        <f t="shared" si="35"/>
        <v>0.11976943288284109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8.349375762496962</v>
      </c>
      <c r="T182" s="99">
        <f t="shared" si="37"/>
        <v>23921711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 t="shared" si="46"/>
        <v>3268466</v>
      </c>
      <c r="N184" s="125">
        <f t="shared" si="35"/>
        <v>0.1340818805149618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7.45812928756181</v>
      </c>
      <c r="T184" s="101">
        <f t="shared" si="37"/>
        <v>21108176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1884033</v>
      </c>
      <c r="N185" s="124">
        <f t="shared" si="35"/>
        <v>0.13840971201880695</v>
      </c>
      <c r="O185" s="5"/>
      <c r="P185" s="5"/>
      <c r="Q185" s="5"/>
      <c r="R185" s="122">
        <f t="shared" si="36"/>
        <v>13612000</v>
      </c>
      <c r="S185" s="96">
        <f t="shared" si="38"/>
        <v>7.224926527295435</v>
      </c>
      <c r="T185" s="97">
        <f t="shared" si="37"/>
        <v>11727967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1384433</v>
      </c>
      <c r="N186" s="124">
        <f t="shared" si="35"/>
        <v>0.12860929327700818</v>
      </c>
      <c r="O186" s="5"/>
      <c r="P186" s="5"/>
      <c r="Q186" s="5"/>
      <c r="R186" s="122">
        <f t="shared" si="36"/>
        <v>10764642</v>
      </c>
      <c r="S186" s="96">
        <f t="shared" si="38"/>
        <v>7.7754878712079245</v>
      </c>
      <c r="T186" s="97">
        <f t="shared" si="37"/>
        <v>9380209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0</v>
      </c>
      <c r="N197" s="125">
        <f t="shared" si="35"/>
        <v>0</v>
      </c>
      <c r="O197" s="16"/>
      <c r="P197" s="16"/>
      <c r="Q197" s="16"/>
      <c r="R197" s="123">
        <f t="shared" si="36"/>
        <v>2800000</v>
      </c>
      <c r="S197" s="100" t="e">
        <f t="shared" si="38"/>
        <v>#DIV/0!</v>
      </c>
      <c r="T197" s="101">
        <f t="shared" si="37"/>
        <v>2800000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-13535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13535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2171520</v>
      </c>
      <c r="N200" s="94">
        <f t="shared" si="35"/>
        <v>0.24007960199004974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4.165285145888594</v>
      </c>
      <c r="T200" s="99">
        <f t="shared" si="37"/>
        <v>6873480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2171520</v>
      </c>
      <c r="N201" s="124">
        <f t="shared" si="35"/>
        <v>0.24007960199004974</v>
      </c>
      <c r="O201" s="5"/>
      <c r="P201" s="5"/>
      <c r="Q201" s="5"/>
      <c r="R201" s="122">
        <f t="shared" si="36"/>
        <v>9045000</v>
      </c>
      <c r="S201" s="96">
        <f t="shared" si="38"/>
        <v>4.165285145888594</v>
      </c>
      <c r="T201" s="97">
        <f t="shared" si="37"/>
        <v>6873480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362509</v>
      </c>
      <c r="N204" s="94">
        <f t="shared" si="35"/>
        <v>0.34524666666666665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2.8964798115357135</v>
      </c>
      <c r="T204" s="99">
        <f t="shared" si="37"/>
        <v>687491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362509</v>
      </c>
      <c r="N205" s="124">
        <f t="shared" si="35"/>
        <v>0.34524666666666665</v>
      </c>
      <c r="O205" s="5"/>
      <c r="P205" s="5"/>
      <c r="Q205" s="5"/>
      <c r="R205" s="122">
        <f t="shared" si="36"/>
        <v>1050000</v>
      </c>
      <c r="S205" s="96">
        <f t="shared" si="38"/>
        <v>2.8964798115357135</v>
      </c>
      <c r="T205" s="97">
        <f t="shared" si="37"/>
        <v>687491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5503181</v>
      </c>
      <c r="N207" s="94">
        <f t="shared" si="35"/>
        <v>0.11340919113858836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8.817627477635208</v>
      </c>
      <c r="T207" s="99">
        <f t="shared" si="37"/>
        <v>43021819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3755332</v>
      </c>
      <c r="N208" s="124">
        <f t="shared" si="35"/>
        <v>0.18032806722689076</v>
      </c>
      <c r="O208" s="5"/>
      <c r="P208" s="5"/>
      <c r="Q208" s="5"/>
      <c r="R208" s="122">
        <f t="shared" si="36"/>
        <v>20825000</v>
      </c>
      <c r="S208" s="96">
        <f t="shared" si="38"/>
        <v>5.545448445037616</v>
      </c>
      <c r="T208" s="97">
        <f t="shared" si="37"/>
        <v>17069668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950845</v>
      </c>
      <c r="N209" s="124">
        <f t="shared" si="35"/>
        <v>0.2502223684210526</v>
      </c>
      <c r="O209" s="97"/>
      <c r="P209" s="5"/>
      <c r="Q209" s="5"/>
      <c r="R209" s="122">
        <f t="shared" si="36"/>
        <v>3800000</v>
      </c>
      <c r="S209" s="96">
        <f t="shared" si="38"/>
        <v>3.996445267104523</v>
      </c>
      <c r="T209" s="97">
        <f t="shared" si="37"/>
        <v>2849155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797004</v>
      </c>
      <c r="N211" s="124">
        <f t="shared" si="35"/>
        <v>0.03334744769874477</v>
      </c>
      <c r="O211" s="5"/>
      <c r="P211" s="5"/>
      <c r="Q211" s="5"/>
      <c r="R211" s="122">
        <f t="shared" si="36"/>
        <v>23900000</v>
      </c>
      <c r="S211" s="96">
        <f t="shared" si="38"/>
        <v>29.98730244766651</v>
      </c>
      <c r="T211" s="97">
        <f t="shared" si="37"/>
        <v>23102996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253889642</v>
      </c>
      <c r="M221" s="80">
        <f t="shared" si="60"/>
        <v>50027298</v>
      </c>
      <c r="N221" s="103">
        <f t="shared" si="55"/>
        <v>0.19704347765396432</v>
      </c>
      <c r="O221" s="80">
        <f t="shared" si="60"/>
        <v>380000</v>
      </c>
      <c r="P221" s="80">
        <f t="shared" si="60"/>
        <v>0</v>
      </c>
      <c r="Q221" s="80">
        <f t="shared" si="60"/>
        <v>0</v>
      </c>
      <c r="R221" s="80">
        <f t="shared" si="60"/>
        <v>254269642</v>
      </c>
      <c r="S221" s="103">
        <f t="shared" si="59"/>
        <v>5.082617933912801</v>
      </c>
      <c r="T221" s="105">
        <f t="shared" si="58"/>
        <v>204242344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9"/>
      <c r="E228" s="29" t="s">
        <v>82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9"/>
      <c r="D229" s="69"/>
      <c r="E229" s="29" t="s">
        <v>83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 t="s">
        <v>185</v>
      </c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143" t="s">
        <v>186</v>
      </c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2022-04-08T09:22:04Z</cp:lastPrinted>
  <dcterms:created xsi:type="dcterms:W3CDTF">2007-06-25T06:06:27Z</dcterms:created>
  <dcterms:modified xsi:type="dcterms:W3CDTF">2022-04-14T08:31:47Z</dcterms:modified>
  <cp:category/>
  <cp:version/>
  <cp:contentType/>
  <cp:contentStatus/>
</cp:coreProperties>
</file>