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anexa 2A" sheetId="1" r:id="rId1"/>
  </sheets>
  <definedNames>
    <definedName name="_xlnm.Print_Titles" localSheetId="0">'anexa 2A'!$6:$9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<sst xmlns="http://schemas.openxmlformats.org/spreadsheetml/2006/main" count="140" uniqueCount="64">
  <si>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</si>
  <si>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</si>
  <si>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</si>
  <si>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</si>
  <si>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</si>
  <si>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</si>
  <si>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</si>
  <si>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</si>
  <si>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</si>
  <si>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</si>
  <si>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</si>
  <si>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</si>
  <si>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</si>
  <si>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</si>
  <si>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</si>
  <si>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</si>
  <si>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</si>
  <si>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</si>
  <si>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</si>
  <si>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</si>
  <si>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</si>
  <si>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</si>
  <si>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</si>
  <si>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</si>
  <si>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</si>
  <si>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</si>
  <si>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</si>
  <si>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</si>
  <si>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</si>
  <si>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</si>
  <si>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</si>
  <si>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</si>
  <si>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</si>
  <si>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</si>
  <si>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</si>
  <si>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</si>
  <si>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</si>
  <si>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</si>
  <si>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</si>
  <si>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</si>
  <si>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</si>
  <si>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</si>
  <si>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</si>
  <si>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</si>
  <si>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</si>
  <si>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</si>
  <si>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</si>
  <si>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</si>
  <si>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</si>
  <si>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</si>
  <si>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 xml:space="preserve">Șef serviciu buget </t>
  </si>
  <si>
    <t xml:space="preserve">                       Şef  serviciu investiţii, gospodărire, întreținere,</t>
  </si>
  <si>
    <t>ec. Terezia Borbei</t>
  </si>
  <si>
    <t>ing. Szucs Zsigmond</t>
  </si>
  <si>
    <t>Primar,                                                                                                           Director econimic</t>
  </si>
  <si>
    <t>Kereskényi Gábor                                                                                           ec. Lucia Ursu</t>
  </si>
  <si>
    <t>Lista obiectivelor de investiţii pe anul 2023 ( fonduri externe nerambursabile)  - FINANȚATE DIN CREDITE INTERNE</t>
  </si>
  <si>
    <t>Valoare totală
actualizată la
31.12.2022</t>
  </si>
  <si>
    <t>PRIMARIA MUNICIPIULUI SATU MARE</t>
  </si>
  <si>
    <t>SERVICIUL BUGET</t>
  </si>
  <si>
    <t>ANEXA NR. 2A  la HCL 130/06.04.2023</t>
  </si>
  <si>
    <r>
      <t xml:space="preserve">                          </t>
    </r>
    <r>
      <rPr>
        <sz val="9"/>
        <color indexed="8"/>
        <rFont val="Times New Roman"/>
        <family val="1"/>
      </rPr>
      <t>Avizat spre neschimbare,</t>
    </r>
  </si>
  <si>
    <r>
      <t>Președinte de ședință,</t>
    </r>
    <r>
      <rPr>
        <sz val="9"/>
        <color indexed="8"/>
        <rFont val="Calibri"/>
        <family val="2"/>
      </rPr>
      <t xml:space="preserve"> </t>
    </r>
  </si>
  <si>
    <t>Secretar general,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</si>
</sst>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6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5" fillId="33" borderId="19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3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13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1" fontId="14" fillId="33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3" fontId="16" fillId="34" borderId="17" xfId="0" applyNumberFormat="1" applyFont="1" applyFill="1" applyBorder="1" applyAlignment="1">
      <alignment/>
    </xf>
    <xf numFmtId="3" fontId="14" fillId="34" borderId="18" xfId="0" applyNumberFormat="1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3" fontId="13" fillId="33" borderId="25" xfId="0" applyNumberFormat="1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3" fillId="33" borderId="25" xfId="0" applyNumberFormat="1" applyFont="1" applyFill="1" applyBorder="1" applyAlignment="1">
      <alignment/>
    </xf>
    <xf numFmtId="3" fontId="15" fillId="33" borderId="26" xfId="0" applyNumberFormat="1" applyFont="1" applyFill="1" applyBorder="1" applyAlignment="1">
      <alignment/>
    </xf>
    <xf numFmtId="3" fontId="13" fillId="33" borderId="26" xfId="0" applyNumberFormat="1" applyFont="1" applyFill="1" applyBorder="1" applyAlignment="1">
      <alignment/>
    </xf>
    <xf numFmtId="0" fontId="13" fillId="33" borderId="27" xfId="0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left"/>
    </xf>
    <xf numFmtId="3" fontId="14" fillId="33" borderId="25" xfId="0" applyNumberFormat="1" applyFont="1" applyFill="1" applyBorder="1" applyAlignment="1">
      <alignment/>
    </xf>
    <xf numFmtId="0" fontId="13" fillId="33" borderId="27" xfId="0" applyFont="1" applyFill="1" applyBorder="1" applyAlignment="1">
      <alignment horizontal="left"/>
    </xf>
    <xf numFmtId="3" fontId="14" fillId="33" borderId="26" xfId="0" applyNumberFormat="1" applyFont="1" applyFill="1" applyBorder="1" applyAlignment="1">
      <alignment/>
    </xf>
    <xf numFmtId="3" fontId="15" fillId="33" borderId="28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3" fontId="16" fillId="34" borderId="23" xfId="0" applyNumberFormat="1" applyFont="1" applyFill="1" applyBorder="1" applyAlignment="1">
      <alignment/>
    </xf>
    <xf numFmtId="3" fontId="14" fillId="34" borderId="25" xfId="0" applyNumberFormat="1" applyFont="1" applyFill="1" applyBorder="1" applyAlignment="1">
      <alignment/>
    </xf>
    <xf numFmtId="3" fontId="16" fillId="33" borderId="28" xfId="0" applyNumberFormat="1" applyFont="1" applyFill="1" applyBorder="1" applyAlignment="1">
      <alignment/>
    </xf>
    <xf numFmtId="3" fontId="14" fillId="33" borderId="29" xfId="0" applyNumberFormat="1" applyFont="1" applyFill="1" applyBorder="1" applyAlignment="1">
      <alignment/>
    </xf>
    <xf numFmtId="3" fontId="16" fillId="34" borderId="30" xfId="0" applyNumberFormat="1" applyFont="1" applyFill="1" applyBorder="1" applyAlignment="1">
      <alignment/>
    </xf>
    <xf numFmtId="3" fontId="14" fillId="34" borderId="29" xfId="0" applyNumberFormat="1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3" fontId="16" fillId="33" borderId="30" xfId="0" applyNumberFormat="1" applyFont="1" applyFill="1" applyBorder="1" applyAlignment="1">
      <alignment/>
    </xf>
    <xf numFmtId="0" fontId="14" fillId="34" borderId="27" xfId="0" applyFont="1" applyFill="1" applyBorder="1" applyAlignment="1">
      <alignment horizontal="center"/>
    </xf>
    <xf numFmtId="3" fontId="16" fillId="34" borderId="28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/>
    </xf>
    <xf numFmtId="3" fontId="14" fillId="33" borderId="35" xfId="0" applyNumberFormat="1" applyFont="1" applyFill="1" applyBorder="1" applyAlignment="1">
      <alignment/>
    </xf>
    <xf numFmtId="3" fontId="14" fillId="33" borderId="34" xfId="0" applyNumberFormat="1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3" fontId="15" fillId="35" borderId="10" xfId="0" applyNumberFormat="1" applyFont="1" applyFill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33" borderId="15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3" fontId="14" fillId="33" borderId="38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59" fillId="0" borderId="11" xfId="0" applyNumberFormat="1" applyFont="1" applyFill="1" applyBorder="1" applyAlignment="1">
      <alignment/>
    </xf>
    <xf numFmtId="3" fontId="59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>
      <alignment horizontal="center" vertical="center" wrapText="1"/>
    </xf>
    <xf numFmtId="0" fontId="17" fillId="36" borderId="45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7" fillId="35" borderId="47" xfId="0" applyFont="1" applyFill="1" applyBorder="1" applyAlignment="1">
      <alignment horizontal="center"/>
    </xf>
    <xf numFmtId="0" fontId="17" fillId="35" borderId="48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3" fillId="35" borderId="32" xfId="0" applyFont="1" applyFill="1" applyBorder="1" applyAlignment="1">
      <alignment horizontal="left"/>
    </xf>
    <xf numFmtId="0" fontId="13" fillId="35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wrapText="1"/>
    </xf>
    <xf numFmtId="0" fontId="13" fillId="35" borderId="31" xfId="0" applyFont="1" applyFill="1" applyBorder="1" applyAlignment="1">
      <alignment horizontal="left"/>
    </xf>
    <xf numFmtId="0" fontId="13" fillId="35" borderId="14" xfId="0" applyFont="1" applyFill="1" applyBorder="1" applyAlignment="1">
      <alignment horizontal="left"/>
    </xf>
    <xf numFmtId="0" fontId="13" fillId="35" borderId="32" xfId="0" applyFont="1" applyFill="1" applyBorder="1" applyAlignment="1">
      <alignment horizontal="left" vertical="center"/>
    </xf>
    <xf numFmtId="0" fontId="13" fillId="35" borderId="15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3" fillId="35" borderId="31" xfId="0" applyFont="1" applyFill="1" applyBorder="1" applyAlignment="1">
      <alignment horizontal="left" vertical="center"/>
    </xf>
    <xf numFmtId="0" fontId="13" fillId="35" borderId="14" xfId="0" applyFont="1" applyFill="1" applyBorder="1" applyAlignment="1">
      <alignment horizontal="left" vertical="center"/>
    </xf>
    <xf numFmtId="0" fontId="13" fillId="33" borderId="50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32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31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3" fillId="35" borderId="50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0" fontId="14" fillId="33" borderId="34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2"/>
  <sheetViews>
    <sheetView tabSelected="1" zoomScalePageLayoutView="0" workbookViewId="0" topLeftCell="A52">
      <selection activeCell="B147" sqref="B147:C148"/>
    </sheetView>
  </sheetViews>
  <sheetFormatPr defaultColWidth="9.140625" defaultRowHeight="12"/>
  <cols>
    <col min="1" max="1" width="8.28125" style="5" customWidth="1"/>
    <col min="2" max="2" width="105.28125" style="5" customWidth="1"/>
    <col min="3" max="3" width="21.00390625" style="5" customWidth="1"/>
    <col min="4" max="4" width="19.7109375" style="5" customWidth="1"/>
    <col min="5" max="5" width="19.00390625" style="5" customWidth="1"/>
    <col min="6" max="6" width="22.8515625" style="5" hidden="1" customWidth="1"/>
    <col min="7" max="7" width="15.140625" style="5" customWidth="1"/>
    <col min="8" max="8" width="18.8515625" style="5" hidden="1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ht="14.25">
      <c r="A1" s="5" t="s">
        <v>58</v>
      </c>
    </row>
    <row r="2" spans="1:8" ht="15" customHeight="1">
      <c r="A2" s="135" t="s">
        <v>59</v>
      </c>
      <c r="F2" s="40"/>
      <c r="G2" s="40"/>
      <c r="H2" s="40"/>
    </row>
    <row r="3" spans="1:9" ht="15" customHeight="1">
      <c r="A3" s="65"/>
      <c r="B3" s="66"/>
      <c r="C3" s="66"/>
      <c r="D3" s="66"/>
      <c r="E3" s="136" t="s">
        <v>60</v>
      </c>
      <c r="F3" s="137"/>
      <c r="G3" s="137"/>
      <c r="H3" s="137"/>
      <c r="I3" s="137"/>
    </row>
    <row r="4" spans="1:8" ht="17.25" customHeight="1">
      <c r="A4" s="149" t="s">
        <v>56</v>
      </c>
      <c r="B4" s="149"/>
      <c r="C4" s="149"/>
      <c r="D4" s="149"/>
      <c r="E4" s="149"/>
      <c r="F4" s="149"/>
      <c r="G4" s="149"/>
      <c r="H4" s="149"/>
    </row>
    <row r="5" spans="1:8" ht="17.25" customHeight="1" thickBot="1">
      <c r="A5" s="14"/>
      <c r="B5" s="14"/>
      <c r="C5" s="14"/>
      <c r="D5" s="14"/>
      <c r="E5" s="14"/>
      <c r="F5" s="14"/>
      <c r="G5" s="14"/>
      <c r="H5" s="14" t="s">
        <v>20</v>
      </c>
    </row>
    <row r="6" spans="1:8" ht="13.5" customHeight="1">
      <c r="A6" s="138" t="s">
        <v>10</v>
      </c>
      <c r="B6" s="140" t="s">
        <v>16</v>
      </c>
      <c r="C6" s="143" t="s">
        <v>9</v>
      </c>
      <c r="D6" s="146" t="s">
        <v>57</v>
      </c>
      <c r="E6" s="143" t="s">
        <v>11</v>
      </c>
      <c r="F6" s="150" t="s">
        <v>0</v>
      </c>
      <c r="G6" s="151"/>
      <c r="H6" s="152"/>
    </row>
    <row r="7" spans="1:8" ht="17.25" customHeight="1">
      <c r="A7" s="139"/>
      <c r="B7" s="141"/>
      <c r="C7" s="144"/>
      <c r="D7" s="147"/>
      <c r="E7" s="144"/>
      <c r="F7" s="144" t="s">
        <v>14</v>
      </c>
      <c r="G7" s="144" t="s">
        <v>13</v>
      </c>
      <c r="H7" s="185" t="s">
        <v>25</v>
      </c>
    </row>
    <row r="8" spans="1:8" ht="25.5" customHeight="1" thickBot="1">
      <c r="A8" s="139"/>
      <c r="B8" s="142"/>
      <c r="C8" s="145"/>
      <c r="D8" s="148"/>
      <c r="E8" s="145"/>
      <c r="F8" s="145"/>
      <c r="G8" s="145"/>
      <c r="H8" s="186"/>
    </row>
    <row r="9" spans="1:8" s="6" customFormat="1" ht="12.75">
      <c r="A9" s="69">
        <v>0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13">
        <v>7</v>
      </c>
    </row>
    <row r="10" spans="1:12" ht="14.25">
      <c r="A10" s="70"/>
      <c r="B10" s="15" t="s">
        <v>1</v>
      </c>
      <c r="C10" s="16">
        <f aca="true" t="shared" si="0" ref="C10:H10">C12+C14+C16</f>
        <v>44001705</v>
      </c>
      <c r="D10" s="16">
        <f t="shared" si="0"/>
        <v>62040542</v>
      </c>
      <c r="E10" s="16">
        <f t="shared" si="0"/>
        <v>52496700</v>
      </c>
      <c r="F10" s="16">
        <f t="shared" si="0"/>
        <v>91541802</v>
      </c>
      <c r="G10" s="16">
        <f t="shared" si="0"/>
        <v>13630000</v>
      </c>
      <c r="H10" s="71">
        <f t="shared" si="0"/>
        <v>0</v>
      </c>
      <c r="I10" s="7"/>
      <c r="J10" s="8"/>
      <c r="K10" s="7"/>
      <c r="L10" s="7"/>
    </row>
    <row r="11" spans="1:11" ht="14.25">
      <c r="A11" s="72"/>
      <c r="B11" s="18" t="s">
        <v>0</v>
      </c>
      <c r="C11" s="19">
        <f aca="true" t="shared" si="1" ref="C11:H11">C13+C15+C17</f>
        <v>35225136</v>
      </c>
      <c r="D11" s="19">
        <f t="shared" si="1"/>
        <v>48588947</v>
      </c>
      <c r="E11" s="19">
        <f t="shared" si="1"/>
        <v>52300000</v>
      </c>
      <c r="F11" s="19">
        <f t="shared" si="1"/>
        <v>64499000</v>
      </c>
      <c r="G11" s="19">
        <f t="shared" si="1"/>
        <v>0</v>
      </c>
      <c r="H11" s="73">
        <f t="shared" si="1"/>
        <v>0</v>
      </c>
      <c r="I11" s="7"/>
      <c r="J11" s="7"/>
      <c r="K11" s="8"/>
    </row>
    <row r="12" spans="1:11" ht="14.25">
      <c r="A12" s="74" t="s">
        <v>2</v>
      </c>
      <c r="B12" s="15" t="s">
        <v>3</v>
      </c>
      <c r="C12" s="20">
        <f aca="true" t="shared" si="2" ref="C12:H13">C34+C54+C76+C90+C122</f>
        <v>44001705</v>
      </c>
      <c r="D12" s="20">
        <f t="shared" si="2"/>
        <v>62040542</v>
      </c>
      <c r="E12" s="20">
        <f t="shared" si="2"/>
        <v>52496700</v>
      </c>
      <c r="F12" s="20">
        <f t="shared" si="2"/>
        <v>58337300</v>
      </c>
      <c r="G12" s="20">
        <f t="shared" si="2"/>
        <v>13630000</v>
      </c>
      <c r="H12" s="75">
        <f t="shared" si="2"/>
        <v>0</v>
      </c>
      <c r="I12" s="7"/>
      <c r="J12" s="7"/>
      <c r="K12" s="7"/>
    </row>
    <row r="13" spans="1:12" ht="14.25">
      <c r="A13" s="76"/>
      <c r="B13" s="18"/>
      <c r="C13" s="21">
        <f t="shared" si="2"/>
        <v>35225136</v>
      </c>
      <c r="D13" s="21">
        <f t="shared" si="2"/>
        <v>48588947</v>
      </c>
      <c r="E13" s="21">
        <f t="shared" si="2"/>
        <v>52300000</v>
      </c>
      <c r="F13" s="21">
        <f t="shared" si="2"/>
        <v>58004000</v>
      </c>
      <c r="G13" s="21">
        <f t="shared" si="2"/>
        <v>0</v>
      </c>
      <c r="H13" s="77">
        <f t="shared" si="2"/>
        <v>0</v>
      </c>
      <c r="I13" s="7"/>
      <c r="K13" s="8"/>
      <c r="L13" s="7"/>
    </row>
    <row r="14" spans="1:9" ht="14.25">
      <c r="A14" s="74" t="s">
        <v>6</v>
      </c>
      <c r="B14" s="15" t="s">
        <v>7</v>
      </c>
      <c r="C14" s="22">
        <f aca="true" t="shared" si="3" ref="C14:H15">C40+C62+C108+C128</f>
        <v>0</v>
      </c>
      <c r="D14" s="22">
        <f t="shared" si="3"/>
        <v>0</v>
      </c>
      <c r="E14" s="22">
        <f t="shared" si="3"/>
        <v>0</v>
      </c>
      <c r="F14" s="22">
        <f t="shared" si="3"/>
        <v>6539141</v>
      </c>
      <c r="G14" s="22">
        <f t="shared" si="3"/>
        <v>0</v>
      </c>
      <c r="H14" s="78">
        <f t="shared" si="3"/>
        <v>0</v>
      </c>
      <c r="I14" s="8"/>
    </row>
    <row r="15" spans="1:12" ht="14.25">
      <c r="A15" s="76"/>
      <c r="B15" s="18"/>
      <c r="C15" s="23">
        <f t="shared" si="3"/>
        <v>0</v>
      </c>
      <c r="D15" s="23">
        <f t="shared" si="3"/>
        <v>0</v>
      </c>
      <c r="E15" s="23">
        <f t="shared" si="3"/>
        <v>0</v>
      </c>
      <c r="F15" s="23">
        <f t="shared" si="3"/>
        <v>6495000</v>
      </c>
      <c r="G15" s="23">
        <f t="shared" si="3"/>
        <v>0</v>
      </c>
      <c r="H15" s="79">
        <f t="shared" si="3"/>
        <v>0</v>
      </c>
      <c r="J15" s="7"/>
      <c r="L15" s="7"/>
    </row>
    <row r="16" spans="1:12" ht="14.25">
      <c r="A16" s="80" t="s">
        <v>4</v>
      </c>
      <c r="B16" s="24" t="s">
        <v>12</v>
      </c>
      <c r="C16" s="20">
        <f>C20+C26+C44+C66+C80+C112+C132</f>
        <v>0</v>
      </c>
      <c r="D16" s="20">
        <f>D20+D26+D44+D66+D80+D112+D132</f>
        <v>0</v>
      </c>
      <c r="E16" s="20">
        <f>E20+E26+E44+E66+E80+E112+E132</f>
        <v>0</v>
      </c>
      <c r="F16" s="20">
        <f>F20+F26+F44+F66+F80+F112+F132</f>
        <v>26665361</v>
      </c>
      <c r="G16" s="20">
        <f>G20+G44+G66+G80+G112+G132</f>
        <v>0</v>
      </c>
      <c r="H16" s="75">
        <f>H20+H44+H66+H80+H112+H132</f>
        <v>0</v>
      </c>
      <c r="I16" s="7"/>
      <c r="K16" s="8"/>
      <c r="L16" s="7"/>
    </row>
    <row r="17" spans="1:11" ht="13.5" customHeight="1">
      <c r="A17" s="80"/>
      <c r="B17" s="24"/>
      <c r="C17" s="23">
        <f aca="true" t="shared" si="4" ref="C17:H17">C45+C67+C113+C21+C83+C133</f>
        <v>0</v>
      </c>
      <c r="D17" s="23">
        <f t="shared" si="4"/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79">
        <f t="shared" si="4"/>
        <v>0</v>
      </c>
      <c r="K17" s="8"/>
    </row>
    <row r="18" spans="1:11" ht="14.25" hidden="1">
      <c r="A18" s="164" t="s">
        <v>29</v>
      </c>
      <c r="B18" s="165"/>
      <c r="C18" s="20">
        <f aca="true" t="shared" si="5" ref="C18:H21">C20</f>
        <v>0</v>
      </c>
      <c r="D18" s="20">
        <f t="shared" si="5"/>
        <v>0</v>
      </c>
      <c r="E18" s="20">
        <f t="shared" si="5"/>
        <v>0</v>
      </c>
      <c r="F18" s="20">
        <f t="shared" si="5"/>
        <v>126000</v>
      </c>
      <c r="G18" s="20">
        <f t="shared" si="5"/>
        <v>0</v>
      </c>
      <c r="H18" s="75">
        <f t="shared" si="5"/>
        <v>0</v>
      </c>
      <c r="K18" s="8"/>
    </row>
    <row r="19" spans="1:11" ht="14.25" hidden="1">
      <c r="A19" s="179" t="s">
        <v>5</v>
      </c>
      <c r="B19" s="180"/>
      <c r="C19" s="21">
        <f t="shared" si="5"/>
        <v>0</v>
      </c>
      <c r="D19" s="21">
        <f t="shared" si="5"/>
        <v>0</v>
      </c>
      <c r="E19" s="21">
        <f t="shared" si="5"/>
        <v>0</v>
      </c>
      <c r="F19" s="21">
        <f t="shared" si="5"/>
        <v>0</v>
      </c>
      <c r="G19" s="21">
        <f t="shared" si="5"/>
        <v>0</v>
      </c>
      <c r="H19" s="77">
        <f t="shared" si="5"/>
        <v>0</v>
      </c>
      <c r="K19" s="8"/>
    </row>
    <row r="20" spans="1:11" ht="14.25" hidden="1">
      <c r="A20" s="74" t="s">
        <v>4</v>
      </c>
      <c r="B20" s="15" t="s">
        <v>12</v>
      </c>
      <c r="C20" s="31">
        <f t="shared" si="5"/>
        <v>0</v>
      </c>
      <c r="D20" s="31">
        <f t="shared" si="5"/>
        <v>0</v>
      </c>
      <c r="E20" s="31">
        <f t="shared" si="5"/>
        <v>0</v>
      </c>
      <c r="F20" s="31">
        <f t="shared" si="5"/>
        <v>126000</v>
      </c>
      <c r="G20" s="31">
        <f t="shared" si="5"/>
        <v>0</v>
      </c>
      <c r="H20" s="81">
        <f t="shared" si="5"/>
        <v>0</v>
      </c>
      <c r="K20" s="8"/>
    </row>
    <row r="21" spans="1:11" ht="14.25" hidden="1">
      <c r="A21" s="82"/>
      <c r="B21" s="26" t="s">
        <v>5</v>
      </c>
      <c r="C21" s="33">
        <f t="shared" si="5"/>
        <v>0</v>
      </c>
      <c r="D21" s="33">
        <f t="shared" si="5"/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83">
        <f t="shared" si="5"/>
        <v>0</v>
      </c>
      <c r="K21" s="8"/>
    </row>
    <row r="22" spans="1:11" ht="14.25" hidden="1">
      <c r="A22" s="70">
        <v>1</v>
      </c>
      <c r="B22" s="48" t="s">
        <v>17</v>
      </c>
      <c r="C22" s="31"/>
      <c r="D22" s="31"/>
      <c r="E22" s="31"/>
      <c r="F22" s="31">
        <v>126000</v>
      </c>
      <c r="G22" s="31">
        <v>0</v>
      </c>
      <c r="H22" s="81">
        <v>0</v>
      </c>
      <c r="K22" s="8"/>
    </row>
    <row r="23" spans="1:11" ht="14.25" hidden="1">
      <c r="A23" s="84"/>
      <c r="B23" s="24"/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85">
        <v>0</v>
      </c>
      <c r="K23" s="8"/>
    </row>
    <row r="24" spans="1:11" ht="14.25" hidden="1">
      <c r="A24" s="164" t="s">
        <v>41</v>
      </c>
      <c r="B24" s="165"/>
      <c r="C24" s="20">
        <f>C26</f>
        <v>0</v>
      </c>
      <c r="D24" s="20">
        <f>D26</f>
        <v>0</v>
      </c>
      <c r="E24" s="20">
        <f>E26</f>
        <v>0</v>
      </c>
      <c r="F24" s="20">
        <f>F26</f>
        <v>208700</v>
      </c>
      <c r="G24" s="20">
        <f>G26+G28</f>
        <v>0</v>
      </c>
      <c r="H24" s="75">
        <f>H26+H28</f>
        <v>0</v>
      </c>
      <c r="K24" s="8"/>
    </row>
    <row r="25" spans="1:11" ht="14.25" hidden="1">
      <c r="A25" s="179" t="s">
        <v>5</v>
      </c>
      <c r="B25" s="180"/>
      <c r="C25" s="21">
        <f aca="true" t="shared" si="6" ref="C25:H25">C27+C29</f>
        <v>0</v>
      </c>
      <c r="D25" s="21">
        <f t="shared" si="6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77">
        <f t="shared" si="6"/>
        <v>0</v>
      </c>
      <c r="K25" s="8"/>
    </row>
    <row r="26" spans="1:11" ht="14.25" hidden="1">
      <c r="A26" s="74" t="s">
        <v>4</v>
      </c>
      <c r="B26" s="15" t="s">
        <v>12</v>
      </c>
      <c r="C26" s="25">
        <f aca="true" t="shared" si="7" ref="C26:H27">C28+C30</f>
        <v>0</v>
      </c>
      <c r="D26" s="25">
        <f t="shared" si="7"/>
        <v>0</v>
      </c>
      <c r="E26" s="25">
        <f t="shared" si="7"/>
        <v>0</v>
      </c>
      <c r="F26" s="25">
        <f t="shared" si="7"/>
        <v>208700</v>
      </c>
      <c r="G26" s="25">
        <f t="shared" si="7"/>
        <v>0</v>
      </c>
      <c r="H26" s="86">
        <f t="shared" si="7"/>
        <v>0</v>
      </c>
      <c r="K26" s="8"/>
    </row>
    <row r="27" spans="1:11" ht="14.25" hidden="1">
      <c r="A27" s="72"/>
      <c r="B27" s="26" t="s">
        <v>5</v>
      </c>
      <c r="C27" s="21">
        <f t="shared" si="7"/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H27" s="77">
        <f t="shared" si="7"/>
        <v>0</v>
      </c>
      <c r="K27" s="8"/>
    </row>
    <row r="28" spans="1:11" ht="14.25" hidden="1">
      <c r="A28" s="122">
        <v>1</v>
      </c>
      <c r="B28" s="48" t="s">
        <v>17</v>
      </c>
      <c r="C28" s="28"/>
      <c r="D28" s="28"/>
      <c r="E28" s="28"/>
      <c r="F28" s="28">
        <v>200000</v>
      </c>
      <c r="G28" s="28">
        <v>0</v>
      </c>
      <c r="H28" s="87">
        <v>0</v>
      </c>
      <c r="K28" s="8"/>
    </row>
    <row r="29" spans="1:11" ht="14.25" hidden="1">
      <c r="A29" s="123"/>
      <c r="B29" s="18"/>
      <c r="C29" s="29"/>
      <c r="D29" s="29"/>
      <c r="E29" s="29"/>
      <c r="F29" s="29">
        <v>0</v>
      </c>
      <c r="G29" s="29">
        <v>0</v>
      </c>
      <c r="H29" s="88">
        <v>0</v>
      </c>
      <c r="K29" s="8"/>
    </row>
    <row r="30" spans="1:11" ht="14.25" hidden="1">
      <c r="A30" s="122">
        <v>2</v>
      </c>
      <c r="B30" s="48" t="s">
        <v>18</v>
      </c>
      <c r="C30" s="49"/>
      <c r="D30" s="49"/>
      <c r="E30" s="49"/>
      <c r="F30" s="49">
        <v>8700</v>
      </c>
      <c r="G30" s="31">
        <v>0</v>
      </c>
      <c r="H30" s="87">
        <v>0</v>
      </c>
      <c r="K30" s="8"/>
    </row>
    <row r="31" spans="1:11" ht="14.25" hidden="1">
      <c r="A31" s="123"/>
      <c r="B31" s="32" t="s">
        <v>19</v>
      </c>
      <c r="C31" s="29"/>
      <c r="D31" s="29"/>
      <c r="E31" s="29"/>
      <c r="F31" s="29">
        <v>0</v>
      </c>
      <c r="G31" s="33">
        <v>0</v>
      </c>
      <c r="H31" s="88">
        <v>0</v>
      </c>
      <c r="K31" s="8"/>
    </row>
    <row r="32" spans="1:8" s="2" customFormat="1" ht="14.25" hidden="1">
      <c r="A32" s="177" t="s">
        <v>24</v>
      </c>
      <c r="B32" s="165"/>
      <c r="C32" s="20">
        <f aca="true" t="shared" si="8" ref="C32:H33">C34+C40+C44</f>
        <v>0</v>
      </c>
      <c r="D32" s="20">
        <f t="shared" si="8"/>
        <v>0</v>
      </c>
      <c r="E32" s="20">
        <f t="shared" si="8"/>
        <v>0</v>
      </c>
      <c r="F32" s="20">
        <f t="shared" si="8"/>
        <v>10002901</v>
      </c>
      <c r="G32" s="20">
        <f t="shared" si="8"/>
        <v>0</v>
      </c>
      <c r="H32" s="75">
        <f t="shared" si="8"/>
        <v>0</v>
      </c>
    </row>
    <row r="33" spans="1:8" s="2" customFormat="1" ht="14.25" hidden="1">
      <c r="A33" s="179" t="s">
        <v>5</v>
      </c>
      <c r="B33" s="180"/>
      <c r="C33" s="21">
        <f t="shared" si="8"/>
        <v>0</v>
      </c>
      <c r="D33" s="21">
        <f t="shared" si="8"/>
        <v>0</v>
      </c>
      <c r="E33" s="21">
        <f t="shared" si="8"/>
        <v>0</v>
      </c>
      <c r="F33" s="21">
        <f t="shared" si="8"/>
        <v>8465000</v>
      </c>
      <c r="G33" s="21">
        <f t="shared" si="8"/>
        <v>0</v>
      </c>
      <c r="H33" s="77">
        <f t="shared" si="8"/>
        <v>0</v>
      </c>
    </row>
    <row r="34" spans="1:11" ht="14.25" hidden="1">
      <c r="A34" s="74" t="s">
        <v>2</v>
      </c>
      <c r="B34" s="15" t="s">
        <v>3</v>
      </c>
      <c r="C34" s="20">
        <f aca="true" t="shared" si="9" ref="C34:H35">C36+C38</f>
        <v>0</v>
      </c>
      <c r="D34" s="20">
        <f t="shared" si="9"/>
        <v>0</v>
      </c>
      <c r="E34" s="20">
        <f t="shared" si="9"/>
        <v>0</v>
      </c>
      <c r="F34" s="20">
        <f t="shared" si="9"/>
        <v>6034300</v>
      </c>
      <c r="G34" s="20">
        <f t="shared" si="9"/>
        <v>0</v>
      </c>
      <c r="H34" s="75">
        <f t="shared" si="9"/>
        <v>0</v>
      </c>
      <c r="I34" s="7"/>
      <c r="J34" s="7"/>
      <c r="K34" s="7"/>
    </row>
    <row r="35" spans="1:12" ht="14.25" hidden="1">
      <c r="A35" s="82"/>
      <c r="B35" s="35" t="s">
        <v>5</v>
      </c>
      <c r="C35" s="21">
        <f t="shared" si="9"/>
        <v>0</v>
      </c>
      <c r="D35" s="21">
        <f t="shared" si="9"/>
        <v>0</v>
      </c>
      <c r="E35" s="21">
        <f t="shared" si="9"/>
        <v>0</v>
      </c>
      <c r="F35" s="21">
        <f t="shared" si="9"/>
        <v>5970000</v>
      </c>
      <c r="G35" s="21">
        <f t="shared" si="9"/>
        <v>0</v>
      </c>
      <c r="H35" s="77">
        <f t="shared" si="9"/>
        <v>0</v>
      </c>
      <c r="I35" s="7"/>
      <c r="K35" s="8"/>
      <c r="L35" s="7"/>
    </row>
    <row r="36" spans="1:12" ht="14.25" hidden="1">
      <c r="A36" s="171">
        <v>1</v>
      </c>
      <c r="B36" s="173" t="s">
        <v>27</v>
      </c>
      <c r="C36" s="59"/>
      <c r="D36" s="59"/>
      <c r="E36" s="59"/>
      <c r="F36" s="59">
        <v>3293900</v>
      </c>
      <c r="G36" s="67">
        <v>0</v>
      </c>
      <c r="H36" s="89">
        <v>0</v>
      </c>
      <c r="I36" s="7"/>
      <c r="K36" s="8"/>
      <c r="L36" s="7"/>
    </row>
    <row r="37" spans="1:12" ht="14.25" hidden="1">
      <c r="A37" s="172"/>
      <c r="B37" s="174"/>
      <c r="C37" s="61"/>
      <c r="D37" s="61"/>
      <c r="E37" s="61"/>
      <c r="F37" s="61">
        <v>3270000</v>
      </c>
      <c r="G37" s="68">
        <v>0</v>
      </c>
      <c r="H37" s="90">
        <v>0</v>
      </c>
      <c r="I37" s="7"/>
      <c r="K37" s="8"/>
      <c r="L37" s="7"/>
    </row>
    <row r="38" spans="1:8" ht="14.25" hidden="1">
      <c r="A38" s="171">
        <v>2</v>
      </c>
      <c r="B38" s="173" t="s">
        <v>28</v>
      </c>
      <c r="C38" s="59"/>
      <c r="D38" s="59"/>
      <c r="E38" s="59"/>
      <c r="F38" s="59">
        <v>2740400</v>
      </c>
      <c r="G38" s="67">
        <v>0</v>
      </c>
      <c r="H38" s="89">
        <v>0</v>
      </c>
    </row>
    <row r="39" spans="1:8" ht="14.25" hidden="1">
      <c r="A39" s="172"/>
      <c r="B39" s="174"/>
      <c r="C39" s="61"/>
      <c r="D39" s="61"/>
      <c r="E39" s="61"/>
      <c r="F39" s="61">
        <v>2700000</v>
      </c>
      <c r="G39" s="68">
        <v>0</v>
      </c>
      <c r="H39" s="90">
        <v>0</v>
      </c>
    </row>
    <row r="40" spans="1:8" ht="14.25" hidden="1">
      <c r="A40" s="74" t="s">
        <v>6</v>
      </c>
      <c r="B40" s="15" t="s">
        <v>7</v>
      </c>
      <c r="C40" s="20">
        <f aca="true" t="shared" si="10" ref="C40:H41">C42</f>
        <v>0</v>
      </c>
      <c r="D40" s="20">
        <f t="shared" si="10"/>
        <v>0</v>
      </c>
      <c r="E40" s="20">
        <f t="shared" si="10"/>
        <v>0</v>
      </c>
      <c r="F40" s="20">
        <f t="shared" si="10"/>
        <v>2502801</v>
      </c>
      <c r="G40" s="20">
        <f t="shared" si="10"/>
        <v>0</v>
      </c>
      <c r="H40" s="75">
        <f t="shared" si="10"/>
        <v>0</v>
      </c>
    </row>
    <row r="41" spans="1:8" ht="14.25" hidden="1">
      <c r="A41" s="82"/>
      <c r="B41" s="35" t="s">
        <v>5</v>
      </c>
      <c r="C41" s="21">
        <f t="shared" si="10"/>
        <v>0</v>
      </c>
      <c r="D41" s="21">
        <f t="shared" si="10"/>
        <v>0</v>
      </c>
      <c r="E41" s="21">
        <f t="shared" si="10"/>
        <v>0</v>
      </c>
      <c r="F41" s="21">
        <f t="shared" si="10"/>
        <v>2495000</v>
      </c>
      <c r="G41" s="21">
        <f t="shared" si="10"/>
        <v>0</v>
      </c>
      <c r="H41" s="77">
        <f t="shared" si="10"/>
        <v>0</v>
      </c>
    </row>
    <row r="42" spans="1:8" ht="14.25" hidden="1">
      <c r="A42" s="183">
        <v>3</v>
      </c>
      <c r="B42" s="169" t="s">
        <v>48</v>
      </c>
      <c r="C42" s="31"/>
      <c r="D42" s="31"/>
      <c r="E42" s="31"/>
      <c r="F42" s="31">
        <v>2502801</v>
      </c>
      <c r="G42" s="36">
        <v>0</v>
      </c>
      <c r="H42" s="81">
        <v>0</v>
      </c>
    </row>
    <row r="43" spans="1:8" ht="14.25" hidden="1">
      <c r="A43" s="184"/>
      <c r="B43" s="170"/>
      <c r="C43" s="33"/>
      <c r="D43" s="33"/>
      <c r="E43" s="33"/>
      <c r="F43" s="33">
        <v>2495000</v>
      </c>
      <c r="G43" s="38">
        <v>0</v>
      </c>
      <c r="H43" s="83">
        <v>0</v>
      </c>
    </row>
    <row r="44" spans="1:8" ht="14.25" hidden="1">
      <c r="A44" s="74" t="s">
        <v>4</v>
      </c>
      <c r="B44" s="15" t="s">
        <v>12</v>
      </c>
      <c r="C44" s="25">
        <f aca="true" t="shared" si="11" ref="C44:F45">C46+C48+C50</f>
        <v>0</v>
      </c>
      <c r="D44" s="25">
        <f t="shared" si="11"/>
        <v>0</v>
      </c>
      <c r="E44" s="25">
        <f t="shared" si="11"/>
        <v>0</v>
      </c>
      <c r="F44" s="25">
        <f t="shared" si="11"/>
        <v>1465800</v>
      </c>
      <c r="G44" s="25">
        <f>G46+G48+G50</f>
        <v>0</v>
      </c>
      <c r="H44" s="86">
        <f>H46+H48+H50</f>
        <v>0</v>
      </c>
    </row>
    <row r="45" spans="1:8" ht="14.25" hidden="1">
      <c r="A45" s="72"/>
      <c r="B45" s="26" t="s">
        <v>5</v>
      </c>
      <c r="C45" s="21">
        <f t="shared" si="11"/>
        <v>0</v>
      </c>
      <c r="D45" s="21">
        <f t="shared" si="11"/>
        <v>0</v>
      </c>
      <c r="E45" s="21">
        <f t="shared" si="11"/>
        <v>0</v>
      </c>
      <c r="F45" s="21">
        <f t="shared" si="11"/>
        <v>0</v>
      </c>
      <c r="G45" s="21">
        <f>G47+G49+G51</f>
        <v>0</v>
      </c>
      <c r="H45" s="77">
        <f>H47+H49+H51</f>
        <v>0</v>
      </c>
    </row>
    <row r="46" spans="1:8" ht="14.25" hidden="1">
      <c r="A46" s="122">
        <v>4</v>
      </c>
      <c r="B46" s="48" t="s">
        <v>17</v>
      </c>
      <c r="C46" s="28"/>
      <c r="D46" s="28"/>
      <c r="E46" s="28"/>
      <c r="F46" s="28">
        <v>1206750</v>
      </c>
      <c r="G46" s="28">
        <v>0</v>
      </c>
      <c r="H46" s="87">
        <v>0</v>
      </c>
    </row>
    <row r="47" spans="1:8" ht="14.25" hidden="1">
      <c r="A47" s="123"/>
      <c r="B47" s="18"/>
      <c r="C47" s="29"/>
      <c r="D47" s="29"/>
      <c r="E47" s="29"/>
      <c r="F47" s="29">
        <v>0</v>
      </c>
      <c r="G47" s="29">
        <v>0</v>
      </c>
      <c r="H47" s="88">
        <v>0</v>
      </c>
    </row>
    <row r="48" spans="1:8" ht="14.25" hidden="1">
      <c r="A48" s="122">
        <v>5</v>
      </c>
      <c r="B48" s="48" t="s">
        <v>18</v>
      </c>
      <c r="C48" s="49"/>
      <c r="D48" s="49"/>
      <c r="E48" s="49"/>
      <c r="F48" s="49">
        <v>142900</v>
      </c>
      <c r="G48" s="31">
        <v>0</v>
      </c>
      <c r="H48" s="87">
        <v>0</v>
      </c>
    </row>
    <row r="49" spans="1:8" ht="14.25" hidden="1">
      <c r="A49" s="123"/>
      <c r="B49" s="32" t="s">
        <v>19</v>
      </c>
      <c r="C49" s="29"/>
      <c r="D49" s="29"/>
      <c r="E49" s="29"/>
      <c r="F49" s="29">
        <v>0</v>
      </c>
      <c r="G49" s="33">
        <v>0</v>
      </c>
      <c r="H49" s="88">
        <v>0</v>
      </c>
    </row>
    <row r="50" spans="1:8" s="2" customFormat="1" ht="14.25" hidden="1">
      <c r="A50" s="122">
        <v>6</v>
      </c>
      <c r="B50" s="34" t="s">
        <v>21</v>
      </c>
      <c r="C50" s="31"/>
      <c r="D50" s="31"/>
      <c r="E50" s="31"/>
      <c r="F50" s="31">
        <v>116150</v>
      </c>
      <c r="G50" s="31">
        <v>0</v>
      </c>
      <c r="H50" s="81">
        <v>0</v>
      </c>
    </row>
    <row r="51" spans="1:8" s="2" customFormat="1" ht="14.25" hidden="1">
      <c r="A51" s="123"/>
      <c r="B51" s="30" t="s">
        <v>22</v>
      </c>
      <c r="C51" s="33"/>
      <c r="D51" s="33"/>
      <c r="E51" s="33"/>
      <c r="F51" s="33">
        <v>0</v>
      </c>
      <c r="G51" s="33">
        <v>0</v>
      </c>
      <c r="H51" s="83">
        <v>0</v>
      </c>
    </row>
    <row r="52" spans="1:8" s="2" customFormat="1" ht="14.25">
      <c r="A52" s="175" t="s">
        <v>23</v>
      </c>
      <c r="B52" s="176"/>
      <c r="C52" s="119">
        <f aca="true" t="shared" si="12" ref="C52:H53">C54+C62+C66</f>
        <v>8493748</v>
      </c>
      <c r="D52" s="119">
        <f t="shared" si="12"/>
        <v>8925281</v>
      </c>
      <c r="E52" s="119">
        <f t="shared" si="12"/>
        <v>8333700</v>
      </c>
      <c r="F52" s="119">
        <f t="shared" si="12"/>
        <v>18841235</v>
      </c>
      <c r="G52" s="119">
        <f t="shared" si="12"/>
        <v>1500000</v>
      </c>
      <c r="H52" s="75">
        <f t="shared" si="12"/>
        <v>0</v>
      </c>
    </row>
    <row r="53" spans="1:8" s="2" customFormat="1" ht="14.25">
      <c r="A53" s="154" t="s">
        <v>5</v>
      </c>
      <c r="B53" s="155"/>
      <c r="C53" s="120">
        <f t="shared" si="12"/>
        <v>6136627</v>
      </c>
      <c r="D53" s="120">
        <f t="shared" si="12"/>
        <v>6523589</v>
      </c>
      <c r="E53" s="120">
        <f t="shared" si="12"/>
        <v>8250000</v>
      </c>
      <c r="F53" s="120">
        <f t="shared" si="12"/>
        <v>17412000</v>
      </c>
      <c r="G53" s="120">
        <f t="shared" si="12"/>
        <v>0</v>
      </c>
      <c r="H53" s="77">
        <f t="shared" si="12"/>
        <v>0</v>
      </c>
    </row>
    <row r="54" spans="1:8" ht="14.25">
      <c r="A54" s="74" t="s">
        <v>2</v>
      </c>
      <c r="B54" s="15" t="s">
        <v>26</v>
      </c>
      <c r="C54" s="20">
        <f>C56+C58+C60</f>
        <v>8493748</v>
      </c>
      <c r="D54" s="20">
        <f aca="true" t="shared" si="13" ref="D54:H55">D56+D58+D60</f>
        <v>8925281</v>
      </c>
      <c r="E54" s="20">
        <f t="shared" si="13"/>
        <v>8333700</v>
      </c>
      <c r="F54" s="20">
        <f t="shared" si="13"/>
        <v>13446200</v>
      </c>
      <c r="G54" s="20">
        <f t="shared" si="13"/>
        <v>1500000</v>
      </c>
      <c r="H54" s="75">
        <f t="shared" si="13"/>
        <v>0</v>
      </c>
    </row>
    <row r="55" spans="1:8" ht="14.25">
      <c r="A55" s="82"/>
      <c r="B55" s="18" t="s">
        <v>5</v>
      </c>
      <c r="C55" s="21">
        <f>C57+C59+C61</f>
        <v>6136627</v>
      </c>
      <c r="D55" s="21">
        <f t="shared" si="13"/>
        <v>6523589</v>
      </c>
      <c r="E55" s="21">
        <f t="shared" si="13"/>
        <v>8250000</v>
      </c>
      <c r="F55" s="21">
        <f t="shared" si="13"/>
        <v>13412000</v>
      </c>
      <c r="G55" s="21">
        <f t="shared" si="13"/>
        <v>0</v>
      </c>
      <c r="H55" s="77">
        <f t="shared" si="13"/>
        <v>0</v>
      </c>
    </row>
    <row r="56" spans="1:8" ht="14.25" hidden="1">
      <c r="A56" s="183">
        <v>1</v>
      </c>
      <c r="B56" s="156" t="s">
        <v>46</v>
      </c>
      <c r="C56" s="31"/>
      <c r="D56" s="31"/>
      <c r="E56" s="31"/>
      <c r="F56" s="31">
        <v>1726000</v>
      </c>
      <c r="G56" s="28">
        <v>0</v>
      </c>
      <c r="H56" s="91">
        <v>0</v>
      </c>
    </row>
    <row r="57" spans="1:8" ht="14.25" hidden="1">
      <c r="A57" s="184"/>
      <c r="B57" s="157"/>
      <c r="C57" s="33"/>
      <c r="D57" s="33"/>
      <c r="E57" s="33"/>
      <c r="F57" s="33">
        <v>1722000</v>
      </c>
      <c r="G57" s="37">
        <v>0</v>
      </c>
      <c r="H57" s="92">
        <v>0</v>
      </c>
    </row>
    <row r="58" spans="1:8" ht="14.25">
      <c r="A58" s="183">
        <v>1</v>
      </c>
      <c r="B58" s="187" t="s">
        <v>44</v>
      </c>
      <c r="C58" s="126">
        <v>8493748</v>
      </c>
      <c r="D58" s="126">
        <v>8925281</v>
      </c>
      <c r="E58" s="126">
        <v>8333700</v>
      </c>
      <c r="F58" s="127">
        <v>3100000</v>
      </c>
      <c r="G58" s="128">
        <v>1500000</v>
      </c>
      <c r="H58" s="91">
        <v>0</v>
      </c>
    </row>
    <row r="59" spans="1:8" ht="14.25">
      <c r="A59" s="184"/>
      <c r="B59" s="188"/>
      <c r="C59" s="129">
        <v>6136627</v>
      </c>
      <c r="D59" s="129">
        <v>6523589</v>
      </c>
      <c r="E59" s="129">
        <v>8250000</v>
      </c>
      <c r="F59" s="130">
        <v>3075000</v>
      </c>
      <c r="G59" s="131">
        <v>0</v>
      </c>
      <c r="H59" s="92">
        <v>0</v>
      </c>
    </row>
    <row r="60" spans="1:8" ht="14.25" hidden="1">
      <c r="A60" s="171">
        <v>4</v>
      </c>
      <c r="B60" s="166" t="s">
        <v>38</v>
      </c>
      <c r="C60" s="63"/>
      <c r="D60" s="63"/>
      <c r="E60" s="64"/>
      <c r="F60" s="64">
        <v>8620200</v>
      </c>
      <c r="G60" s="64">
        <v>0</v>
      </c>
      <c r="H60" s="93">
        <v>0</v>
      </c>
    </row>
    <row r="61" spans="1:8" ht="14.25" hidden="1">
      <c r="A61" s="172"/>
      <c r="B61" s="167"/>
      <c r="C61" s="61"/>
      <c r="D61" s="61"/>
      <c r="E61" s="62"/>
      <c r="F61" s="62">
        <v>8615000</v>
      </c>
      <c r="G61" s="62"/>
      <c r="H61" s="94">
        <v>0</v>
      </c>
    </row>
    <row r="62" spans="1:8" ht="14.25" hidden="1">
      <c r="A62" s="74" t="s">
        <v>6</v>
      </c>
      <c r="B62" s="15" t="s">
        <v>7</v>
      </c>
      <c r="C62" s="20">
        <f aca="true" t="shared" si="14" ref="C62:H63">C64</f>
        <v>0</v>
      </c>
      <c r="D62" s="20">
        <f t="shared" si="14"/>
        <v>0</v>
      </c>
      <c r="E62" s="20">
        <f t="shared" si="14"/>
        <v>0</v>
      </c>
      <c r="F62" s="20">
        <f t="shared" si="14"/>
        <v>4036340</v>
      </c>
      <c r="G62" s="20">
        <f t="shared" si="14"/>
        <v>0</v>
      </c>
      <c r="H62" s="75">
        <f t="shared" si="14"/>
        <v>0</v>
      </c>
    </row>
    <row r="63" spans="1:8" ht="14.25" hidden="1">
      <c r="A63" s="82"/>
      <c r="B63" s="18" t="s">
        <v>5</v>
      </c>
      <c r="C63" s="21">
        <f t="shared" si="14"/>
        <v>0</v>
      </c>
      <c r="D63" s="21">
        <f t="shared" si="14"/>
        <v>0</v>
      </c>
      <c r="E63" s="21">
        <f t="shared" si="14"/>
        <v>0</v>
      </c>
      <c r="F63" s="21">
        <f t="shared" si="14"/>
        <v>4000000</v>
      </c>
      <c r="G63" s="21">
        <f t="shared" si="14"/>
        <v>0</v>
      </c>
      <c r="H63" s="77">
        <f t="shared" si="14"/>
        <v>0</v>
      </c>
    </row>
    <row r="64" spans="1:8" ht="14.25" hidden="1">
      <c r="A64" s="95">
        <v>5</v>
      </c>
      <c r="B64" s="156" t="s">
        <v>49</v>
      </c>
      <c r="C64" s="31"/>
      <c r="D64" s="31"/>
      <c r="E64" s="31"/>
      <c r="F64" s="31">
        <v>4036340</v>
      </c>
      <c r="G64" s="28">
        <v>0</v>
      </c>
      <c r="H64" s="91">
        <v>0</v>
      </c>
    </row>
    <row r="65" spans="1:8" ht="14.25" hidden="1">
      <c r="A65" s="95"/>
      <c r="B65" s="157"/>
      <c r="C65" s="33"/>
      <c r="D65" s="33"/>
      <c r="E65" s="33"/>
      <c r="F65" s="33">
        <v>4000000</v>
      </c>
      <c r="G65" s="37">
        <v>0</v>
      </c>
      <c r="H65" s="92">
        <v>0</v>
      </c>
    </row>
    <row r="66" spans="1:8" ht="14.25" hidden="1">
      <c r="A66" s="74" t="s">
        <v>4</v>
      </c>
      <c r="B66" s="24" t="s">
        <v>12</v>
      </c>
      <c r="C66" s="20">
        <f aca="true" t="shared" si="15" ref="C66:H67">C68+C70+C72</f>
        <v>0</v>
      </c>
      <c r="D66" s="20">
        <f t="shared" si="15"/>
        <v>0</v>
      </c>
      <c r="E66" s="20">
        <f t="shared" si="15"/>
        <v>0</v>
      </c>
      <c r="F66" s="20">
        <f t="shared" si="15"/>
        <v>1358695</v>
      </c>
      <c r="G66" s="20">
        <f t="shared" si="15"/>
        <v>0</v>
      </c>
      <c r="H66" s="75">
        <f t="shared" si="15"/>
        <v>0</v>
      </c>
    </row>
    <row r="67" spans="1:8" ht="14.25" hidden="1">
      <c r="A67" s="123"/>
      <c r="B67" s="26" t="s">
        <v>5</v>
      </c>
      <c r="C67" s="21">
        <f t="shared" si="15"/>
        <v>0</v>
      </c>
      <c r="D67" s="21">
        <f t="shared" si="15"/>
        <v>0</v>
      </c>
      <c r="E67" s="21">
        <f t="shared" si="15"/>
        <v>0</v>
      </c>
      <c r="F67" s="21">
        <f t="shared" si="15"/>
        <v>0</v>
      </c>
      <c r="G67" s="21">
        <f t="shared" si="15"/>
        <v>0</v>
      </c>
      <c r="H67" s="77">
        <f t="shared" si="15"/>
        <v>0</v>
      </c>
    </row>
    <row r="68" spans="1:8" ht="14.25" hidden="1">
      <c r="A68" s="122">
        <v>6</v>
      </c>
      <c r="B68" s="39" t="s">
        <v>17</v>
      </c>
      <c r="C68" s="31"/>
      <c r="D68" s="31"/>
      <c r="E68" s="31"/>
      <c r="F68" s="31">
        <v>245400</v>
      </c>
      <c r="G68" s="31">
        <v>0</v>
      </c>
      <c r="H68" s="81">
        <v>0</v>
      </c>
    </row>
    <row r="69" spans="1:8" ht="14.25" hidden="1">
      <c r="A69" s="123"/>
      <c r="B69" s="30"/>
      <c r="C69" s="33">
        <v>0</v>
      </c>
      <c r="D69" s="33">
        <v>0</v>
      </c>
      <c r="E69" s="33">
        <f>F69+G69+H69</f>
        <v>0</v>
      </c>
      <c r="F69" s="33">
        <v>0</v>
      </c>
      <c r="G69" s="33">
        <f>0+0</f>
        <v>0</v>
      </c>
      <c r="H69" s="83">
        <f>0+0</f>
        <v>0</v>
      </c>
    </row>
    <row r="70" spans="1:8" ht="14.25" hidden="1">
      <c r="A70" s="122">
        <v>7</v>
      </c>
      <c r="B70" s="34" t="s">
        <v>18</v>
      </c>
      <c r="C70" s="31"/>
      <c r="D70" s="31"/>
      <c r="E70" s="31"/>
      <c r="F70" s="31">
        <v>695635</v>
      </c>
      <c r="G70" s="31">
        <v>0</v>
      </c>
      <c r="H70" s="81">
        <v>0</v>
      </c>
    </row>
    <row r="71" spans="1:8" ht="14.25" hidden="1">
      <c r="A71" s="123"/>
      <c r="B71" s="30" t="s">
        <v>19</v>
      </c>
      <c r="C71" s="33">
        <v>0</v>
      </c>
      <c r="D71" s="33">
        <v>0</v>
      </c>
      <c r="E71" s="33">
        <f>F71+G71+H71</f>
        <v>0</v>
      </c>
      <c r="F71" s="33">
        <f>0+0</f>
        <v>0</v>
      </c>
      <c r="G71" s="33">
        <f>0+0</f>
        <v>0</v>
      </c>
      <c r="H71" s="83">
        <f>0+0</f>
        <v>0</v>
      </c>
    </row>
    <row r="72" spans="1:8" ht="14.25" hidden="1">
      <c r="A72" s="122">
        <v>8</v>
      </c>
      <c r="B72" s="34" t="s">
        <v>21</v>
      </c>
      <c r="C72" s="49"/>
      <c r="D72" s="49"/>
      <c r="E72" s="49"/>
      <c r="F72" s="49">
        <v>417660</v>
      </c>
      <c r="G72" s="31">
        <v>0</v>
      </c>
      <c r="H72" s="81">
        <v>0</v>
      </c>
    </row>
    <row r="73" spans="1:8" ht="14.25" hidden="1">
      <c r="A73" s="96"/>
      <c r="B73" s="52" t="s">
        <v>22</v>
      </c>
      <c r="C73" s="55">
        <v>0</v>
      </c>
      <c r="D73" s="55">
        <v>0</v>
      </c>
      <c r="E73" s="55">
        <f>F73+G73+H73</f>
        <v>0</v>
      </c>
      <c r="F73" s="55">
        <v>0</v>
      </c>
      <c r="G73" s="51">
        <v>0</v>
      </c>
      <c r="H73" s="85">
        <v>0</v>
      </c>
    </row>
    <row r="74" spans="1:8" ht="14.25" hidden="1">
      <c r="A74" s="181" t="s">
        <v>35</v>
      </c>
      <c r="B74" s="182"/>
      <c r="C74" s="44">
        <f aca="true" t="shared" si="16" ref="C74:H75">C76+C80</f>
        <v>0</v>
      </c>
      <c r="D74" s="44">
        <f t="shared" si="16"/>
        <v>0</v>
      </c>
      <c r="E74" s="44">
        <f t="shared" si="16"/>
        <v>0</v>
      </c>
      <c r="F74" s="44">
        <f t="shared" si="16"/>
        <v>6132100</v>
      </c>
      <c r="G74" s="44">
        <f t="shared" si="16"/>
        <v>0</v>
      </c>
      <c r="H74" s="75">
        <f t="shared" si="16"/>
        <v>0</v>
      </c>
    </row>
    <row r="75" spans="1:8" ht="14.25" hidden="1">
      <c r="A75" s="177" t="s">
        <v>5</v>
      </c>
      <c r="B75" s="178"/>
      <c r="C75" s="47">
        <f t="shared" si="16"/>
        <v>0</v>
      </c>
      <c r="D75" s="47">
        <f t="shared" si="16"/>
        <v>0</v>
      </c>
      <c r="E75" s="47">
        <f t="shared" si="16"/>
        <v>0</v>
      </c>
      <c r="F75" s="47">
        <f t="shared" si="16"/>
        <v>5780000</v>
      </c>
      <c r="G75" s="47">
        <f t="shared" si="16"/>
        <v>0</v>
      </c>
      <c r="H75" s="79">
        <f t="shared" si="16"/>
        <v>0</v>
      </c>
    </row>
    <row r="76" spans="1:8" ht="14.25" hidden="1">
      <c r="A76" s="74" t="s">
        <v>2</v>
      </c>
      <c r="B76" s="15" t="s">
        <v>3</v>
      </c>
      <c r="C76" s="31">
        <f aca="true" t="shared" si="17" ref="C76:H77">C78</f>
        <v>0</v>
      </c>
      <c r="D76" s="31">
        <f t="shared" si="17"/>
        <v>0</v>
      </c>
      <c r="E76" s="31">
        <f t="shared" si="17"/>
        <v>0</v>
      </c>
      <c r="F76" s="31">
        <f t="shared" si="17"/>
        <v>5785000</v>
      </c>
      <c r="G76" s="31">
        <f t="shared" si="17"/>
        <v>0</v>
      </c>
      <c r="H76" s="81">
        <f t="shared" si="17"/>
        <v>0</v>
      </c>
    </row>
    <row r="77" spans="1:8" ht="14.25" hidden="1">
      <c r="A77" s="82"/>
      <c r="B77" s="18" t="s">
        <v>5</v>
      </c>
      <c r="C77" s="33">
        <f t="shared" si="17"/>
        <v>0</v>
      </c>
      <c r="D77" s="33">
        <f t="shared" si="17"/>
        <v>0</v>
      </c>
      <c r="E77" s="33">
        <f t="shared" si="17"/>
        <v>0</v>
      </c>
      <c r="F77" s="33">
        <f t="shared" si="17"/>
        <v>5780000</v>
      </c>
      <c r="G77" s="33">
        <f t="shared" si="17"/>
        <v>0</v>
      </c>
      <c r="H77" s="83">
        <f t="shared" si="17"/>
        <v>0</v>
      </c>
    </row>
    <row r="78" spans="1:8" ht="14.25" hidden="1">
      <c r="A78" s="96">
        <v>1</v>
      </c>
      <c r="B78" s="56" t="s">
        <v>39</v>
      </c>
      <c r="C78" s="31"/>
      <c r="D78" s="31"/>
      <c r="E78" s="31"/>
      <c r="F78" s="31">
        <v>5785000</v>
      </c>
      <c r="G78" s="31">
        <f>G80</f>
        <v>0</v>
      </c>
      <c r="H78" s="81">
        <f>H80</f>
        <v>0</v>
      </c>
    </row>
    <row r="79" spans="1:8" ht="14.25" hidden="1">
      <c r="A79" s="82"/>
      <c r="B79" s="121"/>
      <c r="C79" s="33"/>
      <c r="D79" s="33"/>
      <c r="E79" s="33"/>
      <c r="F79" s="33">
        <v>5780000</v>
      </c>
      <c r="G79" s="33">
        <f>G81</f>
        <v>0</v>
      </c>
      <c r="H79" s="83">
        <f>H81</f>
        <v>0</v>
      </c>
    </row>
    <row r="80" spans="1:8" ht="14.25" hidden="1">
      <c r="A80" s="97" t="s">
        <v>4</v>
      </c>
      <c r="B80" s="41" t="s">
        <v>12</v>
      </c>
      <c r="C80" s="44">
        <f aca="true" t="shared" si="18" ref="C80:H80">C82+C84+C86</f>
        <v>0</v>
      </c>
      <c r="D80" s="44">
        <f t="shared" si="18"/>
        <v>0</v>
      </c>
      <c r="E80" s="44">
        <f t="shared" si="18"/>
        <v>0</v>
      </c>
      <c r="F80" s="44">
        <f t="shared" si="18"/>
        <v>347100</v>
      </c>
      <c r="G80" s="44">
        <f t="shared" si="18"/>
        <v>0</v>
      </c>
      <c r="H80" s="75">
        <f t="shared" si="18"/>
        <v>0</v>
      </c>
    </row>
    <row r="81" spans="1:8" ht="14.25" hidden="1">
      <c r="A81" s="98"/>
      <c r="B81" s="26" t="s">
        <v>5</v>
      </c>
      <c r="C81" s="45">
        <f aca="true" t="shared" si="19" ref="C81:H81">C83+C85</f>
        <v>0</v>
      </c>
      <c r="D81" s="45">
        <f t="shared" si="19"/>
        <v>0</v>
      </c>
      <c r="E81" s="45">
        <f t="shared" si="19"/>
        <v>0</v>
      </c>
      <c r="F81" s="45">
        <f t="shared" si="19"/>
        <v>0</v>
      </c>
      <c r="G81" s="45">
        <f t="shared" si="19"/>
        <v>0</v>
      </c>
      <c r="H81" s="77">
        <f t="shared" si="19"/>
        <v>0</v>
      </c>
    </row>
    <row r="82" spans="1:8" ht="14.25" hidden="1">
      <c r="A82" s="96">
        <v>2</v>
      </c>
      <c r="B82" s="48" t="s">
        <v>17</v>
      </c>
      <c r="C82" s="49"/>
      <c r="D82" s="49"/>
      <c r="E82" s="49"/>
      <c r="F82" s="49">
        <v>275100</v>
      </c>
      <c r="G82" s="50">
        <v>0</v>
      </c>
      <c r="H82" s="81">
        <v>0</v>
      </c>
    </row>
    <row r="83" spans="1:8" ht="14.25" hidden="1">
      <c r="A83" s="96"/>
      <c r="B83" s="32"/>
      <c r="C83" s="29">
        <v>0</v>
      </c>
      <c r="D83" s="29">
        <v>0</v>
      </c>
      <c r="E83" s="29">
        <f>F83+G83+H83</f>
        <v>0</v>
      </c>
      <c r="F83" s="29">
        <v>0</v>
      </c>
      <c r="G83" s="33">
        <v>0</v>
      </c>
      <c r="H83" s="83">
        <v>0</v>
      </c>
    </row>
    <row r="84" spans="1:8" ht="14.25" hidden="1">
      <c r="A84" s="122">
        <v>3</v>
      </c>
      <c r="B84" s="156" t="s">
        <v>40</v>
      </c>
      <c r="C84" s="49"/>
      <c r="D84" s="49"/>
      <c r="E84" s="49"/>
      <c r="F84" s="49">
        <v>17000</v>
      </c>
      <c r="G84" s="50">
        <v>0</v>
      </c>
      <c r="H84" s="81">
        <v>0</v>
      </c>
    </row>
    <row r="85" spans="1:8" ht="14.25" hidden="1">
      <c r="A85" s="123"/>
      <c r="B85" s="157"/>
      <c r="C85" s="29">
        <v>0</v>
      </c>
      <c r="D85" s="29">
        <v>0</v>
      </c>
      <c r="E85" s="29">
        <f>F85+G85+H85</f>
        <v>0</v>
      </c>
      <c r="F85" s="29">
        <v>0</v>
      </c>
      <c r="G85" s="33">
        <v>0</v>
      </c>
      <c r="H85" s="83">
        <v>0</v>
      </c>
    </row>
    <row r="86" spans="1:8" ht="14.25" hidden="1">
      <c r="A86" s="122">
        <v>4</v>
      </c>
      <c r="B86" s="34" t="s">
        <v>21</v>
      </c>
      <c r="C86" s="49"/>
      <c r="D86" s="49"/>
      <c r="E86" s="49"/>
      <c r="F86" s="49">
        <v>55000</v>
      </c>
      <c r="G86" s="50">
        <v>0</v>
      </c>
      <c r="H86" s="81">
        <v>0</v>
      </c>
    </row>
    <row r="87" spans="1:8" ht="14.25" hidden="1">
      <c r="A87" s="123"/>
      <c r="B87" s="52" t="s">
        <v>22</v>
      </c>
      <c r="C87" s="29">
        <v>0</v>
      </c>
      <c r="D87" s="29">
        <v>0</v>
      </c>
      <c r="E87" s="29">
        <f>F87+G87+H87</f>
        <v>0</v>
      </c>
      <c r="F87" s="29">
        <v>0</v>
      </c>
      <c r="G87" s="33">
        <v>0</v>
      </c>
      <c r="H87" s="83">
        <v>0</v>
      </c>
    </row>
    <row r="88" spans="1:8" ht="14.25">
      <c r="A88" s="189" t="s">
        <v>15</v>
      </c>
      <c r="B88" s="161"/>
      <c r="C88" s="119">
        <f aca="true" t="shared" si="20" ref="C88:H89">C90+C108+C112</f>
        <v>19088930</v>
      </c>
      <c r="D88" s="119">
        <f t="shared" si="20"/>
        <v>22822780</v>
      </c>
      <c r="E88" s="119">
        <f t="shared" si="20"/>
        <v>20163000</v>
      </c>
      <c r="F88" s="119">
        <f t="shared" si="20"/>
        <v>19186650</v>
      </c>
      <c r="G88" s="119">
        <f t="shared" si="20"/>
        <v>4000000</v>
      </c>
      <c r="H88" s="75">
        <f t="shared" si="20"/>
        <v>0</v>
      </c>
    </row>
    <row r="89" spans="1:8" ht="14.25">
      <c r="A89" s="154" t="s">
        <v>5</v>
      </c>
      <c r="B89" s="155"/>
      <c r="C89" s="120">
        <f t="shared" si="20"/>
        <v>14345202</v>
      </c>
      <c r="D89" s="120">
        <f t="shared" si="20"/>
        <v>16113523</v>
      </c>
      <c r="E89" s="120">
        <f t="shared" si="20"/>
        <v>20100000</v>
      </c>
      <c r="F89" s="120">
        <f t="shared" si="20"/>
        <v>18097000</v>
      </c>
      <c r="G89" s="120">
        <f t="shared" si="20"/>
        <v>0</v>
      </c>
      <c r="H89" s="77">
        <f t="shared" si="20"/>
        <v>0</v>
      </c>
    </row>
    <row r="90" spans="1:8" ht="14.25">
      <c r="A90" s="74" t="s">
        <v>2</v>
      </c>
      <c r="B90" s="15" t="s">
        <v>3</v>
      </c>
      <c r="C90" s="20">
        <f aca="true" t="shared" si="21" ref="C90:H91">C92+C94+C96+C98+C100+C102+C104+C106</f>
        <v>19088930</v>
      </c>
      <c r="D90" s="20">
        <f t="shared" si="21"/>
        <v>22822780</v>
      </c>
      <c r="E90" s="20">
        <f>E92+E94+E96+E98+E100+E102+E104+E106</f>
        <v>20163000</v>
      </c>
      <c r="F90" s="20">
        <f t="shared" si="21"/>
        <v>18311800</v>
      </c>
      <c r="G90" s="20">
        <f t="shared" si="21"/>
        <v>4000000</v>
      </c>
      <c r="H90" s="75">
        <f t="shared" si="21"/>
        <v>0</v>
      </c>
    </row>
    <row r="91" spans="1:10" s="2" customFormat="1" ht="14.25">
      <c r="A91" s="72"/>
      <c r="B91" s="18" t="s">
        <v>5</v>
      </c>
      <c r="C91" s="21">
        <f t="shared" si="21"/>
        <v>14345202</v>
      </c>
      <c r="D91" s="21">
        <f t="shared" si="21"/>
        <v>16113523</v>
      </c>
      <c r="E91" s="21">
        <f t="shared" si="21"/>
        <v>20100000</v>
      </c>
      <c r="F91" s="21">
        <f t="shared" si="21"/>
        <v>18097000</v>
      </c>
      <c r="G91" s="21">
        <f t="shared" si="21"/>
        <v>0</v>
      </c>
      <c r="H91" s="77">
        <f t="shared" si="21"/>
        <v>0</v>
      </c>
      <c r="I91" s="5"/>
      <c r="J91" s="5"/>
    </row>
    <row r="92" spans="1:10" s="2" customFormat="1" ht="14.25" hidden="1">
      <c r="A92" s="70">
        <v>1</v>
      </c>
      <c r="B92" s="156" t="s">
        <v>30</v>
      </c>
      <c r="C92" s="28"/>
      <c r="D92" s="36"/>
      <c r="E92" s="50"/>
      <c r="F92" s="31">
        <v>904000</v>
      </c>
      <c r="G92" s="28">
        <v>0</v>
      </c>
      <c r="H92" s="91">
        <v>0</v>
      </c>
      <c r="I92" s="5"/>
      <c r="J92" s="5"/>
    </row>
    <row r="93" spans="1:10" s="2" customFormat="1" ht="14.25" hidden="1">
      <c r="A93" s="72"/>
      <c r="B93" s="157"/>
      <c r="C93" s="37"/>
      <c r="D93" s="38"/>
      <c r="E93" s="29"/>
      <c r="F93" s="33">
        <v>900000</v>
      </c>
      <c r="G93" s="37">
        <v>0</v>
      </c>
      <c r="H93" s="92">
        <v>0</v>
      </c>
      <c r="I93" s="5"/>
      <c r="J93" s="5"/>
    </row>
    <row r="94" spans="1:10" s="2" customFormat="1" ht="14.25" hidden="1">
      <c r="A94" s="95">
        <v>2</v>
      </c>
      <c r="B94" s="156" t="s">
        <v>31</v>
      </c>
      <c r="C94" s="28"/>
      <c r="D94" s="36"/>
      <c r="E94" s="50"/>
      <c r="F94" s="50">
        <v>1733800</v>
      </c>
      <c r="G94" s="31">
        <v>0</v>
      </c>
      <c r="H94" s="91">
        <v>0</v>
      </c>
      <c r="I94" s="5"/>
      <c r="J94" s="5"/>
    </row>
    <row r="95" spans="1:10" s="2" customFormat="1" ht="14.25" hidden="1">
      <c r="A95" s="95"/>
      <c r="B95" s="157"/>
      <c r="C95" s="37"/>
      <c r="D95" s="38"/>
      <c r="E95" s="55"/>
      <c r="F95" s="55">
        <v>1728000</v>
      </c>
      <c r="G95" s="33">
        <v>0</v>
      </c>
      <c r="H95" s="92">
        <v>0</v>
      </c>
      <c r="I95" s="5"/>
      <c r="J95" s="5"/>
    </row>
    <row r="96" spans="1:10" s="2" customFormat="1" ht="14.25" hidden="1">
      <c r="A96" s="70">
        <v>3</v>
      </c>
      <c r="B96" s="156" t="s">
        <v>32</v>
      </c>
      <c r="C96" s="28"/>
      <c r="D96" s="36"/>
      <c r="E96" s="50"/>
      <c r="F96" s="31">
        <v>698500</v>
      </c>
      <c r="G96" s="28">
        <v>0</v>
      </c>
      <c r="H96" s="91">
        <v>0</v>
      </c>
      <c r="I96" s="5"/>
      <c r="J96" s="5"/>
    </row>
    <row r="97" spans="1:10" s="2" customFormat="1" ht="14.25" hidden="1">
      <c r="A97" s="72"/>
      <c r="B97" s="157"/>
      <c r="C97" s="37"/>
      <c r="D97" s="38"/>
      <c r="E97" s="29"/>
      <c r="F97" s="33">
        <v>695000</v>
      </c>
      <c r="G97" s="37">
        <v>0</v>
      </c>
      <c r="H97" s="92">
        <v>0</v>
      </c>
      <c r="I97" s="5"/>
      <c r="J97" s="5"/>
    </row>
    <row r="98" spans="1:10" s="2" customFormat="1" ht="14.25" hidden="1">
      <c r="A98" s="95">
        <v>4</v>
      </c>
      <c r="B98" s="156" t="s">
        <v>33</v>
      </c>
      <c r="C98" s="31"/>
      <c r="D98" s="50"/>
      <c r="E98" s="49"/>
      <c r="F98" s="49">
        <v>1587600</v>
      </c>
      <c r="G98" s="28">
        <v>0</v>
      </c>
      <c r="H98" s="91">
        <v>0</v>
      </c>
      <c r="I98" s="5"/>
      <c r="J98" s="5"/>
    </row>
    <row r="99" spans="1:10" s="2" customFormat="1" ht="14.25" hidden="1">
      <c r="A99" s="95"/>
      <c r="B99" s="157"/>
      <c r="C99" s="33"/>
      <c r="D99" s="29"/>
      <c r="E99" s="29"/>
      <c r="F99" s="29">
        <v>1584000</v>
      </c>
      <c r="G99" s="37">
        <v>0</v>
      </c>
      <c r="H99" s="92">
        <v>0</v>
      </c>
      <c r="I99" s="5"/>
      <c r="J99" s="5"/>
    </row>
    <row r="100" spans="1:10" s="2" customFormat="1" ht="14.25" hidden="1">
      <c r="A100" s="70">
        <v>5</v>
      </c>
      <c r="B100" s="156" t="s">
        <v>34</v>
      </c>
      <c r="C100" s="54"/>
      <c r="D100" s="54"/>
      <c r="E100" s="54"/>
      <c r="F100" s="54">
        <v>3163900</v>
      </c>
      <c r="G100" s="54">
        <v>0</v>
      </c>
      <c r="H100" s="99">
        <v>0</v>
      </c>
      <c r="I100" s="5"/>
      <c r="J100" s="5"/>
    </row>
    <row r="101" spans="1:10" s="2" customFormat="1" ht="14.25" hidden="1">
      <c r="A101" s="72"/>
      <c r="B101" s="157"/>
      <c r="C101" s="37"/>
      <c r="D101" s="37"/>
      <c r="E101" s="57"/>
      <c r="F101" s="57">
        <v>3130000</v>
      </c>
      <c r="G101" s="37">
        <v>0</v>
      </c>
      <c r="H101" s="92">
        <v>0</v>
      </c>
      <c r="I101" s="5"/>
      <c r="J101" s="5"/>
    </row>
    <row r="102" spans="1:10" s="2" customFormat="1" ht="14.25" hidden="1">
      <c r="A102" s="100">
        <v>6</v>
      </c>
      <c r="B102" s="158" t="s">
        <v>43</v>
      </c>
      <c r="C102" s="59"/>
      <c r="D102" s="59"/>
      <c r="E102" s="60"/>
      <c r="F102" s="60">
        <v>6420000</v>
      </c>
      <c r="G102" s="60">
        <v>0</v>
      </c>
      <c r="H102" s="101">
        <v>0</v>
      </c>
      <c r="I102" s="5"/>
      <c r="J102" s="5"/>
    </row>
    <row r="103" spans="1:10" s="2" customFormat="1" ht="14.25" hidden="1">
      <c r="A103" s="100"/>
      <c r="B103" s="159"/>
      <c r="C103" s="61"/>
      <c r="D103" s="61"/>
      <c r="E103" s="62"/>
      <c r="F103" s="62">
        <v>6410000</v>
      </c>
      <c r="G103" s="62"/>
      <c r="H103" s="94">
        <v>0</v>
      </c>
      <c r="I103" s="5"/>
      <c r="J103" s="5"/>
    </row>
    <row r="104" spans="1:10" s="2" customFormat="1" ht="14.25">
      <c r="A104" s="70">
        <v>2</v>
      </c>
      <c r="B104" s="156" t="s">
        <v>42</v>
      </c>
      <c r="C104" s="126">
        <v>19088930</v>
      </c>
      <c r="D104" s="126">
        <v>22822780</v>
      </c>
      <c r="E104" s="128">
        <v>20163000</v>
      </c>
      <c r="F104" s="128">
        <v>3700000</v>
      </c>
      <c r="G104" s="128">
        <v>4000000</v>
      </c>
      <c r="H104" s="91">
        <v>0</v>
      </c>
      <c r="I104" s="5"/>
      <c r="J104" s="5"/>
    </row>
    <row r="105" spans="1:10" s="2" customFormat="1" ht="14.25">
      <c r="A105" s="72"/>
      <c r="B105" s="157"/>
      <c r="C105" s="129">
        <v>14345202</v>
      </c>
      <c r="D105" s="129">
        <v>16113523</v>
      </c>
      <c r="E105" s="132">
        <v>20100000</v>
      </c>
      <c r="F105" s="132">
        <v>3650000</v>
      </c>
      <c r="G105" s="132">
        <v>0</v>
      </c>
      <c r="H105" s="92">
        <v>0</v>
      </c>
      <c r="I105" s="5"/>
      <c r="J105" s="5"/>
    </row>
    <row r="106" spans="1:256" s="2" customFormat="1" ht="14.25" hidden="1">
      <c r="A106" s="70">
        <v>8</v>
      </c>
      <c r="B106" s="156" t="s">
        <v>47</v>
      </c>
      <c r="C106" s="31"/>
      <c r="D106" s="31"/>
      <c r="E106" s="31"/>
      <c r="F106" s="31">
        <v>104000</v>
      </c>
      <c r="G106" s="28">
        <v>0</v>
      </c>
      <c r="H106" s="91">
        <v>0</v>
      </c>
      <c r="I106" s="5"/>
      <c r="J106" s="5"/>
      <c r="K106" s="3"/>
      <c r="L106" s="3"/>
      <c r="M106" s="3"/>
      <c r="N106" s="3"/>
      <c r="O106" s="3"/>
      <c r="P106" s="3"/>
      <c r="Q106" s="1"/>
      <c r="S106" s="3"/>
      <c r="T106" s="3"/>
      <c r="U106" s="3"/>
      <c r="V106" s="3"/>
      <c r="W106" s="3"/>
      <c r="X106" s="3"/>
      <c r="Y106" s="1"/>
      <c r="AA106" s="3"/>
      <c r="AB106" s="3"/>
      <c r="AC106" s="3"/>
      <c r="AD106" s="3"/>
      <c r="AE106" s="3"/>
      <c r="AF106" s="3"/>
      <c r="AG106" s="1"/>
      <c r="AI106" s="3"/>
      <c r="AJ106" s="3"/>
      <c r="AK106" s="3"/>
      <c r="AL106" s="3"/>
      <c r="AM106" s="3"/>
      <c r="AN106" s="3"/>
      <c r="AO106" s="1"/>
      <c r="AQ106" s="3"/>
      <c r="AR106" s="3"/>
      <c r="AS106" s="3"/>
      <c r="AT106" s="3"/>
      <c r="AU106" s="3"/>
      <c r="AV106" s="3"/>
      <c r="AW106" s="1"/>
      <c r="AY106" s="3"/>
      <c r="AZ106" s="3"/>
      <c r="BA106" s="3"/>
      <c r="BB106" s="3"/>
      <c r="BC106" s="3"/>
      <c r="BD106" s="3"/>
      <c r="BE106" s="1"/>
      <c r="BG106" s="3"/>
      <c r="BH106" s="3"/>
      <c r="BI106" s="3"/>
      <c r="BJ106" s="3"/>
      <c r="BK106" s="3"/>
      <c r="BL106" s="3"/>
      <c r="BM106" s="1"/>
      <c r="BO106" s="3"/>
      <c r="BP106" s="3"/>
      <c r="BQ106" s="3"/>
      <c r="BR106" s="3"/>
      <c r="BS106" s="3"/>
      <c r="BT106" s="3"/>
      <c r="BU106" s="1"/>
      <c r="BW106" s="3"/>
      <c r="BX106" s="3"/>
      <c r="BY106" s="3"/>
      <c r="BZ106" s="3"/>
      <c r="CA106" s="3"/>
      <c r="CB106" s="3"/>
      <c r="CC106" s="1"/>
      <c r="CE106" s="3"/>
      <c r="CF106" s="3"/>
      <c r="CG106" s="3"/>
      <c r="CH106" s="3"/>
      <c r="CI106" s="3"/>
      <c r="CJ106" s="3"/>
      <c r="CK106" s="1"/>
      <c r="CM106" s="3"/>
      <c r="CN106" s="3"/>
      <c r="CO106" s="3"/>
      <c r="CP106" s="3"/>
      <c r="CQ106" s="3"/>
      <c r="CR106" s="3"/>
      <c r="CS106" s="1"/>
      <c r="CU106" s="3"/>
      <c r="CV106" s="3"/>
      <c r="CW106" s="3"/>
      <c r="CX106" s="3"/>
      <c r="CY106" s="3"/>
      <c r="CZ106" s="3"/>
      <c r="DA106" s="1"/>
      <c r="DC106" s="3"/>
      <c r="DD106" s="3"/>
      <c r="DE106" s="3"/>
      <c r="DF106" s="3"/>
      <c r="DG106" s="3"/>
      <c r="DH106" s="3"/>
      <c r="DI106" s="1"/>
      <c r="DK106" s="3"/>
      <c r="DL106" s="3"/>
      <c r="DM106" s="3"/>
      <c r="DN106" s="3"/>
      <c r="DO106" s="3"/>
      <c r="DP106" s="3"/>
      <c r="DQ106" s="1"/>
      <c r="DS106" s="3"/>
      <c r="DT106" s="3"/>
      <c r="DU106" s="3"/>
      <c r="DV106" s="3"/>
      <c r="DW106" s="3"/>
      <c r="DX106" s="3"/>
      <c r="DY106" s="1"/>
      <c r="EA106" s="3"/>
      <c r="EB106" s="3"/>
      <c r="EC106" s="3"/>
      <c r="ED106" s="3"/>
      <c r="EE106" s="3"/>
      <c r="EF106" s="3"/>
      <c r="EG106" s="1"/>
      <c r="EI106" s="3"/>
      <c r="EJ106" s="3"/>
      <c r="EK106" s="3"/>
      <c r="EL106" s="3"/>
      <c r="EM106" s="3"/>
      <c r="EN106" s="3"/>
      <c r="EO106" s="1"/>
      <c r="EQ106" s="3"/>
      <c r="ER106" s="3"/>
      <c r="ES106" s="3"/>
      <c r="ET106" s="3"/>
      <c r="EU106" s="3"/>
      <c r="EV106" s="3"/>
      <c r="EW106" s="1"/>
      <c r="EY106" s="3"/>
      <c r="EZ106" s="3"/>
      <c r="FA106" s="3"/>
      <c r="FB106" s="3"/>
      <c r="FC106" s="3"/>
      <c r="FD106" s="3"/>
      <c r="FE106" s="1"/>
      <c r="FG106" s="3"/>
      <c r="FH106" s="3"/>
      <c r="FI106" s="3"/>
      <c r="FJ106" s="3"/>
      <c r="FK106" s="3"/>
      <c r="FL106" s="3"/>
      <c r="FM106" s="1"/>
      <c r="FO106" s="3"/>
      <c r="FP106" s="3"/>
      <c r="FQ106" s="3"/>
      <c r="FR106" s="3"/>
      <c r="FS106" s="3"/>
      <c r="FT106" s="3"/>
      <c r="FU106" s="1"/>
      <c r="FW106" s="3"/>
      <c r="FX106" s="3"/>
      <c r="FY106" s="3"/>
      <c r="FZ106" s="3"/>
      <c r="GA106" s="3"/>
      <c r="GB106" s="3"/>
      <c r="GC106" s="1"/>
      <c r="GE106" s="3"/>
      <c r="GF106" s="3"/>
      <c r="GG106" s="3"/>
      <c r="GH106" s="3"/>
      <c r="GI106" s="3"/>
      <c r="GJ106" s="3"/>
      <c r="GK106" s="1"/>
      <c r="GM106" s="3"/>
      <c r="GN106" s="3"/>
      <c r="GO106" s="3"/>
      <c r="GP106" s="3"/>
      <c r="GQ106" s="3"/>
      <c r="GR106" s="3"/>
      <c r="GS106" s="1"/>
      <c r="GU106" s="3"/>
      <c r="GV106" s="3"/>
      <c r="GW106" s="3"/>
      <c r="GX106" s="3"/>
      <c r="GY106" s="3"/>
      <c r="GZ106" s="3"/>
      <c r="HA106" s="1"/>
      <c r="HC106" s="3"/>
      <c r="HD106" s="3"/>
      <c r="HE106" s="3"/>
      <c r="HF106" s="3"/>
      <c r="HG106" s="3"/>
      <c r="HH106" s="3"/>
      <c r="HI106" s="1"/>
      <c r="HK106" s="3"/>
      <c r="HL106" s="3"/>
      <c r="HM106" s="3"/>
      <c r="HN106" s="3"/>
      <c r="HO106" s="3"/>
      <c r="HP106" s="3"/>
      <c r="HQ106" s="1"/>
      <c r="HS106" s="3"/>
      <c r="HT106" s="3"/>
      <c r="HU106" s="3"/>
      <c r="HV106" s="3"/>
      <c r="HW106" s="3"/>
      <c r="HX106" s="3"/>
      <c r="HY106" s="1"/>
      <c r="IA106" s="3"/>
      <c r="IB106" s="3"/>
      <c r="IC106" s="3"/>
      <c r="ID106" s="3"/>
      <c r="IE106" s="3"/>
      <c r="IF106" s="3"/>
      <c r="IG106" s="1"/>
      <c r="II106" s="3"/>
      <c r="IJ106" s="3"/>
      <c r="IK106" s="3"/>
      <c r="IL106" s="3"/>
      <c r="IM106" s="3"/>
      <c r="IN106" s="3"/>
      <c r="IO106" s="1"/>
      <c r="IQ106" s="3"/>
      <c r="IR106" s="3"/>
      <c r="IS106" s="3"/>
      <c r="IT106" s="3"/>
      <c r="IU106" s="3"/>
      <c r="IV106" s="3"/>
    </row>
    <row r="107" spans="1:256" s="2" customFormat="1" ht="14.25" hidden="1">
      <c r="A107" s="72"/>
      <c r="B107" s="157"/>
      <c r="C107" s="33">
        <v>0</v>
      </c>
      <c r="D107" s="33">
        <v>0</v>
      </c>
      <c r="E107" s="33">
        <v>0</v>
      </c>
      <c r="F107" s="33">
        <v>0</v>
      </c>
      <c r="G107" s="37">
        <v>0</v>
      </c>
      <c r="H107" s="92">
        <v>0</v>
      </c>
      <c r="I107" s="5"/>
      <c r="J107" s="5"/>
      <c r="K107" s="4"/>
      <c r="L107" s="4"/>
      <c r="M107" s="4"/>
      <c r="N107" s="4"/>
      <c r="O107" s="4"/>
      <c r="P107" s="4"/>
      <c r="Q107" s="1"/>
      <c r="S107" s="4"/>
      <c r="T107" s="4"/>
      <c r="U107" s="4"/>
      <c r="V107" s="4"/>
      <c r="W107" s="4"/>
      <c r="X107" s="4"/>
      <c r="Y107" s="1"/>
      <c r="AA107" s="4"/>
      <c r="AB107" s="4"/>
      <c r="AC107" s="4"/>
      <c r="AD107" s="4"/>
      <c r="AE107" s="4"/>
      <c r="AF107" s="4"/>
      <c r="AG107" s="1"/>
      <c r="AI107" s="4"/>
      <c r="AJ107" s="4"/>
      <c r="AK107" s="4"/>
      <c r="AL107" s="4"/>
      <c r="AM107" s="4"/>
      <c r="AN107" s="4"/>
      <c r="AO107" s="1"/>
      <c r="AQ107" s="4"/>
      <c r="AR107" s="4"/>
      <c r="AS107" s="4"/>
      <c r="AT107" s="4"/>
      <c r="AU107" s="4"/>
      <c r="AV107" s="4"/>
      <c r="AW107" s="1"/>
      <c r="AY107" s="4"/>
      <c r="AZ107" s="4"/>
      <c r="BA107" s="4"/>
      <c r="BB107" s="4"/>
      <c r="BC107" s="4"/>
      <c r="BD107" s="4"/>
      <c r="BE107" s="1"/>
      <c r="BG107" s="4"/>
      <c r="BH107" s="4"/>
      <c r="BI107" s="4"/>
      <c r="BJ107" s="4"/>
      <c r="BK107" s="4"/>
      <c r="BL107" s="4"/>
      <c r="BM107" s="1"/>
      <c r="BO107" s="4"/>
      <c r="BP107" s="4"/>
      <c r="BQ107" s="4"/>
      <c r="BR107" s="4"/>
      <c r="BS107" s="4"/>
      <c r="BT107" s="4"/>
      <c r="BU107" s="1"/>
      <c r="BW107" s="4"/>
      <c r="BX107" s="4"/>
      <c r="BY107" s="4"/>
      <c r="BZ107" s="4"/>
      <c r="CA107" s="4"/>
      <c r="CB107" s="4"/>
      <c r="CC107" s="1"/>
      <c r="CE107" s="4"/>
      <c r="CF107" s="4"/>
      <c r="CG107" s="4"/>
      <c r="CH107" s="4"/>
      <c r="CI107" s="4"/>
      <c r="CJ107" s="4"/>
      <c r="CK107" s="1"/>
      <c r="CM107" s="4"/>
      <c r="CN107" s="4"/>
      <c r="CO107" s="4"/>
      <c r="CP107" s="4"/>
      <c r="CQ107" s="4"/>
      <c r="CR107" s="4"/>
      <c r="CS107" s="1"/>
      <c r="CU107" s="4"/>
      <c r="CV107" s="4"/>
      <c r="CW107" s="4"/>
      <c r="CX107" s="4"/>
      <c r="CY107" s="4"/>
      <c r="CZ107" s="4"/>
      <c r="DA107" s="1"/>
      <c r="DC107" s="4"/>
      <c r="DD107" s="4"/>
      <c r="DE107" s="4"/>
      <c r="DF107" s="4"/>
      <c r="DG107" s="4"/>
      <c r="DH107" s="4"/>
      <c r="DI107" s="1"/>
      <c r="DK107" s="4"/>
      <c r="DL107" s="4"/>
      <c r="DM107" s="4"/>
      <c r="DN107" s="4"/>
      <c r="DO107" s="4"/>
      <c r="DP107" s="4"/>
      <c r="DQ107" s="1"/>
      <c r="DS107" s="4"/>
      <c r="DT107" s="4"/>
      <c r="DU107" s="4"/>
      <c r="DV107" s="4"/>
      <c r="DW107" s="4"/>
      <c r="DX107" s="4"/>
      <c r="DY107" s="1"/>
      <c r="EA107" s="4"/>
      <c r="EB107" s="4"/>
      <c r="EC107" s="4"/>
      <c r="ED107" s="4"/>
      <c r="EE107" s="4"/>
      <c r="EF107" s="4"/>
      <c r="EG107" s="1"/>
      <c r="EI107" s="4"/>
      <c r="EJ107" s="4"/>
      <c r="EK107" s="4"/>
      <c r="EL107" s="4"/>
      <c r="EM107" s="4"/>
      <c r="EN107" s="4"/>
      <c r="EO107" s="1"/>
      <c r="EQ107" s="4"/>
      <c r="ER107" s="4"/>
      <c r="ES107" s="4"/>
      <c r="ET107" s="4"/>
      <c r="EU107" s="4"/>
      <c r="EV107" s="4"/>
      <c r="EW107" s="1"/>
      <c r="EY107" s="4"/>
      <c r="EZ107" s="4"/>
      <c r="FA107" s="4"/>
      <c r="FB107" s="4"/>
      <c r="FC107" s="4"/>
      <c r="FD107" s="4"/>
      <c r="FE107" s="1"/>
      <c r="FG107" s="4"/>
      <c r="FH107" s="4"/>
      <c r="FI107" s="4"/>
      <c r="FJ107" s="4"/>
      <c r="FK107" s="4"/>
      <c r="FL107" s="4"/>
      <c r="FM107" s="1"/>
      <c r="FO107" s="4"/>
      <c r="FP107" s="4"/>
      <c r="FQ107" s="4"/>
      <c r="FR107" s="4"/>
      <c r="FS107" s="4"/>
      <c r="FT107" s="4"/>
      <c r="FU107" s="1"/>
      <c r="FW107" s="4"/>
      <c r="FX107" s="4"/>
      <c r="FY107" s="4"/>
      <c r="FZ107" s="4"/>
      <c r="GA107" s="4"/>
      <c r="GB107" s="4"/>
      <c r="GC107" s="1"/>
      <c r="GE107" s="4"/>
      <c r="GF107" s="4"/>
      <c r="GG107" s="4"/>
      <c r="GH107" s="4"/>
      <c r="GI107" s="4"/>
      <c r="GJ107" s="4"/>
      <c r="GK107" s="1"/>
      <c r="GM107" s="4"/>
      <c r="GN107" s="4"/>
      <c r="GO107" s="4"/>
      <c r="GP107" s="4"/>
      <c r="GQ107" s="4"/>
      <c r="GR107" s="4"/>
      <c r="GS107" s="1"/>
      <c r="GU107" s="4"/>
      <c r="GV107" s="4"/>
      <c r="GW107" s="4"/>
      <c r="GX107" s="4"/>
      <c r="GY107" s="4"/>
      <c r="GZ107" s="4"/>
      <c r="HA107" s="1"/>
      <c r="HC107" s="4"/>
      <c r="HD107" s="4"/>
      <c r="HE107" s="4"/>
      <c r="HF107" s="4"/>
      <c r="HG107" s="4"/>
      <c r="HH107" s="4"/>
      <c r="HI107" s="1"/>
      <c r="HK107" s="4"/>
      <c r="HL107" s="4"/>
      <c r="HM107" s="4"/>
      <c r="HN107" s="4"/>
      <c r="HO107" s="4"/>
      <c r="HP107" s="4"/>
      <c r="HQ107" s="1"/>
      <c r="HS107" s="4"/>
      <c r="HT107" s="4"/>
      <c r="HU107" s="4"/>
      <c r="HV107" s="4"/>
      <c r="HW107" s="4"/>
      <c r="HX107" s="4"/>
      <c r="HY107" s="1"/>
      <c r="IA107" s="4"/>
      <c r="IB107" s="4"/>
      <c r="IC107" s="4"/>
      <c r="ID107" s="4"/>
      <c r="IE107" s="4"/>
      <c r="IF107" s="4"/>
      <c r="IG107" s="1"/>
      <c r="II107" s="4"/>
      <c r="IJ107" s="4"/>
      <c r="IK107" s="4"/>
      <c r="IL107" s="4"/>
      <c r="IM107" s="4"/>
      <c r="IN107" s="4"/>
      <c r="IO107" s="1"/>
      <c r="IQ107" s="4"/>
      <c r="IR107" s="4"/>
      <c r="IS107" s="4"/>
      <c r="IT107" s="4"/>
      <c r="IU107" s="4"/>
      <c r="IV107" s="4"/>
    </row>
    <row r="108" spans="1:8" s="9" customFormat="1" ht="15" hidden="1">
      <c r="A108" s="74" t="s">
        <v>6</v>
      </c>
      <c r="B108" s="41" t="s">
        <v>7</v>
      </c>
      <c r="C108" s="20">
        <f aca="true" t="shared" si="22" ref="C108:H109">C110</f>
        <v>0</v>
      </c>
      <c r="D108" s="20">
        <f t="shared" si="22"/>
        <v>0</v>
      </c>
      <c r="E108" s="20">
        <f t="shared" si="22"/>
        <v>0</v>
      </c>
      <c r="F108" s="20">
        <f t="shared" si="22"/>
        <v>0</v>
      </c>
      <c r="G108" s="20">
        <f t="shared" si="22"/>
        <v>0</v>
      </c>
      <c r="H108" s="75">
        <f t="shared" si="22"/>
        <v>0</v>
      </c>
    </row>
    <row r="109" spans="1:8" s="9" customFormat="1" ht="15" hidden="1">
      <c r="A109" s="102"/>
      <c r="B109" s="42" t="s">
        <v>5</v>
      </c>
      <c r="C109" s="27">
        <f t="shared" si="22"/>
        <v>0</v>
      </c>
      <c r="D109" s="27">
        <f t="shared" si="22"/>
        <v>0</v>
      </c>
      <c r="E109" s="27">
        <f t="shared" si="22"/>
        <v>0</v>
      </c>
      <c r="F109" s="27">
        <f t="shared" si="22"/>
        <v>0</v>
      </c>
      <c r="G109" s="27">
        <f t="shared" si="22"/>
        <v>0</v>
      </c>
      <c r="H109" s="103">
        <f t="shared" si="22"/>
        <v>0</v>
      </c>
    </row>
    <row r="110" spans="1:8" s="9" customFormat="1" ht="15" hidden="1">
      <c r="A110" s="70">
        <v>9</v>
      </c>
      <c r="B110" s="156"/>
      <c r="C110" s="28">
        <v>0</v>
      </c>
      <c r="D110" s="36">
        <v>0</v>
      </c>
      <c r="E110" s="50">
        <v>0</v>
      </c>
      <c r="F110" s="31">
        <v>0</v>
      </c>
      <c r="G110" s="28">
        <v>0</v>
      </c>
      <c r="H110" s="91">
        <v>0</v>
      </c>
    </row>
    <row r="111" spans="1:8" s="9" customFormat="1" ht="15" hidden="1">
      <c r="A111" s="72"/>
      <c r="B111" s="157"/>
      <c r="C111" s="37">
        <v>0</v>
      </c>
      <c r="D111" s="38">
        <v>0</v>
      </c>
      <c r="E111" s="29">
        <v>0</v>
      </c>
      <c r="F111" s="33">
        <v>0</v>
      </c>
      <c r="G111" s="37">
        <v>0</v>
      </c>
      <c r="H111" s="92">
        <v>0</v>
      </c>
    </row>
    <row r="112" spans="1:8" s="9" customFormat="1" ht="15" hidden="1">
      <c r="A112" s="80" t="s">
        <v>4</v>
      </c>
      <c r="B112" s="24" t="s">
        <v>12</v>
      </c>
      <c r="C112" s="43">
        <f aca="true" t="shared" si="23" ref="C112:H112">C114+C116+C118</f>
        <v>0</v>
      </c>
      <c r="D112" s="43">
        <f t="shared" si="23"/>
        <v>0</v>
      </c>
      <c r="E112" s="43">
        <f t="shared" si="23"/>
        <v>0</v>
      </c>
      <c r="F112" s="43">
        <f t="shared" si="23"/>
        <v>874850</v>
      </c>
      <c r="G112" s="43">
        <f t="shared" si="23"/>
        <v>0</v>
      </c>
      <c r="H112" s="104">
        <f t="shared" si="23"/>
        <v>0</v>
      </c>
    </row>
    <row r="113" spans="1:8" s="9" customFormat="1" ht="15" hidden="1">
      <c r="A113" s="72"/>
      <c r="B113" s="26" t="s">
        <v>5</v>
      </c>
      <c r="C113" s="21">
        <f aca="true" t="shared" si="24" ref="C113:H113">C115+C117+C119</f>
        <v>0</v>
      </c>
      <c r="D113" s="21">
        <f t="shared" si="24"/>
        <v>0</v>
      </c>
      <c r="E113" s="21">
        <f t="shared" si="24"/>
        <v>0</v>
      </c>
      <c r="F113" s="21">
        <f t="shared" si="24"/>
        <v>0</v>
      </c>
      <c r="G113" s="21">
        <f t="shared" si="24"/>
        <v>0</v>
      </c>
      <c r="H113" s="77">
        <f t="shared" si="24"/>
        <v>0</v>
      </c>
    </row>
    <row r="114" spans="1:8" ht="14.25" hidden="1">
      <c r="A114" s="70">
        <v>10</v>
      </c>
      <c r="B114" s="39" t="s">
        <v>17</v>
      </c>
      <c r="C114" s="28"/>
      <c r="D114" s="28"/>
      <c r="E114" s="28"/>
      <c r="F114" s="28">
        <v>197750</v>
      </c>
      <c r="G114" s="28">
        <v>0</v>
      </c>
      <c r="H114" s="91">
        <v>0</v>
      </c>
    </row>
    <row r="115" spans="1:8" ht="14.25" hidden="1">
      <c r="A115" s="72"/>
      <c r="B115" s="32"/>
      <c r="C115" s="29">
        <v>0</v>
      </c>
      <c r="D115" s="29">
        <v>0</v>
      </c>
      <c r="E115" s="55">
        <f>F115+G115+H115</f>
        <v>0</v>
      </c>
      <c r="F115" s="29">
        <v>0</v>
      </c>
      <c r="G115" s="29">
        <v>0</v>
      </c>
      <c r="H115" s="88">
        <v>0</v>
      </c>
    </row>
    <row r="116" spans="1:8" ht="14.25" hidden="1">
      <c r="A116" s="122">
        <v>11</v>
      </c>
      <c r="B116" s="34" t="s">
        <v>18</v>
      </c>
      <c r="C116" s="50"/>
      <c r="D116" s="50"/>
      <c r="E116" s="50"/>
      <c r="F116" s="50">
        <v>373800</v>
      </c>
      <c r="G116" s="50">
        <v>0</v>
      </c>
      <c r="H116" s="81">
        <v>0</v>
      </c>
    </row>
    <row r="117" spans="1:8" ht="14.25" hidden="1">
      <c r="A117" s="123"/>
      <c r="B117" s="30" t="s">
        <v>19</v>
      </c>
      <c r="C117" s="29">
        <f>0+0</f>
        <v>0</v>
      </c>
      <c r="D117" s="29">
        <f>0+0</f>
        <v>0</v>
      </c>
      <c r="E117" s="33">
        <f>F117+G117+H117</f>
        <v>0</v>
      </c>
      <c r="F117" s="37">
        <v>0</v>
      </c>
      <c r="G117" s="33">
        <v>0</v>
      </c>
      <c r="H117" s="88">
        <v>0</v>
      </c>
    </row>
    <row r="118" spans="1:22" ht="14.25" hidden="1">
      <c r="A118" s="122">
        <v>12</v>
      </c>
      <c r="B118" s="34" t="s">
        <v>21</v>
      </c>
      <c r="C118" s="31"/>
      <c r="D118" s="31"/>
      <c r="E118" s="31"/>
      <c r="F118" s="31">
        <v>303300</v>
      </c>
      <c r="G118" s="31">
        <v>0</v>
      </c>
      <c r="H118" s="87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2"/>
    </row>
    <row r="119" spans="1:22" ht="14.25" hidden="1">
      <c r="A119" s="96"/>
      <c r="B119" s="52" t="s">
        <v>22</v>
      </c>
      <c r="C119" s="58">
        <v>0</v>
      </c>
      <c r="D119" s="58">
        <v>0</v>
      </c>
      <c r="E119" s="33">
        <f>F119+G119+H119</f>
        <v>0</v>
      </c>
      <c r="F119" s="33">
        <v>0</v>
      </c>
      <c r="G119" s="33">
        <v>0</v>
      </c>
      <c r="H119" s="88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160" t="s">
        <v>36</v>
      </c>
      <c r="B120" s="161"/>
      <c r="C120" s="119">
        <f aca="true" t="shared" si="25" ref="C120:H121">C122+C128+C132</f>
        <v>16419027</v>
      </c>
      <c r="D120" s="119">
        <f t="shared" si="25"/>
        <v>30292481</v>
      </c>
      <c r="E120" s="119">
        <f t="shared" si="25"/>
        <v>24000000</v>
      </c>
      <c r="F120" s="119">
        <f t="shared" si="25"/>
        <v>37044216</v>
      </c>
      <c r="G120" s="119">
        <f t="shared" si="25"/>
        <v>8130000</v>
      </c>
      <c r="H120" s="75">
        <f t="shared" si="25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162" t="s">
        <v>5</v>
      </c>
      <c r="B121" s="163"/>
      <c r="C121" s="120">
        <f t="shared" si="25"/>
        <v>14743307</v>
      </c>
      <c r="D121" s="120">
        <f t="shared" si="25"/>
        <v>25951835</v>
      </c>
      <c r="E121" s="120">
        <f t="shared" si="25"/>
        <v>23950000</v>
      </c>
      <c r="F121" s="120">
        <f t="shared" si="25"/>
        <v>14745000</v>
      </c>
      <c r="G121" s="120">
        <f t="shared" si="25"/>
        <v>0</v>
      </c>
      <c r="H121" s="77">
        <f t="shared" si="25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4" t="s">
        <v>2</v>
      </c>
      <c r="B122" s="15" t="s">
        <v>3</v>
      </c>
      <c r="C122" s="20">
        <f aca="true" t="shared" si="26" ref="C122:H123">C124+C126</f>
        <v>16419027</v>
      </c>
      <c r="D122" s="20">
        <f t="shared" si="26"/>
        <v>30292481</v>
      </c>
      <c r="E122" s="20">
        <f t="shared" si="26"/>
        <v>24000000</v>
      </c>
      <c r="F122" s="20">
        <f t="shared" si="26"/>
        <v>14760000</v>
      </c>
      <c r="G122" s="20">
        <f t="shared" si="26"/>
        <v>8130000</v>
      </c>
      <c r="H122" s="75">
        <f t="shared" si="26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95"/>
      <c r="B123" s="35" t="s">
        <v>5</v>
      </c>
      <c r="C123" s="21">
        <f t="shared" si="26"/>
        <v>14743307</v>
      </c>
      <c r="D123" s="21">
        <f t="shared" si="26"/>
        <v>25951835</v>
      </c>
      <c r="E123" s="21">
        <f t="shared" si="26"/>
        <v>23950000</v>
      </c>
      <c r="F123" s="21">
        <f t="shared" si="26"/>
        <v>14745000</v>
      </c>
      <c r="G123" s="21">
        <f t="shared" si="26"/>
        <v>0</v>
      </c>
      <c r="H123" s="77">
        <f t="shared" si="26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 hidden="1">
      <c r="A124" s="105">
        <v>1</v>
      </c>
      <c r="B124" s="156" t="s">
        <v>45</v>
      </c>
      <c r="C124" s="31"/>
      <c r="D124" s="31"/>
      <c r="E124" s="28"/>
      <c r="F124" s="28">
        <v>2960000</v>
      </c>
      <c r="G124" s="28">
        <v>0</v>
      </c>
      <c r="H124" s="91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 hidden="1">
      <c r="A125" s="106"/>
      <c r="B125" s="157"/>
      <c r="C125" s="33"/>
      <c r="D125" s="33"/>
      <c r="E125" s="37"/>
      <c r="F125" s="37">
        <v>2955000</v>
      </c>
      <c r="G125" s="37">
        <v>0</v>
      </c>
      <c r="H125" s="92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107">
        <v>3</v>
      </c>
      <c r="B126" s="192" t="s">
        <v>37</v>
      </c>
      <c r="C126" s="126">
        <v>16419027</v>
      </c>
      <c r="D126" s="126">
        <v>30292481</v>
      </c>
      <c r="E126" s="128">
        <v>24000000</v>
      </c>
      <c r="F126" s="128">
        <v>11800000</v>
      </c>
      <c r="G126" s="128">
        <v>8130000</v>
      </c>
      <c r="H126" s="91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1.25" customHeight="1" thickBot="1">
      <c r="A127" s="124"/>
      <c r="B127" s="193"/>
      <c r="C127" s="133">
        <v>14743307</v>
      </c>
      <c r="D127" s="133">
        <v>25951835</v>
      </c>
      <c r="E127" s="134">
        <v>23950000</v>
      </c>
      <c r="F127" s="134">
        <v>11790000</v>
      </c>
      <c r="G127" s="134">
        <v>0</v>
      </c>
      <c r="H127" s="125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 hidden="1">
      <c r="A128" s="80" t="s">
        <v>6</v>
      </c>
      <c r="B128" s="24" t="s">
        <v>7</v>
      </c>
      <c r="C128" s="54">
        <f aca="true" t="shared" si="27" ref="C128:H129">C130</f>
        <v>0</v>
      </c>
      <c r="D128" s="54">
        <f t="shared" si="27"/>
        <v>0</v>
      </c>
      <c r="E128" s="54">
        <f t="shared" si="27"/>
        <v>0</v>
      </c>
      <c r="F128" s="54">
        <f t="shared" si="27"/>
        <v>0</v>
      </c>
      <c r="G128" s="54">
        <f t="shared" si="27"/>
        <v>0</v>
      </c>
      <c r="H128" s="99">
        <f t="shared" si="27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 hidden="1">
      <c r="A129" s="102"/>
      <c r="B129" s="42" t="s">
        <v>5</v>
      </c>
      <c r="C129" s="29">
        <f t="shared" si="27"/>
        <v>0</v>
      </c>
      <c r="D129" s="29">
        <f t="shared" si="27"/>
        <v>0</v>
      </c>
      <c r="E129" s="29">
        <f t="shared" si="27"/>
        <v>0</v>
      </c>
      <c r="F129" s="29">
        <f t="shared" si="27"/>
        <v>0</v>
      </c>
      <c r="G129" s="29">
        <f t="shared" si="27"/>
        <v>0</v>
      </c>
      <c r="H129" s="83">
        <f t="shared" si="27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 hidden="1">
      <c r="A130" s="70">
        <v>3</v>
      </c>
      <c r="B130" s="156"/>
      <c r="C130" s="31">
        <v>0</v>
      </c>
      <c r="D130" s="31">
        <v>0</v>
      </c>
      <c r="E130" s="28">
        <v>0</v>
      </c>
      <c r="F130" s="28">
        <v>0</v>
      </c>
      <c r="G130" s="28">
        <v>0</v>
      </c>
      <c r="H130" s="91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 hidden="1">
      <c r="A131" s="72"/>
      <c r="B131" s="157"/>
      <c r="C131" s="33">
        <v>0</v>
      </c>
      <c r="D131" s="33">
        <v>0</v>
      </c>
      <c r="E131" s="37">
        <v>0</v>
      </c>
      <c r="F131" s="37">
        <v>0</v>
      </c>
      <c r="G131" s="37">
        <v>0</v>
      </c>
      <c r="H131" s="92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 hidden="1">
      <c r="A132" s="80" t="s">
        <v>4</v>
      </c>
      <c r="B132" s="24" t="s">
        <v>12</v>
      </c>
      <c r="C132" s="28">
        <f aca="true" t="shared" si="28" ref="C132:H133">C134+C136+C138</f>
        <v>0</v>
      </c>
      <c r="D132" s="28">
        <f t="shared" si="28"/>
        <v>0</v>
      </c>
      <c r="E132" s="28">
        <f t="shared" si="28"/>
        <v>0</v>
      </c>
      <c r="F132" s="28">
        <f t="shared" si="28"/>
        <v>22284216</v>
      </c>
      <c r="G132" s="28">
        <f t="shared" si="28"/>
        <v>0</v>
      </c>
      <c r="H132" s="81">
        <f t="shared" si="28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 hidden="1">
      <c r="A133" s="72"/>
      <c r="B133" s="26" t="s">
        <v>5</v>
      </c>
      <c r="C133" s="29">
        <f t="shared" si="28"/>
        <v>0</v>
      </c>
      <c r="D133" s="29">
        <f t="shared" si="28"/>
        <v>0</v>
      </c>
      <c r="E133" s="29">
        <f t="shared" si="28"/>
        <v>0</v>
      </c>
      <c r="F133" s="29">
        <f t="shared" si="28"/>
        <v>0</v>
      </c>
      <c r="G133" s="29">
        <f t="shared" si="28"/>
        <v>0</v>
      </c>
      <c r="H133" s="83">
        <f t="shared" si="28"/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 hidden="1">
      <c r="A134" s="70">
        <v>4</v>
      </c>
      <c r="B134" s="39" t="s">
        <v>17</v>
      </c>
      <c r="C134" s="28"/>
      <c r="D134" s="28"/>
      <c r="E134" s="28"/>
      <c r="F134" s="28">
        <v>21131916</v>
      </c>
      <c r="G134" s="28">
        <v>0</v>
      </c>
      <c r="H134" s="91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 hidden="1">
      <c r="A135" s="72"/>
      <c r="B135" s="32"/>
      <c r="C135" s="29">
        <v>0</v>
      </c>
      <c r="D135" s="29">
        <v>0</v>
      </c>
      <c r="E135" s="33">
        <f>F135+G135+H135</f>
        <v>0</v>
      </c>
      <c r="F135" s="29">
        <v>0</v>
      </c>
      <c r="G135" s="29">
        <v>0</v>
      </c>
      <c r="H135" s="88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 hidden="1">
      <c r="A136" s="70">
        <v>5</v>
      </c>
      <c r="B136" s="34" t="s">
        <v>18</v>
      </c>
      <c r="C136" s="28"/>
      <c r="D136" s="28"/>
      <c r="E136" s="28"/>
      <c r="F136" s="28">
        <v>866000</v>
      </c>
      <c r="G136" s="28">
        <v>0</v>
      </c>
      <c r="H136" s="91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 hidden="1">
      <c r="A137" s="72"/>
      <c r="B137" s="30" t="s">
        <v>19</v>
      </c>
      <c r="C137" s="29">
        <v>0</v>
      </c>
      <c r="D137" s="29">
        <v>0</v>
      </c>
      <c r="E137" s="33">
        <f>F137+G137+H137</f>
        <v>0</v>
      </c>
      <c r="F137" s="29">
        <v>0</v>
      </c>
      <c r="G137" s="29">
        <v>0</v>
      </c>
      <c r="H137" s="88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.25" hidden="1">
      <c r="A138" s="70">
        <v>6</v>
      </c>
      <c r="B138" s="34" t="s">
        <v>21</v>
      </c>
      <c r="C138" s="28"/>
      <c r="D138" s="28"/>
      <c r="E138" s="28"/>
      <c r="F138" s="28">
        <v>286300</v>
      </c>
      <c r="G138" s="28">
        <v>0</v>
      </c>
      <c r="H138" s="91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" hidden="1" thickBot="1">
      <c r="A139" s="108"/>
      <c r="B139" s="109" t="s">
        <v>22</v>
      </c>
      <c r="C139" s="110">
        <v>0</v>
      </c>
      <c r="D139" s="110">
        <v>0</v>
      </c>
      <c r="E139" s="111">
        <f>F139+G139+H139</f>
        <v>0</v>
      </c>
      <c r="F139" s="110">
        <v>0</v>
      </c>
      <c r="G139" s="110">
        <v>0</v>
      </c>
      <c r="H139" s="112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.25">
      <c r="A140" s="114"/>
      <c r="B140" s="115"/>
      <c r="C140" s="116"/>
      <c r="D140" s="116"/>
      <c r="E140" s="116"/>
      <c r="F140" s="116"/>
      <c r="G140" s="116"/>
      <c r="H140" s="11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4.25">
      <c r="A141" s="114"/>
      <c r="B141" s="115"/>
      <c r="C141" s="116"/>
      <c r="D141" s="116"/>
      <c r="E141" s="116"/>
      <c r="F141" s="116"/>
      <c r="G141" s="116"/>
      <c r="H141" s="11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5" ht="14.25">
      <c r="B142" s="13" t="s">
        <v>8</v>
      </c>
      <c r="C142" s="10"/>
      <c r="D142" s="10"/>
      <c r="E142" s="53"/>
    </row>
    <row r="143" spans="2:7" ht="14.25">
      <c r="B143" s="117" t="s">
        <v>54</v>
      </c>
      <c r="C143" s="118" t="s">
        <v>50</v>
      </c>
      <c r="D143" s="190" t="s">
        <v>51</v>
      </c>
      <c r="E143" s="190"/>
      <c r="F143" s="190"/>
      <c r="G143" s="190"/>
    </row>
    <row r="144" spans="2:7" ht="14.25">
      <c r="B144" s="13" t="s">
        <v>55</v>
      </c>
      <c r="C144" s="10" t="s">
        <v>52</v>
      </c>
      <c r="D144" s="191" t="s">
        <v>53</v>
      </c>
      <c r="E144" s="191"/>
      <c r="F144" s="191"/>
      <c r="G144" s="191"/>
    </row>
    <row r="145" spans="2:7" ht="14.25">
      <c r="B145" s="46"/>
      <c r="C145" s="10"/>
      <c r="D145" s="10"/>
      <c r="E145" s="10"/>
      <c r="F145" s="10"/>
      <c r="G145" s="10"/>
    </row>
    <row r="146" spans="6:7" ht="14.25">
      <c r="F146" s="194"/>
      <c r="G146" s="194"/>
    </row>
    <row r="147" spans="2:3" ht="18.75">
      <c r="B147" s="195" t="s">
        <v>61</v>
      </c>
      <c r="C147"/>
    </row>
    <row r="148" spans="2:3" ht="14.25">
      <c r="B148" s="196" t="s">
        <v>62</v>
      </c>
      <c r="C148" s="196" t="s">
        <v>63</v>
      </c>
    </row>
    <row r="149" ht="14.25">
      <c r="B149" s="11"/>
    </row>
    <row r="152" spans="2:6" ht="14.25">
      <c r="B152" s="12"/>
      <c r="C152" s="2"/>
      <c r="D152" s="2"/>
      <c r="E152" s="2"/>
      <c r="F152" s="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2"/>
      <c r="E154" s="2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68"/>
      <c r="E156" s="168"/>
      <c r="F156" s="168"/>
    </row>
    <row r="157" spans="2:6" ht="14.25">
      <c r="B157" s="2"/>
      <c r="C157" s="2"/>
      <c r="D157" s="2"/>
      <c r="E157" s="2"/>
      <c r="F157" s="2"/>
    </row>
    <row r="158" spans="2:6" ht="14.25">
      <c r="B158" s="2"/>
      <c r="C158" s="2"/>
      <c r="D158" s="168"/>
      <c r="E158" s="168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53"/>
      <c r="E160" s="153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12"/>
      <c r="C162" s="2"/>
      <c r="D162" s="153"/>
      <c r="E162" s="153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153"/>
      <c r="E164" s="153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153"/>
      <c r="E166" s="153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2"/>
      <c r="C169" s="2"/>
      <c r="D169" s="2"/>
      <c r="E169" s="2"/>
      <c r="F169" s="2"/>
    </row>
    <row r="170" spans="2:6" ht="14.25">
      <c r="B170" s="2"/>
      <c r="C170" s="2"/>
      <c r="D170" s="2"/>
      <c r="E170" s="2"/>
      <c r="F170" s="2"/>
    </row>
    <row r="171" spans="2:6" ht="14.25">
      <c r="B171" s="2"/>
      <c r="C171" s="2"/>
      <c r="D171" s="2"/>
      <c r="E171" s="2"/>
      <c r="F171" s="2"/>
    </row>
    <row r="172" spans="2:6" ht="14.25">
      <c r="B172" s="2"/>
      <c r="C172" s="2"/>
      <c r="D172" s="2"/>
      <c r="E172" s="2"/>
      <c r="F172" s="2"/>
    </row>
  </sheetData>
  <sheetProtection/>
  <mergeCells count="60">
    <mergeCell ref="B96:B97"/>
    <mergeCell ref="D143:G143"/>
    <mergeCell ref="D144:G144"/>
    <mergeCell ref="B124:B125"/>
    <mergeCell ref="B126:B127"/>
    <mergeCell ref="F146:G146"/>
    <mergeCell ref="B106:B107"/>
    <mergeCell ref="B110:B111"/>
    <mergeCell ref="B130:B131"/>
    <mergeCell ref="A60:A61"/>
    <mergeCell ref="B64:B65"/>
    <mergeCell ref="B56:B57"/>
    <mergeCell ref="B58:B59"/>
    <mergeCell ref="B92:B93"/>
    <mergeCell ref="A88:B88"/>
    <mergeCell ref="A18:B18"/>
    <mergeCell ref="H7:H8"/>
    <mergeCell ref="F7:F8"/>
    <mergeCell ref="A32:B32"/>
    <mergeCell ref="A25:B25"/>
    <mergeCell ref="G7:G8"/>
    <mergeCell ref="A19:B19"/>
    <mergeCell ref="A38:A39"/>
    <mergeCell ref="A52:B52"/>
    <mergeCell ref="A75:B75"/>
    <mergeCell ref="A33:B33"/>
    <mergeCell ref="A74:B74"/>
    <mergeCell ref="A42:A43"/>
    <mergeCell ref="A53:B53"/>
    <mergeCell ref="B38:B39"/>
    <mergeCell ref="A56:A57"/>
    <mergeCell ref="A58:A59"/>
    <mergeCell ref="D166:E166"/>
    <mergeCell ref="A120:B120"/>
    <mergeCell ref="A121:B121"/>
    <mergeCell ref="A24:B24"/>
    <mergeCell ref="B60:B61"/>
    <mergeCell ref="D156:F156"/>
    <mergeCell ref="B42:B43"/>
    <mergeCell ref="A36:A37"/>
    <mergeCell ref="D158:E158"/>
    <mergeCell ref="B36:B37"/>
    <mergeCell ref="D164:E164"/>
    <mergeCell ref="D162:E162"/>
    <mergeCell ref="D160:E160"/>
    <mergeCell ref="A89:B89"/>
    <mergeCell ref="B84:B85"/>
    <mergeCell ref="B98:B99"/>
    <mergeCell ref="B100:B101"/>
    <mergeCell ref="B102:B103"/>
    <mergeCell ref="B104:B105"/>
    <mergeCell ref="B94:B95"/>
    <mergeCell ref="E3:I3"/>
    <mergeCell ref="A6:A8"/>
    <mergeCell ref="B6:B8"/>
    <mergeCell ref="C6:C8"/>
    <mergeCell ref="D6:D8"/>
    <mergeCell ref="A4:H4"/>
    <mergeCell ref="F6:H6"/>
    <mergeCell ref="E6:E8"/>
  </mergeCells>
  <printOptions gridLines="1"/>
  <pageMargins left="0.4724409448818898" right="0.2755905511811024" top="0.2362204724409449" bottom="0.15748031496062992" header="0.1968503937007874" footer="0.15748031496062992"/>
  <pageSetup fitToHeight="7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2023-04-05T07:20:57Z</cp:lastPrinted>
  <dcterms:created xsi:type="dcterms:W3CDTF">1998-10-27T12:30:16Z</dcterms:created>
  <dcterms:modified xsi:type="dcterms:W3CDTF">2023-04-13T07:02:30Z</dcterms:modified>
  <cp:category/>
  <cp:version/>
  <cp:contentType/>
  <cp:contentStatus/>
</cp:coreProperties>
</file>