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<sst xmlns="http://schemas.openxmlformats.org/spreadsheetml/2006/main" count="139" uniqueCount="62">
  <si>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</si>
  <si>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</si>
  <si>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</si>
  <si>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</si>
  <si>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</si>
  <si>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</si>
  <si>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</si>
  <si>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</si>
  <si>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</si>
  <si>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</si>
  <si>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</si>
  <si>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</si>
  <si>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</si>
  <si>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</si>
  <si>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</si>
  <si>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</si>
  <si>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</si>
  <si>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</si>
  <si>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</si>
  <si>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</si>
  <si>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</si>
  <si>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</si>
  <si>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</si>
  <si>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</si>
  <si>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</si>
  <si>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</si>
  <si>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</si>
  <si>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</si>
  <si>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</si>
  <si>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</si>
  <si>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</si>
  <si>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</si>
  <si>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</si>
  <si>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</si>
  <si>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</si>
  <si>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</si>
  <si>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</si>
  <si>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</si>
  <si>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</si>
  <si>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</si>
  <si>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</si>
  <si>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Valoare totală
actualizată la
31.12.2022</t>
  </si>
  <si>
    <t>Lista proiectelor cu finanțare din sumele reprezentând asistența financiară nerambursabilă aferentă PNRR pe anul 2023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</si>
  <si>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</si>
  <si>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</si>
  <si>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</si>
  <si>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</si>
  <si>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</si>
  <si>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</si>
  <si>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</si>
  <si>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</si>
  <si>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</si>
  <si>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</si>
  <si>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</si>
  <si>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</si>
  <si>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</si>
  <si>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</si>
  <si>
    <t>Reabilitare termică a blocului de locuințe din str.Mircea cel Bătrân, nr.23, bl. C26</t>
  </si>
  <si>
    <t>Reabilitarea termică la blocurile de locuințe situate în Piața Soarelui UU4, UU6, UU8,UU10</t>
  </si>
  <si>
    <t xml:space="preserve">ANEXA NR. 2B la HCL nr. 169/25.05.2023  </t>
  </si>
  <si>
    <t>Vizat spre neschimbare</t>
  </si>
  <si>
    <t>Președinte de ședință            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</si>
</sst>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3" fontId="16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/>
    </xf>
    <xf numFmtId="0" fontId="14" fillId="33" borderId="2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top" wrapText="1"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/>
    </xf>
    <xf numFmtId="0" fontId="4" fillId="0" borderId="0" xfId="57">
      <alignment/>
      <protection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76"/>
  <sheetViews>
    <sheetView tabSelected="1" zoomScalePageLayoutView="0" workbookViewId="0" topLeftCell="A140">
      <selection activeCell="B152" sqref="B152:B153"/>
    </sheetView>
  </sheetViews>
  <sheetFormatPr defaultColWidth="9.140625" defaultRowHeight="12"/>
  <cols>
    <col min="1" max="1" width="8.28125" style="3" customWidth="1"/>
    <col min="2" max="2" width="142.71093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25" t="s">
        <v>59</v>
      </c>
      <c r="B1" s="126"/>
      <c r="C1" s="126"/>
      <c r="D1" s="126"/>
      <c r="E1" s="126"/>
      <c r="F1" s="40"/>
      <c r="G1" s="40"/>
      <c r="H1" s="40"/>
    </row>
    <row r="2" spans="1:8" ht="17.25" customHeight="1">
      <c r="A2" s="114" t="s">
        <v>42</v>
      </c>
      <c r="B2" s="114"/>
      <c r="C2" s="114"/>
      <c r="D2" s="114"/>
      <c r="E2" s="114"/>
      <c r="F2" s="114"/>
      <c r="G2" s="114"/>
      <c r="H2" s="114"/>
    </row>
    <row r="3" spans="1:8" ht="17.25" customHeight="1">
      <c r="A3" s="10"/>
      <c r="B3" s="10"/>
      <c r="C3" s="10"/>
      <c r="D3" s="10"/>
      <c r="E3" s="10"/>
      <c r="F3" s="10"/>
      <c r="G3" s="10"/>
      <c r="H3" s="10" t="s">
        <v>25</v>
      </c>
    </row>
    <row r="4" spans="1:8" ht="13.5" customHeight="1">
      <c r="A4" s="115" t="s">
        <v>11</v>
      </c>
      <c r="B4" s="127" t="s">
        <v>17</v>
      </c>
      <c r="C4" s="115" t="s">
        <v>10</v>
      </c>
      <c r="D4" s="115" t="s">
        <v>41</v>
      </c>
      <c r="E4" s="115" t="s">
        <v>12</v>
      </c>
      <c r="F4" s="116" t="s">
        <v>0</v>
      </c>
      <c r="G4" s="117"/>
      <c r="H4" s="118"/>
    </row>
    <row r="5" spans="1:8" ht="17.25" customHeight="1">
      <c r="A5" s="127"/>
      <c r="B5" s="127"/>
      <c r="C5" s="115"/>
      <c r="D5" s="115"/>
      <c r="E5" s="115"/>
      <c r="F5" s="115" t="s">
        <v>15</v>
      </c>
      <c r="G5" s="115" t="s">
        <v>14</v>
      </c>
      <c r="H5" s="115" t="s">
        <v>30</v>
      </c>
    </row>
    <row r="6" spans="1:8" ht="25.5" customHeight="1">
      <c r="A6" s="127"/>
      <c r="B6" s="127"/>
      <c r="C6" s="115"/>
      <c r="D6" s="115"/>
      <c r="E6" s="115"/>
      <c r="F6" s="115"/>
      <c r="G6" s="115"/>
      <c r="H6" s="115"/>
    </row>
    <row r="7" spans="1:8" s="4" customFormat="1" ht="12.75">
      <c r="A7" s="11">
        <v>0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6</v>
      </c>
    </row>
    <row r="8" spans="1:12" ht="14.25">
      <c r="A8" s="12"/>
      <c r="B8" s="13" t="s">
        <v>1</v>
      </c>
      <c r="C8" s="14">
        <f aca="true" t="shared" si="0" ref="C8:H8">C10+C12+C14</f>
        <v>116181099</v>
      </c>
      <c r="D8" s="14">
        <f t="shared" si="0"/>
        <v>116181099</v>
      </c>
      <c r="E8" s="14">
        <f t="shared" si="0"/>
        <v>68353088</v>
      </c>
      <c r="F8" s="14">
        <f t="shared" si="0"/>
        <v>68353088</v>
      </c>
      <c r="G8" s="14">
        <f t="shared" si="0"/>
        <v>39996302</v>
      </c>
      <c r="H8" s="14">
        <f t="shared" si="0"/>
        <v>0</v>
      </c>
      <c r="I8" s="5"/>
      <c r="J8" s="6"/>
      <c r="K8" s="5"/>
      <c r="L8" s="5"/>
    </row>
    <row r="9" spans="1:11" ht="14.25">
      <c r="A9" s="15"/>
      <c r="B9" s="16" t="s">
        <v>0</v>
      </c>
      <c r="C9" s="17">
        <f aca="true" t="shared" si="1" ref="C9:H9">C11+C13+C15</f>
        <v>77500155</v>
      </c>
      <c r="D9" s="17">
        <f t="shared" si="1"/>
        <v>77500155</v>
      </c>
      <c r="E9" s="17">
        <f t="shared" si="1"/>
        <v>31590000</v>
      </c>
      <c r="F9" s="17">
        <f t="shared" si="1"/>
        <v>31590000</v>
      </c>
      <c r="G9" s="17">
        <f t="shared" si="1"/>
        <v>11073600</v>
      </c>
      <c r="H9" s="17">
        <f t="shared" si="1"/>
        <v>0</v>
      </c>
      <c r="I9" s="5"/>
      <c r="J9" s="5"/>
      <c r="K9" s="6"/>
    </row>
    <row r="10" spans="1:11" ht="14.25">
      <c r="A10" s="18" t="s">
        <v>2</v>
      </c>
      <c r="B10" s="13" t="s">
        <v>3</v>
      </c>
      <c r="C10" s="19">
        <f aca="true" t="shared" si="2" ref="C10:H11">C32+C54+C74+C88+C130</f>
        <v>0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266100</v>
      </c>
      <c r="H10" s="19">
        <f t="shared" si="2"/>
        <v>0</v>
      </c>
      <c r="I10" s="5"/>
      <c r="J10" s="5"/>
      <c r="K10" s="5"/>
    </row>
    <row r="11" spans="1:12" ht="14.25">
      <c r="A11" s="20"/>
      <c r="B11" s="16"/>
      <c r="C11" s="21">
        <f t="shared" si="2"/>
        <v>0</v>
      </c>
      <c r="D11" s="21">
        <f t="shared" si="2"/>
        <v>0</v>
      </c>
      <c r="E11" s="21">
        <f t="shared" si="2"/>
        <v>0</v>
      </c>
      <c r="F11" s="21">
        <f t="shared" si="2"/>
        <v>0</v>
      </c>
      <c r="G11" s="21">
        <f t="shared" si="2"/>
        <v>0</v>
      </c>
      <c r="H11" s="21">
        <f t="shared" si="2"/>
        <v>0</v>
      </c>
      <c r="I11" s="5"/>
      <c r="K11" s="6"/>
      <c r="L11" s="5"/>
    </row>
    <row r="12" spans="1:9" ht="14.25">
      <c r="A12" s="18" t="s">
        <v>6</v>
      </c>
      <c r="B12" s="13" t="s">
        <v>7</v>
      </c>
      <c r="C12" s="22">
        <f aca="true" t="shared" si="3" ref="C12:H13">C36+C58+C92+C134</f>
        <v>80082644</v>
      </c>
      <c r="D12" s="22">
        <f t="shared" si="3"/>
        <v>80082644</v>
      </c>
      <c r="E12" s="22">
        <f t="shared" si="3"/>
        <v>32254633</v>
      </c>
      <c r="F12" s="22">
        <f t="shared" si="3"/>
        <v>32254633</v>
      </c>
      <c r="G12" s="22">
        <f t="shared" si="3"/>
        <v>15201597</v>
      </c>
      <c r="H12" s="22">
        <f t="shared" si="3"/>
        <v>0</v>
      </c>
      <c r="I12" s="6"/>
    </row>
    <row r="13" spans="1:12" ht="14.25">
      <c r="A13" s="20"/>
      <c r="B13" s="16"/>
      <c r="C13" s="23">
        <f t="shared" si="3"/>
        <v>77500155</v>
      </c>
      <c r="D13" s="23">
        <f t="shared" si="3"/>
        <v>77500155</v>
      </c>
      <c r="E13" s="23">
        <f t="shared" si="3"/>
        <v>31590000</v>
      </c>
      <c r="F13" s="23">
        <f t="shared" si="3"/>
        <v>31590000</v>
      </c>
      <c r="G13" s="23">
        <f t="shared" si="3"/>
        <v>11073600</v>
      </c>
      <c r="H13" s="23">
        <f t="shared" si="3"/>
        <v>0</v>
      </c>
      <c r="J13" s="5"/>
      <c r="L13" s="5"/>
    </row>
    <row r="14" spans="1:12" ht="14.25">
      <c r="A14" s="24" t="s">
        <v>4</v>
      </c>
      <c r="B14" s="25" t="s">
        <v>13</v>
      </c>
      <c r="C14" s="19">
        <f>C18+C24+C44+C64+C78+C120+C138</f>
        <v>36098455</v>
      </c>
      <c r="D14" s="19">
        <f>D18+D24+D44+D64+D78+D120+D138</f>
        <v>36098455</v>
      </c>
      <c r="E14" s="19">
        <f>E18+E24+E44+E64+E78+E120+E138</f>
        <v>36098455</v>
      </c>
      <c r="F14" s="19">
        <f>F18+F24+F44+F64+F78+F120+F138</f>
        <v>36098455</v>
      </c>
      <c r="G14" s="19">
        <f>G18+G44+G64+G78+G120+G138</f>
        <v>24528605</v>
      </c>
      <c r="H14" s="19">
        <f>H18+H44+H64+H78+H120+H138</f>
        <v>0</v>
      </c>
      <c r="I14" s="5"/>
      <c r="K14" s="6"/>
      <c r="L14" s="5"/>
    </row>
    <row r="15" spans="1:11" ht="13.5" customHeight="1">
      <c r="A15" s="24"/>
      <c r="B15" s="25"/>
      <c r="C15" s="23">
        <f aca="true" t="shared" si="4" ref="C15:H15">C45+C65+C121+C19+C81+C139</f>
        <v>0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K15" s="6"/>
    </row>
    <row r="16" spans="1:11" ht="14.25">
      <c r="A16" s="128" t="s">
        <v>35</v>
      </c>
      <c r="B16" s="129"/>
      <c r="C16" s="19">
        <f aca="true" t="shared" si="5" ref="C16:H19">C18</f>
        <v>0</v>
      </c>
      <c r="D16" s="19">
        <f t="shared" si="5"/>
        <v>0</v>
      </c>
      <c r="E16" s="19">
        <f t="shared" si="5"/>
        <v>0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K16" s="6"/>
    </row>
    <row r="17" spans="1:11" ht="14.25">
      <c r="A17" s="119" t="s">
        <v>5</v>
      </c>
      <c r="B17" s="120"/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21">
        <f t="shared" si="5"/>
        <v>0</v>
      </c>
      <c r="H17" s="21">
        <f t="shared" si="5"/>
        <v>0</v>
      </c>
      <c r="K17" s="6"/>
    </row>
    <row r="18" spans="1:11" ht="14.25">
      <c r="A18" s="18" t="s">
        <v>4</v>
      </c>
      <c r="B18" s="13" t="s">
        <v>13</v>
      </c>
      <c r="C18" s="32">
        <f t="shared" si="5"/>
        <v>0</v>
      </c>
      <c r="D18" s="32">
        <f t="shared" si="5"/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K18" s="6"/>
    </row>
    <row r="19" spans="1:11" ht="14.25">
      <c r="A19" s="27"/>
      <c r="B19" s="28" t="s">
        <v>5</v>
      </c>
      <c r="C19" s="34">
        <f t="shared" si="5"/>
        <v>0</v>
      </c>
      <c r="D19" s="34">
        <f t="shared" si="5"/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K19" s="6"/>
    </row>
    <row r="20" spans="1:11" ht="14.25">
      <c r="A20" s="12">
        <v>1</v>
      </c>
      <c r="B20" s="51" t="s">
        <v>22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K20" s="6"/>
    </row>
    <row r="21" spans="1:11" ht="14.25">
      <c r="A21" s="55"/>
      <c r="B21" s="25"/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K21" s="6"/>
    </row>
    <row r="22" spans="1:11" ht="14.25">
      <c r="A22" s="128" t="s">
        <v>39</v>
      </c>
      <c r="B22" s="129"/>
      <c r="C22" s="19">
        <f>C24</f>
        <v>0</v>
      </c>
      <c r="D22" s="19">
        <f>D24</f>
        <v>0</v>
      </c>
      <c r="E22" s="19">
        <f>E24</f>
        <v>0</v>
      </c>
      <c r="F22" s="19">
        <f>F24</f>
        <v>0</v>
      </c>
      <c r="G22" s="19">
        <f>G24+G26</f>
        <v>0</v>
      </c>
      <c r="H22" s="19">
        <f>H24+H26</f>
        <v>0</v>
      </c>
      <c r="K22" s="6"/>
    </row>
    <row r="23" spans="1:11" ht="14.25">
      <c r="A23" s="119" t="s">
        <v>5</v>
      </c>
      <c r="B23" s="120"/>
      <c r="C23" s="21">
        <f aca="true" t="shared" si="6" ref="C23:H23">C25+C27</f>
        <v>0</v>
      </c>
      <c r="D23" s="21">
        <f t="shared" si="6"/>
        <v>0</v>
      </c>
      <c r="E23" s="21">
        <f t="shared" si="6"/>
        <v>0</v>
      </c>
      <c r="F23" s="21">
        <f t="shared" si="6"/>
        <v>0</v>
      </c>
      <c r="G23" s="21">
        <f t="shared" si="6"/>
        <v>0</v>
      </c>
      <c r="H23" s="21">
        <f t="shared" si="6"/>
        <v>0</v>
      </c>
      <c r="K23" s="6"/>
    </row>
    <row r="24" spans="1:11" ht="14.25">
      <c r="A24" s="18" t="s">
        <v>4</v>
      </c>
      <c r="B24" s="13" t="s">
        <v>13</v>
      </c>
      <c r="C24" s="26">
        <f aca="true" t="shared" si="7" ref="C24:H25">C26+C28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K24" s="6"/>
    </row>
    <row r="25" spans="1:11" ht="14.25">
      <c r="A25" s="15"/>
      <c r="B25" s="28" t="s">
        <v>5</v>
      </c>
      <c r="C25" s="21">
        <f t="shared" si="7"/>
        <v>0</v>
      </c>
      <c r="D25" s="21">
        <f t="shared" si="7"/>
        <v>0</v>
      </c>
      <c r="E25" s="21">
        <f t="shared" si="7"/>
        <v>0</v>
      </c>
      <c r="F25" s="21">
        <f t="shared" si="7"/>
        <v>0</v>
      </c>
      <c r="G25" s="21">
        <f t="shared" si="7"/>
        <v>0</v>
      </c>
      <c r="H25" s="21">
        <f t="shared" si="7"/>
        <v>0</v>
      </c>
      <c r="K25" s="6"/>
    </row>
    <row r="26" spans="1:11" ht="14.25">
      <c r="A26" s="77">
        <v>1</v>
      </c>
      <c r="B26" s="51" t="s">
        <v>22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50">
        <v>0</v>
      </c>
      <c r="K26" s="6"/>
    </row>
    <row r="27" spans="1:11" ht="14.25">
      <c r="A27" s="78"/>
      <c r="B27" s="16"/>
      <c r="C27" s="30">
        <v>0</v>
      </c>
      <c r="D27" s="30">
        <v>0</v>
      </c>
      <c r="E27" s="30">
        <f>F27+G27+H27</f>
        <v>0</v>
      </c>
      <c r="F27" s="30">
        <v>0</v>
      </c>
      <c r="G27" s="30">
        <v>0</v>
      </c>
      <c r="H27" s="31">
        <v>0</v>
      </c>
      <c r="K27" s="6"/>
    </row>
    <row r="28" spans="1:11" ht="14.25">
      <c r="A28" s="77">
        <v>2</v>
      </c>
      <c r="B28" s="51" t="s">
        <v>23</v>
      </c>
      <c r="C28" s="52">
        <v>0</v>
      </c>
      <c r="D28" s="52">
        <v>0</v>
      </c>
      <c r="E28" s="52">
        <v>0</v>
      </c>
      <c r="F28" s="52">
        <v>0</v>
      </c>
      <c r="G28" s="32">
        <v>0</v>
      </c>
      <c r="H28" s="50">
        <v>0</v>
      </c>
      <c r="K28" s="6"/>
    </row>
    <row r="29" spans="1:11" ht="14.25">
      <c r="A29" s="78"/>
      <c r="B29" s="33" t="s">
        <v>24</v>
      </c>
      <c r="C29" s="30">
        <v>0</v>
      </c>
      <c r="D29" s="30">
        <v>0</v>
      </c>
      <c r="E29" s="30">
        <f>F29+G29+H29</f>
        <v>0</v>
      </c>
      <c r="F29" s="30">
        <v>0</v>
      </c>
      <c r="G29" s="34">
        <v>0</v>
      </c>
      <c r="H29" s="31">
        <v>0</v>
      </c>
      <c r="K29" s="6"/>
    </row>
    <row r="30" spans="1:8" s="1" customFormat="1" ht="14.25">
      <c r="A30" s="130" t="s">
        <v>29</v>
      </c>
      <c r="B30" s="129"/>
      <c r="C30" s="19">
        <f aca="true" t="shared" si="8" ref="C30:H31">C32+C36+C44</f>
        <v>14499392</v>
      </c>
      <c r="D30" s="19">
        <f t="shared" si="8"/>
        <v>14499392</v>
      </c>
      <c r="E30" s="19">
        <f t="shared" si="8"/>
        <v>7616782</v>
      </c>
      <c r="F30" s="19">
        <f t="shared" si="8"/>
        <v>7616782</v>
      </c>
      <c r="G30" s="19">
        <f t="shared" si="8"/>
        <v>15281502</v>
      </c>
      <c r="H30" s="19">
        <f t="shared" si="8"/>
        <v>0</v>
      </c>
    </row>
    <row r="31" spans="1:8" s="1" customFormat="1" ht="14.25">
      <c r="A31" s="119" t="s">
        <v>5</v>
      </c>
      <c r="B31" s="120"/>
      <c r="C31" s="21">
        <f t="shared" si="8"/>
        <v>13334780</v>
      </c>
      <c r="D31" s="21">
        <f t="shared" si="8"/>
        <v>13334780</v>
      </c>
      <c r="E31" s="21">
        <f t="shared" si="8"/>
        <v>6550000</v>
      </c>
      <c r="F31" s="21">
        <f t="shared" si="8"/>
        <v>6550000</v>
      </c>
      <c r="G31" s="21">
        <f t="shared" si="8"/>
        <v>0</v>
      </c>
      <c r="H31" s="21">
        <f t="shared" si="8"/>
        <v>0</v>
      </c>
    </row>
    <row r="32" spans="1:11" ht="14.25">
      <c r="A32" s="18" t="s">
        <v>2</v>
      </c>
      <c r="B32" s="13" t="s">
        <v>3</v>
      </c>
      <c r="C32" s="19">
        <f aca="true" t="shared" si="9" ref="C32:H33">C34</f>
        <v>0</v>
      </c>
      <c r="D32" s="19">
        <f t="shared" si="9"/>
        <v>0</v>
      </c>
      <c r="E32" s="19">
        <f t="shared" si="9"/>
        <v>0</v>
      </c>
      <c r="F32" s="19">
        <f t="shared" si="9"/>
        <v>0</v>
      </c>
      <c r="G32" s="19">
        <f t="shared" si="9"/>
        <v>0</v>
      </c>
      <c r="H32" s="19">
        <f t="shared" si="9"/>
        <v>0</v>
      </c>
      <c r="I32" s="5"/>
      <c r="J32" s="5"/>
      <c r="K32" s="5"/>
    </row>
    <row r="33" spans="1:12" ht="14.25">
      <c r="A33" s="27"/>
      <c r="B33" s="35" t="s">
        <v>5</v>
      </c>
      <c r="C33" s="21">
        <f t="shared" si="9"/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5"/>
      <c r="K33" s="6"/>
      <c r="L33" s="5"/>
    </row>
    <row r="34" spans="1:12" ht="14.25">
      <c r="A34" s="123">
        <v>1</v>
      </c>
      <c r="B34" s="147"/>
      <c r="C34" s="32">
        <v>0</v>
      </c>
      <c r="D34" s="32">
        <v>0</v>
      </c>
      <c r="E34" s="32">
        <v>0</v>
      </c>
      <c r="F34" s="32">
        <v>0</v>
      </c>
      <c r="G34" s="36">
        <v>0</v>
      </c>
      <c r="H34" s="32">
        <v>0</v>
      </c>
      <c r="I34" s="5"/>
      <c r="K34" s="6"/>
      <c r="L34" s="5"/>
    </row>
    <row r="35" spans="1:12" ht="14.25">
      <c r="A35" s="124"/>
      <c r="B35" s="148"/>
      <c r="C35" s="34">
        <v>0</v>
      </c>
      <c r="D35" s="34">
        <v>0</v>
      </c>
      <c r="E35" s="34">
        <v>0</v>
      </c>
      <c r="F35" s="34">
        <v>0</v>
      </c>
      <c r="G35" s="38">
        <v>0</v>
      </c>
      <c r="H35" s="34">
        <v>0</v>
      </c>
      <c r="I35" s="5"/>
      <c r="K35" s="6"/>
      <c r="L35" s="5"/>
    </row>
    <row r="36" spans="1:8" ht="14.25">
      <c r="A36" s="18" t="s">
        <v>6</v>
      </c>
      <c r="B36" s="13" t="s">
        <v>7</v>
      </c>
      <c r="C36" s="19">
        <f aca="true" t="shared" si="10" ref="C36:H37">C40+C38</f>
        <v>13550000</v>
      </c>
      <c r="D36" s="19">
        <f t="shared" si="10"/>
        <v>13550000</v>
      </c>
      <c r="E36" s="19">
        <f t="shared" si="10"/>
        <v>6667390</v>
      </c>
      <c r="F36" s="19">
        <f t="shared" si="10"/>
        <v>6667390</v>
      </c>
      <c r="G36" s="19">
        <f t="shared" si="10"/>
        <v>13065816</v>
      </c>
      <c r="H36" s="19">
        <f t="shared" si="10"/>
        <v>0</v>
      </c>
    </row>
    <row r="37" spans="1:8" ht="14.25">
      <c r="A37" s="27"/>
      <c r="B37" s="35" t="s">
        <v>5</v>
      </c>
      <c r="C37" s="23">
        <f t="shared" si="10"/>
        <v>13334780</v>
      </c>
      <c r="D37" s="23">
        <f t="shared" si="10"/>
        <v>13334780</v>
      </c>
      <c r="E37" s="21">
        <f t="shared" si="10"/>
        <v>6550000</v>
      </c>
      <c r="F37" s="21">
        <f t="shared" si="10"/>
        <v>6550000</v>
      </c>
      <c r="G37" s="21">
        <f t="shared" si="10"/>
        <v>0</v>
      </c>
      <c r="H37" s="21">
        <f t="shared" si="10"/>
        <v>0</v>
      </c>
    </row>
    <row r="38" spans="1:8" ht="14.25">
      <c r="A38" s="123">
        <v>2</v>
      </c>
      <c r="B38" s="138" t="s">
        <v>55</v>
      </c>
      <c r="C38" s="32">
        <v>3350000</v>
      </c>
      <c r="D38" s="32">
        <v>3350000</v>
      </c>
      <c r="E38" s="29">
        <v>1607158</v>
      </c>
      <c r="F38" s="32">
        <v>1607158</v>
      </c>
      <c r="G38" s="32">
        <v>6532908</v>
      </c>
      <c r="H38" s="32">
        <v>0</v>
      </c>
    </row>
    <row r="39" spans="1:8" ht="14.25">
      <c r="A39" s="124"/>
      <c r="B39" s="139"/>
      <c r="C39" s="80">
        <v>3214316</v>
      </c>
      <c r="D39" s="80">
        <v>3214316</v>
      </c>
      <c r="E39" s="37">
        <v>1550000</v>
      </c>
      <c r="F39" s="34">
        <v>1550000</v>
      </c>
      <c r="G39" s="38">
        <v>0</v>
      </c>
      <c r="H39" s="34">
        <v>0</v>
      </c>
    </row>
    <row r="40" spans="1:8" ht="14.25">
      <c r="A40" s="123">
        <v>3</v>
      </c>
      <c r="B40" s="133" t="s">
        <v>56</v>
      </c>
      <c r="C40" s="32">
        <v>10200000</v>
      </c>
      <c r="D40" s="32">
        <v>10200000</v>
      </c>
      <c r="E40" s="29">
        <v>5060232</v>
      </c>
      <c r="F40" s="32">
        <v>5060232</v>
      </c>
      <c r="G40" s="32">
        <v>6532908</v>
      </c>
      <c r="H40" s="32">
        <v>0</v>
      </c>
    </row>
    <row r="41" spans="1:8" ht="14.25">
      <c r="A41" s="124"/>
      <c r="B41" s="134"/>
      <c r="C41" s="80">
        <v>10120464</v>
      </c>
      <c r="D41" s="80">
        <v>10120464</v>
      </c>
      <c r="E41" s="37">
        <v>5000000</v>
      </c>
      <c r="F41" s="34">
        <v>5000000</v>
      </c>
      <c r="G41" s="38">
        <v>0</v>
      </c>
      <c r="H41" s="34">
        <v>0</v>
      </c>
    </row>
    <row r="42" spans="1:8" ht="14.25">
      <c r="A42" s="60">
        <v>4</v>
      </c>
      <c r="B42" s="91"/>
      <c r="C42" s="32">
        <v>0</v>
      </c>
      <c r="D42" s="29">
        <v>0</v>
      </c>
      <c r="E42" s="29">
        <v>0</v>
      </c>
      <c r="F42" s="29">
        <v>0</v>
      </c>
      <c r="G42" s="29">
        <v>0</v>
      </c>
      <c r="H42" s="50">
        <v>0</v>
      </c>
    </row>
    <row r="43" spans="1:8" ht="14.25">
      <c r="A43" s="60"/>
      <c r="B43" s="91"/>
      <c r="C43" s="34">
        <v>0</v>
      </c>
      <c r="D43" s="30">
        <v>0</v>
      </c>
      <c r="E43" s="30">
        <f>F43+G43+H43</f>
        <v>0</v>
      </c>
      <c r="F43" s="30">
        <v>0</v>
      </c>
      <c r="G43" s="30">
        <v>0</v>
      </c>
      <c r="H43" s="31">
        <v>0</v>
      </c>
    </row>
    <row r="44" spans="1:8" ht="14.25">
      <c r="A44" s="18" t="s">
        <v>4</v>
      </c>
      <c r="B44" s="13" t="s">
        <v>13</v>
      </c>
      <c r="C44" s="26">
        <f aca="true" t="shared" si="11" ref="C44:F45">C46+C48+C50</f>
        <v>949392</v>
      </c>
      <c r="D44" s="26">
        <f t="shared" si="11"/>
        <v>949392</v>
      </c>
      <c r="E44" s="26">
        <f t="shared" si="11"/>
        <v>949392</v>
      </c>
      <c r="F44" s="26">
        <f t="shared" si="11"/>
        <v>949392</v>
      </c>
      <c r="G44" s="26">
        <f>G46+G48+G50</f>
        <v>2215686</v>
      </c>
      <c r="H44" s="26">
        <f>H46+H48+H50</f>
        <v>0</v>
      </c>
    </row>
    <row r="45" spans="1:8" ht="14.25">
      <c r="A45" s="15"/>
      <c r="B45" s="28" t="s">
        <v>5</v>
      </c>
      <c r="C45" s="21">
        <f t="shared" si="11"/>
        <v>0</v>
      </c>
      <c r="D45" s="21">
        <f t="shared" si="11"/>
        <v>0</v>
      </c>
      <c r="E45" s="21">
        <f t="shared" si="11"/>
        <v>0</v>
      </c>
      <c r="F45" s="21">
        <f t="shared" si="11"/>
        <v>0</v>
      </c>
      <c r="G45" s="21">
        <f>G47+G49+G51</f>
        <v>0</v>
      </c>
      <c r="H45" s="21">
        <f>H47+H49+H51</f>
        <v>0</v>
      </c>
    </row>
    <row r="46" spans="1:8" ht="14.25">
      <c r="A46" s="77">
        <v>5</v>
      </c>
      <c r="B46" s="51" t="s">
        <v>22</v>
      </c>
      <c r="C46" s="29">
        <v>0</v>
      </c>
      <c r="D46" s="29">
        <v>0</v>
      </c>
      <c r="E46" s="29">
        <v>0</v>
      </c>
      <c r="F46" s="29">
        <v>0</v>
      </c>
      <c r="G46" s="29">
        <v>2085086</v>
      </c>
      <c r="H46" s="50">
        <v>0</v>
      </c>
    </row>
    <row r="47" spans="1:8" ht="14.25">
      <c r="A47" s="78"/>
      <c r="B47" s="16"/>
      <c r="C47" s="30">
        <v>0</v>
      </c>
      <c r="D47" s="30">
        <v>0</v>
      </c>
      <c r="E47" s="30">
        <f>F47+G47+H47</f>
        <v>0</v>
      </c>
      <c r="F47" s="30">
        <v>0</v>
      </c>
      <c r="G47" s="30">
        <v>0</v>
      </c>
      <c r="H47" s="31">
        <v>0</v>
      </c>
    </row>
    <row r="48" spans="1:8" ht="14.25">
      <c r="A48" s="92">
        <v>6</v>
      </c>
      <c r="B48" s="93" t="s">
        <v>23</v>
      </c>
      <c r="C48" s="94">
        <v>828819</v>
      </c>
      <c r="D48" s="94">
        <v>828819</v>
      </c>
      <c r="E48" s="94">
        <v>828819</v>
      </c>
      <c r="F48" s="94">
        <v>828819</v>
      </c>
      <c r="G48" s="95">
        <v>0</v>
      </c>
      <c r="H48" s="96">
        <v>0</v>
      </c>
    </row>
    <row r="49" spans="1:8" ht="14.25">
      <c r="A49" s="97"/>
      <c r="B49" s="98" t="s">
        <v>24</v>
      </c>
      <c r="C49" s="99">
        <v>0</v>
      </c>
      <c r="D49" s="99">
        <v>0</v>
      </c>
      <c r="E49" s="99">
        <f>F49+G49+H49</f>
        <v>0</v>
      </c>
      <c r="F49" s="99">
        <v>0</v>
      </c>
      <c r="G49" s="100">
        <v>0</v>
      </c>
      <c r="H49" s="101">
        <v>0</v>
      </c>
    </row>
    <row r="50" spans="1:8" s="1" customFormat="1" ht="14.25">
      <c r="A50" s="77">
        <v>7</v>
      </c>
      <c r="B50" s="59" t="s">
        <v>26</v>
      </c>
      <c r="C50" s="32">
        <v>120573</v>
      </c>
      <c r="D50" s="32">
        <v>120573</v>
      </c>
      <c r="E50" s="32">
        <v>120573</v>
      </c>
      <c r="F50" s="32">
        <v>120573</v>
      </c>
      <c r="G50" s="32">
        <v>130600</v>
      </c>
      <c r="H50" s="32">
        <v>0</v>
      </c>
    </row>
    <row r="51" spans="1:8" s="1" customFormat="1" ht="14.25">
      <c r="A51" s="78"/>
      <c r="B51" s="31" t="s">
        <v>27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s="1" customFormat="1" ht="14.25">
      <c r="A52" s="145" t="s">
        <v>28</v>
      </c>
      <c r="B52" s="146"/>
      <c r="C52" s="19">
        <f aca="true" t="shared" si="12" ref="C52:H53">C54+C58+C64</f>
        <v>31255727</v>
      </c>
      <c r="D52" s="19">
        <f t="shared" si="12"/>
        <v>31255727</v>
      </c>
      <c r="E52" s="19">
        <f t="shared" si="12"/>
        <v>15551882</v>
      </c>
      <c r="F52" s="19">
        <f t="shared" si="12"/>
        <v>15551882</v>
      </c>
      <c r="G52" s="19">
        <f t="shared" si="12"/>
        <v>3084993</v>
      </c>
      <c r="H52" s="19">
        <f t="shared" si="12"/>
        <v>0</v>
      </c>
    </row>
    <row r="53" spans="1:8" s="1" customFormat="1" ht="14.25">
      <c r="A53" s="119" t="s">
        <v>5</v>
      </c>
      <c r="B53" s="120"/>
      <c r="C53" s="21">
        <f t="shared" si="12"/>
        <v>29842397</v>
      </c>
      <c r="D53" s="21">
        <f t="shared" si="12"/>
        <v>29842397</v>
      </c>
      <c r="E53" s="21">
        <f t="shared" si="12"/>
        <v>14380000</v>
      </c>
      <c r="F53" s="21">
        <f t="shared" si="12"/>
        <v>14380000</v>
      </c>
      <c r="G53" s="21">
        <f t="shared" si="12"/>
        <v>11073600</v>
      </c>
      <c r="H53" s="21">
        <f t="shared" si="12"/>
        <v>0</v>
      </c>
    </row>
    <row r="54" spans="1:8" ht="14.25">
      <c r="A54" s="18" t="s">
        <v>2</v>
      </c>
      <c r="B54" s="13" t="s">
        <v>31</v>
      </c>
      <c r="C54" s="19">
        <f aca="true" t="shared" si="13" ref="C54:H55">C56</f>
        <v>0</v>
      </c>
      <c r="D54" s="19">
        <f t="shared" si="13"/>
        <v>0</v>
      </c>
      <c r="E54" s="19">
        <f t="shared" si="13"/>
        <v>0</v>
      </c>
      <c r="F54" s="19">
        <f t="shared" si="13"/>
        <v>0</v>
      </c>
      <c r="G54" s="19">
        <f t="shared" si="13"/>
        <v>0</v>
      </c>
      <c r="H54" s="19">
        <f t="shared" si="13"/>
        <v>0</v>
      </c>
    </row>
    <row r="55" spans="1:8" ht="14.25">
      <c r="A55" s="27"/>
      <c r="B55" s="16" t="s">
        <v>5</v>
      </c>
      <c r="C55" s="21">
        <f t="shared" si="13"/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</row>
    <row r="56" spans="1:8" ht="14.25">
      <c r="A56" s="123">
        <v>1</v>
      </c>
      <c r="B56" s="112"/>
      <c r="C56" s="32">
        <v>0</v>
      </c>
      <c r="D56" s="32">
        <v>0</v>
      </c>
      <c r="E56" s="32">
        <v>0</v>
      </c>
      <c r="F56" s="32">
        <v>0</v>
      </c>
      <c r="G56" s="29">
        <v>0</v>
      </c>
      <c r="H56" s="29">
        <v>0</v>
      </c>
    </row>
    <row r="57" spans="1:8" ht="14.25">
      <c r="A57" s="124"/>
      <c r="B57" s="113"/>
      <c r="C57" s="34">
        <v>0</v>
      </c>
      <c r="D57" s="34">
        <v>0</v>
      </c>
      <c r="E57" s="34">
        <v>0</v>
      </c>
      <c r="F57" s="34">
        <v>0</v>
      </c>
      <c r="G57" s="37">
        <v>0</v>
      </c>
      <c r="H57" s="37">
        <v>0</v>
      </c>
    </row>
    <row r="58" spans="1:8" ht="14.25">
      <c r="A58" s="18" t="s">
        <v>6</v>
      </c>
      <c r="B58" s="13" t="s">
        <v>7</v>
      </c>
      <c r="C58" s="19">
        <f aca="true" t="shared" si="14" ref="C58:H59">C60+C62</f>
        <v>30130000</v>
      </c>
      <c r="D58" s="19">
        <f t="shared" si="14"/>
        <v>30130000</v>
      </c>
      <c r="E58" s="19">
        <f t="shared" si="14"/>
        <v>14426155</v>
      </c>
      <c r="F58" s="19">
        <f t="shared" si="14"/>
        <v>14426155</v>
      </c>
      <c r="G58" s="19">
        <f t="shared" si="14"/>
        <v>2135781</v>
      </c>
      <c r="H58" s="19">
        <f t="shared" si="14"/>
        <v>0</v>
      </c>
    </row>
    <row r="59" spans="1:8" ht="14.25">
      <c r="A59" s="27"/>
      <c r="B59" s="16" t="s">
        <v>5</v>
      </c>
      <c r="C59" s="23">
        <f t="shared" si="14"/>
        <v>29842397</v>
      </c>
      <c r="D59" s="23">
        <f t="shared" si="14"/>
        <v>29842397</v>
      </c>
      <c r="E59" s="21">
        <f t="shared" si="14"/>
        <v>14380000</v>
      </c>
      <c r="F59" s="21">
        <f t="shared" si="14"/>
        <v>14380000</v>
      </c>
      <c r="G59" s="21">
        <f t="shared" si="14"/>
        <v>11073600</v>
      </c>
      <c r="H59" s="21">
        <f t="shared" si="14"/>
        <v>0</v>
      </c>
    </row>
    <row r="60" spans="1:8" ht="14.25">
      <c r="A60" s="54">
        <v>2</v>
      </c>
      <c r="B60" s="121" t="s">
        <v>53</v>
      </c>
      <c r="C60" s="53">
        <v>5350000</v>
      </c>
      <c r="D60" s="32">
        <v>5350000</v>
      </c>
      <c r="E60" s="29">
        <v>2135781</v>
      </c>
      <c r="F60" s="32">
        <v>2135781</v>
      </c>
      <c r="G60" s="32">
        <v>2135781</v>
      </c>
      <c r="H60" s="29">
        <v>0</v>
      </c>
    </row>
    <row r="61" spans="1:8" ht="14.25">
      <c r="A61" s="27"/>
      <c r="B61" s="122"/>
      <c r="C61" s="52">
        <v>5261649</v>
      </c>
      <c r="D61" s="81">
        <v>5261649</v>
      </c>
      <c r="E61" s="37">
        <v>2130000</v>
      </c>
      <c r="F61" s="34">
        <v>2130000</v>
      </c>
      <c r="G61" s="34">
        <v>2130000</v>
      </c>
      <c r="H61" s="37">
        <v>0</v>
      </c>
    </row>
    <row r="62" spans="1:8" ht="14.25">
      <c r="A62" s="54">
        <v>3</v>
      </c>
      <c r="B62" s="110" t="s">
        <v>54</v>
      </c>
      <c r="C62" s="32">
        <v>24780000</v>
      </c>
      <c r="D62" s="32">
        <v>24780000</v>
      </c>
      <c r="E62" s="29">
        <v>12290374</v>
      </c>
      <c r="F62" s="32">
        <v>12290374</v>
      </c>
      <c r="G62" s="29">
        <v>0</v>
      </c>
      <c r="H62" s="29">
        <v>0</v>
      </c>
    </row>
    <row r="63" spans="1:8" ht="14.25">
      <c r="A63" s="54"/>
      <c r="B63" s="111"/>
      <c r="C63" s="80">
        <v>24580748</v>
      </c>
      <c r="D63" s="80">
        <v>24580748</v>
      </c>
      <c r="E63" s="37">
        <v>12250000</v>
      </c>
      <c r="F63" s="34">
        <v>12250000</v>
      </c>
      <c r="G63" s="34">
        <v>8943600</v>
      </c>
      <c r="H63" s="37">
        <v>0</v>
      </c>
    </row>
    <row r="64" spans="1:8" ht="14.25">
      <c r="A64" s="18" t="s">
        <v>4</v>
      </c>
      <c r="B64" s="25" t="s">
        <v>13</v>
      </c>
      <c r="C64" s="19">
        <f aca="true" t="shared" si="15" ref="C64:H65">C66+C68+C70</f>
        <v>1125727</v>
      </c>
      <c r="D64" s="19">
        <f t="shared" si="15"/>
        <v>1125727</v>
      </c>
      <c r="E64" s="19">
        <f t="shared" si="15"/>
        <v>1125727</v>
      </c>
      <c r="F64" s="19">
        <f t="shared" si="15"/>
        <v>1125727</v>
      </c>
      <c r="G64" s="19">
        <f t="shared" si="15"/>
        <v>949212</v>
      </c>
      <c r="H64" s="19">
        <f t="shared" si="15"/>
        <v>0</v>
      </c>
    </row>
    <row r="65" spans="1:8" ht="14.25">
      <c r="A65" s="78"/>
      <c r="B65" s="28" t="s">
        <v>5</v>
      </c>
      <c r="C65" s="21">
        <f t="shared" si="15"/>
        <v>0</v>
      </c>
      <c r="D65" s="21">
        <f t="shared" si="15"/>
        <v>0</v>
      </c>
      <c r="E65" s="21">
        <f t="shared" si="15"/>
        <v>0</v>
      </c>
      <c r="F65" s="21">
        <f t="shared" si="15"/>
        <v>0</v>
      </c>
      <c r="G65" s="21">
        <f t="shared" si="15"/>
        <v>0</v>
      </c>
      <c r="H65" s="21">
        <f t="shared" si="15"/>
        <v>0</v>
      </c>
    </row>
    <row r="66" spans="1:8" ht="14.25">
      <c r="A66" s="77">
        <v>4</v>
      </c>
      <c r="B66" s="39" t="s">
        <v>22</v>
      </c>
      <c r="C66" s="32">
        <v>1000</v>
      </c>
      <c r="D66" s="32">
        <v>1000</v>
      </c>
      <c r="E66" s="32">
        <v>1000</v>
      </c>
      <c r="F66" s="32">
        <v>1000</v>
      </c>
      <c r="G66" s="32">
        <v>0</v>
      </c>
      <c r="H66" s="32">
        <v>0</v>
      </c>
    </row>
    <row r="67" spans="1:8" ht="14.25">
      <c r="A67" s="78"/>
      <c r="B67" s="31"/>
      <c r="C67" s="34">
        <v>0</v>
      </c>
      <c r="D67" s="34">
        <v>0</v>
      </c>
      <c r="E67" s="34">
        <f>F67+G67+H67</f>
        <v>0</v>
      </c>
      <c r="F67" s="34">
        <v>0</v>
      </c>
      <c r="G67" s="34">
        <f>0+0</f>
        <v>0</v>
      </c>
      <c r="H67" s="34">
        <f>0+0</f>
        <v>0</v>
      </c>
    </row>
    <row r="68" spans="1:8" ht="14.25">
      <c r="A68" s="77">
        <v>5</v>
      </c>
      <c r="B68" s="59" t="s">
        <v>23</v>
      </c>
      <c r="C68" s="32">
        <v>881415</v>
      </c>
      <c r="D68" s="32">
        <v>881415</v>
      </c>
      <c r="E68" s="32">
        <v>881415</v>
      </c>
      <c r="F68" s="32">
        <v>881415</v>
      </c>
      <c r="G68" s="32">
        <v>705900</v>
      </c>
      <c r="H68" s="32">
        <v>0</v>
      </c>
    </row>
    <row r="69" spans="1:8" ht="14.25">
      <c r="A69" s="78"/>
      <c r="B69" s="31" t="s">
        <v>24</v>
      </c>
      <c r="C69" s="34">
        <v>0</v>
      </c>
      <c r="D69" s="34">
        <v>0</v>
      </c>
      <c r="E69" s="34">
        <f>F69+G69+H69</f>
        <v>0</v>
      </c>
      <c r="F69" s="34">
        <f>0+0</f>
        <v>0</v>
      </c>
      <c r="G69" s="34">
        <f>0+0</f>
        <v>0</v>
      </c>
      <c r="H69" s="34">
        <f>0+0</f>
        <v>0</v>
      </c>
    </row>
    <row r="70" spans="1:8" ht="14.25">
      <c r="A70" s="77">
        <v>6</v>
      </c>
      <c r="B70" s="59" t="s">
        <v>26</v>
      </c>
      <c r="C70" s="52">
        <v>243312</v>
      </c>
      <c r="D70" s="52">
        <v>243312</v>
      </c>
      <c r="E70" s="52">
        <v>243312</v>
      </c>
      <c r="F70" s="52">
        <v>243312</v>
      </c>
      <c r="G70" s="52">
        <v>243312</v>
      </c>
      <c r="H70" s="32">
        <v>0</v>
      </c>
    </row>
    <row r="71" spans="1:8" ht="14.25">
      <c r="A71" s="60"/>
      <c r="B71" s="61" t="s">
        <v>27</v>
      </c>
      <c r="C71" s="57">
        <v>0</v>
      </c>
      <c r="D71" s="57">
        <v>0</v>
      </c>
      <c r="E71" s="57">
        <f>F71+G71+H71</f>
        <v>0</v>
      </c>
      <c r="F71" s="57">
        <v>0</v>
      </c>
      <c r="G71" s="56">
        <v>0</v>
      </c>
      <c r="H71" s="56">
        <v>0</v>
      </c>
    </row>
    <row r="72" spans="1:8" ht="14.25">
      <c r="A72" s="145" t="s">
        <v>36</v>
      </c>
      <c r="B72" s="146"/>
      <c r="C72" s="45">
        <f aca="true" t="shared" si="16" ref="C72:H73">C74+C78</f>
        <v>0</v>
      </c>
      <c r="D72" s="45">
        <f t="shared" si="16"/>
        <v>0</v>
      </c>
      <c r="E72" s="45">
        <f t="shared" si="16"/>
        <v>0</v>
      </c>
      <c r="F72" s="45">
        <f t="shared" si="16"/>
        <v>0</v>
      </c>
      <c r="G72" s="45">
        <f t="shared" si="16"/>
        <v>532200</v>
      </c>
      <c r="H72" s="19">
        <f t="shared" si="16"/>
        <v>0</v>
      </c>
    </row>
    <row r="73" spans="1:8" ht="14.25">
      <c r="A73" s="130" t="s">
        <v>5</v>
      </c>
      <c r="B73" s="149"/>
      <c r="C73" s="49">
        <f t="shared" si="16"/>
        <v>0</v>
      </c>
      <c r="D73" s="49">
        <f t="shared" si="16"/>
        <v>0</v>
      </c>
      <c r="E73" s="49">
        <f t="shared" si="16"/>
        <v>0</v>
      </c>
      <c r="F73" s="49">
        <f t="shared" si="16"/>
        <v>0</v>
      </c>
      <c r="G73" s="49">
        <f t="shared" si="16"/>
        <v>0</v>
      </c>
      <c r="H73" s="21">
        <f t="shared" si="16"/>
        <v>0</v>
      </c>
    </row>
    <row r="74" spans="1:8" ht="14.25">
      <c r="A74" s="18" t="s">
        <v>2</v>
      </c>
      <c r="B74" s="13" t="s">
        <v>3</v>
      </c>
      <c r="C74" s="32">
        <v>0</v>
      </c>
      <c r="D74" s="32">
        <v>0</v>
      </c>
      <c r="E74" s="32">
        <v>0</v>
      </c>
      <c r="F74" s="32">
        <v>0</v>
      </c>
      <c r="G74" s="32">
        <f aca="true" t="shared" si="17" ref="G74:H77">G76</f>
        <v>266100</v>
      </c>
      <c r="H74" s="32">
        <f t="shared" si="17"/>
        <v>0</v>
      </c>
    </row>
    <row r="75" spans="1:8" ht="14.25">
      <c r="A75" s="27"/>
      <c r="B75" s="16" t="s">
        <v>5</v>
      </c>
      <c r="C75" s="34">
        <v>0</v>
      </c>
      <c r="D75" s="34">
        <v>0</v>
      </c>
      <c r="E75" s="34">
        <v>0</v>
      </c>
      <c r="F75" s="34">
        <v>0</v>
      </c>
      <c r="G75" s="34">
        <f t="shared" si="17"/>
        <v>0</v>
      </c>
      <c r="H75" s="34">
        <f t="shared" si="17"/>
        <v>0</v>
      </c>
    </row>
    <row r="76" spans="1:8" ht="14.25">
      <c r="A76" s="60">
        <v>1</v>
      </c>
      <c r="B76" s="62"/>
      <c r="C76" s="32">
        <v>0</v>
      </c>
      <c r="D76" s="32">
        <v>0</v>
      </c>
      <c r="E76" s="32">
        <v>0</v>
      </c>
      <c r="F76" s="32">
        <v>0</v>
      </c>
      <c r="G76" s="32">
        <f t="shared" si="17"/>
        <v>266100</v>
      </c>
      <c r="H76" s="32">
        <f t="shared" si="17"/>
        <v>0</v>
      </c>
    </row>
    <row r="77" spans="1:8" ht="14.25">
      <c r="A77" s="27"/>
      <c r="B77" s="79"/>
      <c r="C77" s="34">
        <v>0</v>
      </c>
      <c r="D77" s="34">
        <v>0</v>
      </c>
      <c r="E77" s="34">
        <v>0</v>
      </c>
      <c r="F77" s="34">
        <v>0</v>
      </c>
      <c r="G77" s="34">
        <f t="shared" si="17"/>
        <v>0</v>
      </c>
      <c r="H77" s="34">
        <f t="shared" si="17"/>
        <v>0</v>
      </c>
    </row>
    <row r="78" spans="1:8" ht="14.25">
      <c r="A78" s="47" t="s">
        <v>4</v>
      </c>
      <c r="B78" s="41" t="s">
        <v>13</v>
      </c>
      <c r="C78" s="45">
        <f aca="true" t="shared" si="18" ref="C78:H78">C80+C82+C84</f>
        <v>0</v>
      </c>
      <c r="D78" s="45">
        <f t="shared" si="18"/>
        <v>0</v>
      </c>
      <c r="E78" s="45">
        <f t="shared" si="18"/>
        <v>0</v>
      </c>
      <c r="F78" s="45">
        <f t="shared" si="18"/>
        <v>0</v>
      </c>
      <c r="G78" s="45">
        <f t="shared" si="18"/>
        <v>266100</v>
      </c>
      <c r="H78" s="19">
        <f t="shared" si="18"/>
        <v>0</v>
      </c>
    </row>
    <row r="79" spans="1:8" ht="14.25">
      <c r="A79" s="48"/>
      <c r="B79" s="28" t="s">
        <v>5</v>
      </c>
      <c r="C79" s="46">
        <f aca="true" t="shared" si="19" ref="C79:H79">C81+C83</f>
        <v>0</v>
      </c>
      <c r="D79" s="46">
        <f t="shared" si="19"/>
        <v>0</v>
      </c>
      <c r="E79" s="46">
        <f t="shared" si="19"/>
        <v>0</v>
      </c>
      <c r="F79" s="46">
        <f t="shared" si="19"/>
        <v>0</v>
      </c>
      <c r="G79" s="46">
        <f t="shared" si="19"/>
        <v>0</v>
      </c>
      <c r="H79" s="21">
        <f t="shared" si="19"/>
        <v>0</v>
      </c>
    </row>
    <row r="80" spans="1:8" ht="14.25">
      <c r="A80" s="60">
        <v>2</v>
      </c>
      <c r="B80" s="51" t="s">
        <v>22</v>
      </c>
      <c r="C80" s="52">
        <v>0</v>
      </c>
      <c r="D80" s="52">
        <v>0</v>
      </c>
      <c r="E80" s="52">
        <v>0</v>
      </c>
      <c r="F80" s="52">
        <v>0</v>
      </c>
      <c r="G80" s="52">
        <v>266100</v>
      </c>
      <c r="H80" s="32">
        <v>0</v>
      </c>
    </row>
    <row r="81" spans="1:8" ht="15" customHeight="1">
      <c r="A81" s="60"/>
      <c r="B81" s="33"/>
      <c r="C81" s="30">
        <v>0</v>
      </c>
      <c r="D81" s="30">
        <v>0</v>
      </c>
      <c r="E81" s="30">
        <f>F81+G81+H81</f>
        <v>0</v>
      </c>
      <c r="F81" s="30">
        <v>0</v>
      </c>
      <c r="G81" s="34">
        <v>0</v>
      </c>
      <c r="H81" s="34">
        <v>0</v>
      </c>
    </row>
    <row r="82" spans="1:8" ht="14.25">
      <c r="A82" s="77">
        <v>3</v>
      </c>
      <c r="B82" s="112" t="s">
        <v>38</v>
      </c>
      <c r="C82" s="52">
        <v>0</v>
      </c>
      <c r="D82" s="52">
        <v>0</v>
      </c>
      <c r="E82" s="52">
        <v>0</v>
      </c>
      <c r="F82" s="52">
        <v>0</v>
      </c>
      <c r="G82" s="53">
        <v>0</v>
      </c>
      <c r="H82" s="32">
        <v>0</v>
      </c>
    </row>
    <row r="83" spans="1:8" ht="14.25">
      <c r="A83" s="78"/>
      <c r="B83" s="113"/>
      <c r="C83" s="30">
        <v>0</v>
      </c>
      <c r="D83" s="30">
        <v>0</v>
      </c>
      <c r="E83" s="30">
        <f>F83+G83+H83</f>
        <v>0</v>
      </c>
      <c r="F83" s="30">
        <v>0</v>
      </c>
      <c r="G83" s="34">
        <v>0</v>
      </c>
      <c r="H83" s="34">
        <v>0</v>
      </c>
    </row>
    <row r="84" spans="1:8" ht="14.25">
      <c r="A84" s="77">
        <v>4</v>
      </c>
      <c r="B84" s="59" t="s">
        <v>26</v>
      </c>
      <c r="C84" s="52">
        <v>0</v>
      </c>
      <c r="D84" s="52">
        <v>0</v>
      </c>
      <c r="E84" s="52">
        <v>0</v>
      </c>
      <c r="F84" s="52">
        <v>0</v>
      </c>
      <c r="G84" s="53">
        <v>0</v>
      </c>
      <c r="H84" s="32">
        <v>0</v>
      </c>
    </row>
    <row r="85" spans="1:8" ht="14.25">
      <c r="A85" s="78"/>
      <c r="B85" s="61" t="s">
        <v>27</v>
      </c>
      <c r="C85" s="30">
        <v>0</v>
      </c>
      <c r="D85" s="30">
        <v>0</v>
      </c>
      <c r="E85" s="30">
        <f>F85+G85+H85</f>
        <v>0</v>
      </c>
      <c r="F85" s="30">
        <v>0</v>
      </c>
      <c r="G85" s="34">
        <v>0</v>
      </c>
      <c r="H85" s="34">
        <v>0</v>
      </c>
    </row>
    <row r="86" spans="1:8" ht="14.25">
      <c r="A86" s="130" t="s">
        <v>16</v>
      </c>
      <c r="B86" s="129"/>
      <c r="C86" s="19">
        <f aca="true" t="shared" si="20" ref="C86:H87">C88+C92+C120</f>
        <v>38318211</v>
      </c>
      <c r="D86" s="19">
        <f t="shared" si="20"/>
        <v>38318211</v>
      </c>
      <c r="E86" s="19">
        <f t="shared" si="20"/>
        <v>13076655</v>
      </c>
      <c r="F86" s="19">
        <f t="shared" si="20"/>
        <v>13076655</v>
      </c>
      <c r="G86" s="19">
        <f t="shared" si="20"/>
        <v>1448531</v>
      </c>
      <c r="H86" s="19">
        <f t="shared" si="20"/>
        <v>0</v>
      </c>
    </row>
    <row r="87" spans="1:8" ht="14.25">
      <c r="A87" s="119" t="s">
        <v>5</v>
      </c>
      <c r="B87" s="120"/>
      <c r="C87" s="21">
        <f t="shared" si="20"/>
        <v>34322978</v>
      </c>
      <c r="D87" s="21">
        <f t="shared" si="20"/>
        <v>34322978</v>
      </c>
      <c r="E87" s="21">
        <f t="shared" si="20"/>
        <v>10660000</v>
      </c>
      <c r="F87" s="21">
        <f t="shared" si="20"/>
        <v>10660000</v>
      </c>
      <c r="G87" s="21">
        <f t="shared" si="20"/>
        <v>0</v>
      </c>
      <c r="H87" s="21">
        <f t="shared" si="20"/>
        <v>0</v>
      </c>
    </row>
    <row r="88" spans="1:8" ht="14.25">
      <c r="A88" s="18" t="s">
        <v>2</v>
      </c>
      <c r="B88" s="13" t="s">
        <v>3</v>
      </c>
      <c r="C88" s="19">
        <f aca="true" t="shared" si="21" ref="C88:H89">C90</f>
        <v>0</v>
      </c>
      <c r="D88" s="19">
        <f t="shared" si="21"/>
        <v>0</v>
      </c>
      <c r="E88" s="19">
        <f t="shared" si="21"/>
        <v>0</v>
      </c>
      <c r="F88" s="19">
        <f t="shared" si="21"/>
        <v>0</v>
      </c>
      <c r="G88" s="19">
        <f t="shared" si="21"/>
        <v>0</v>
      </c>
      <c r="H88" s="19">
        <f t="shared" si="21"/>
        <v>0</v>
      </c>
    </row>
    <row r="89" spans="1:10" s="1" customFormat="1" ht="14.25">
      <c r="A89" s="15"/>
      <c r="B89" s="16" t="s">
        <v>5</v>
      </c>
      <c r="C89" s="21">
        <f t="shared" si="21"/>
        <v>0</v>
      </c>
      <c r="D89" s="21">
        <f t="shared" si="21"/>
        <v>0</v>
      </c>
      <c r="E89" s="21">
        <f t="shared" si="21"/>
        <v>0</v>
      </c>
      <c r="F89" s="21">
        <f t="shared" si="21"/>
        <v>0</v>
      </c>
      <c r="G89" s="21">
        <f t="shared" si="21"/>
        <v>0</v>
      </c>
      <c r="H89" s="21">
        <f t="shared" si="21"/>
        <v>0</v>
      </c>
      <c r="I89" s="3"/>
      <c r="J89" s="3"/>
    </row>
    <row r="90" spans="1:10" s="1" customFormat="1" ht="14.25">
      <c r="A90" s="12">
        <v>1</v>
      </c>
      <c r="B90" s="112"/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3"/>
      <c r="J90" s="3"/>
    </row>
    <row r="91" spans="1:10" s="1" customFormat="1" ht="14.25">
      <c r="A91" s="15"/>
      <c r="B91" s="113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"/>
      <c r="J91" s="3"/>
    </row>
    <row r="92" spans="1:8" s="7" customFormat="1" ht="15">
      <c r="A92" s="18" t="s">
        <v>6</v>
      </c>
      <c r="B92" s="41" t="s">
        <v>7</v>
      </c>
      <c r="C92" s="19">
        <f aca="true" t="shared" si="22" ref="C92:H93">C94+C96+C98+C100+C102+C104+C106+C108+C110+C112+C114+C116+C118</f>
        <v>36402644</v>
      </c>
      <c r="D92" s="19">
        <f t="shared" si="22"/>
        <v>36402644</v>
      </c>
      <c r="E92" s="19">
        <f t="shared" si="22"/>
        <v>11161088</v>
      </c>
      <c r="F92" s="19">
        <f t="shared" si="22"/>
        <v>11161088</v>
      </c>
      <c r="G92" s="19">
        <f t="shared" si="22"/>
        <v>0</v>
      </c>
      <c r="H92" s="19">
        <f t="shared" si="22"/>
        <v>0</v>
      </c>
    </row>
    <row r="93" spans="1:8" s="7" customFormat="1" ht="15">
      <c r="A93" s="42"/>
      <c r="B93" s="43" t="s">
        <v>5</v>
      </c>
      <c r="C93" s="73">
        <f t="shared" si="22"/>
        <v>34322978</v>
      </c>
      <c r="D93" s="73">
        <f t="shared" si="22"/>
        <v>34322978</v>
      </c>
      <c r="E93" s="73">
        <f t="shared" si="22"/>
        <v>10660000</v>
      </c>
      <c r="F93" s="73">
        <f t="shared" si="22"/>
        <v>10660000</v>
      </c>
      <c r="G93" s="73">
        <f t="shared" si="22"/>
        <v>0</v>
      </c>
      <c r="H93" s="73">
        <f t="shared" si="22"/>
        <v>0</v>
      </c>
    </row>
    <row r="94" spans="1:8" s="7" customFormat="1" ht="15">
      <c r="A94" s="12">
        <v>2</v>
      </c>
      <c r="B94" s="110" t="s">
        <v>43</v>
      </c>
      <c r="C94" s="32">
        <v>2300000</v>
      </c>
      <c r="D94" s="32">
        <v>2300000</v>
      </c>
      <c r="E94" s="53">
        <v>1105360</v>
      </c>
      <c r="F94" s="32">
        <v>1105360</v>
      </c>
      <c r="G94" s="29">
        <v>0</v>
      </c>
      <c r="H94" s="29">
        <v>0</v>
      </c>
    </row>
    <row r="95" spans="1:8" s="7" customFormat="1" ht="15">
      <c r="A95" s="15"/>
      <c r="B95" s="111"/>
      <c r="C95" s="34">
        <v>2210720</v>
      </c>
      <c r="D95" s="34">
        <v>2210720</v>
      </c>
      <c r="E95" s="30">
        <v>1050000</v>
      </c>
      <c r="F95" s="34">
        <v>1050000</v>
      </c>
      <c r="G95" s="37">
        <v>0</v>
      </c>
      <c r="H95" s="37">
        <v>0</v>
      </c>
    </row>
    <row r="96" spans="1:8" s="7" customFormat="1" ht="15">
      <c r="A96" s="12">
        <v>3</v>
      </c>
      <c r="B96" s="82" t="s">
        <v>44</v>
      </c>
      <c r="C96" s="81">
        <v>1790000</v>
      </c>
      <c r="D96" s="81">
        <v>1790000</v>
      </c>
      <c r="E96" s="29">
        <v>824652</v>
      </c>
      <c r="F96" s="29">
        <v>824652</v>
      </c>
      <c r="G96" s="29">
        <v>0</v>
      </c>
      <c r="H96" s="29">
        <v>0</v>
      </c>
    </row>
    <row r="97" spans="1:8" s="7" customFormat="1" ht="15">
      <c r="A97" s="15"/>
      <c r="B97" s="83"/>
      <c r="C97" s="34">
        <v>1710000</v>
      </c>
      <c r="D97" s="34">
        <v>1710000</v>
      </c>
      <c r="E97" s="37">
        <v>800000</v>
      </c>
      <c r="F97" s="37">
        <v>800000</v>
      </c>
      <c r="G97" s="37">
        <v>0</v>
      </c>
      <c r="H97" s="37">
        <v>0</v>
      </c>
    </row>
    <row r="98" spans="1:8" s="7" customFormat="1" ht="15">
      <c r="A98" s="54">
        <v>4</v>
      </c>
      <c r="B98" s="84" t="s">
        <v>45</v>
      </c>
      <c r="C98" s="32">
        <v>2350000</v>
      </c>
      <c r="D98" s="32">
        <v>2350000</v>
      </c>
      <c r="E98" s="29">
        <v>1146144</v>
      </c>
      <c r="F98" s="29">
        <v>1146144</v>
      </c>
      <c r="G98" s="29">
        <v>0</v>
      </c>
      <c r="H98" s="29">
        <v>0</v>
      </c>
    </row>
    <row r="99" spans="1:8" s="7" customFormat="1" ht="15">
      <c r="A99" s="54"/>
      <c r="B99" s="84"/>
      <c r="C99" s="34">
        <v>2300000</v>
      </c>
      <c r="D99" s="34">
        <v>2300000</v>
      </c>
      <c r="E99" s="37">
        <v>1100000</v>
      </c>
      <c r="F99" s="37">
        <v>1100000</v>
      </c>
      <c r="G99" s="37">
        <v>0</v>
      </c>
      <c r="H99" s="37">
        <v>0</v>
      </c>
    </row>
    <row r="100" spans="1:8" s="7" customFormat="1" ht="15">
      <c r="A100" s="12">
        <v>5</v>
      </c>
      <c r="B100" s="82" t="s">
        <v>46</v>
      </c>
      <c r="C100" s="32">
        <v>3700000</v>
      </c>
      <c r="D100" s="32">
        <v>3700000</v>
      </c>
      <c r="E100" s="29">
        <v>1803946</v>
      </c>
      <c r="F100" s="29">
        <v>1803946</v>
      </c>
      <c r="G100" s="29">
        <v>0</v>
      </c>
      <c r="H100" s="29">
        <v>0</v>
      </c>
    </row>
    <row r="101" spans="1:8" s="7" customFormat="1" ht="15">
      <c r="A101" s="15"/>
      <c r="B101" s="83"/>
      <c r="C101" s="34">
        <v>3610000</v>
      </c>
      <c r="D101" s="34">
        <v>3610000</v>
      </c>
      <c r="E101" s="37">
        <v>1750000</v>
      </c>
      <c r="F101" s="37">
        <v>1750000</v>
      </c>
      <c r="G101" s="37">
        <v>0</v>
      </c>
      <c r="H101" s="37">
        <v>0</v>
      </c>
    </row>
    <row r="102" spans="1:8" s="7" customFormat="1" ht="15">
      <c r="A102" s="54">
        <v>6</v>
      </c>
      <c r="B102" s="84" t="s">
        <v>47</v>
      </c>
      <c r="C102" s="32">
        <v>1550000</v>
      </c>
      <c r="D102" s="32">
        <v>1550000</v>
      </c>
      <c r="E102" s="29">
        <v>740157</v>
      </c>
      <c r="F102" s="29">
        <v>740157</v>
      </c>
      <c r="G102" s="29">
        <v>0</v>
      </c>
      <c r="H102" s="29">
        <v>0</v>
      </c>
    </row>
    <row r="103" spans="1:8" s="7" customFormat="1" ht="15">
      <c r="A103" s="54"/>
      <c r="B103" s="84"/>
      <c r="C103" s="34">
        <v>1485000</v>
      </c>
      <c r="D103" s="34">
        <v>1485000</v>
      </c>
      <c r="E103" s="37">
        <v>730000</v>
      </c>
      <c r="F103" s="37">
        <v>730000</v>
      </c>
      <c r="G103" s="37">
        <v>0</v>
      </c>
      <c r="H103" s="37">
        <v>0</v>
      </c>
    </row>
    <row r="104" spans="1:8" s="7" customFormat="1" ht="15">
      <c r="A104" s="12">
        <v>7</v>
      </c>
      <c r="B104" s="82" t="s">
        <v>48</v>
      </c>
      <c r="C104" s="32">
        <v>1880000</v>
      </c>
      <c r="D104" s="32">
        <v>1880000</v>
      </c>
      <c r="E104" s="29">
        <v>907316</v>
      </c>
      <c r="F104" s="29">
        <v>907316</v>
      </c>
      <c r="G104" s="29">
        <v>0</v>
      </c>
      <c r="H104" s="29">
        <v>0</v>
      </c>
    </row>
    <row r="105" spans="1:8" s="7" customFormat="1" ht="15">
      <c r="A105" s="15"/>
      <c r="B105" s="83"/>
      <c r="C105" s="34">
        <v>1815000</v>
      </c>
      <c r="D105" s="34">
        <v>1815000</v>
      </c>
      <c r="E105" s="37">
        <v>860000</v>
      </c>
      <c r="F105" s="37">
        <v>860000</v>
      </c>
      <c r="G105" s="37">
        <v>0</v>
      </c>
      <c r="H105" s="37">
        <v>0</v>
      </c>
    </row>
    <row r="106" spans="1:8" s="7" customFormat="1" ht="15">
      <c r="A106" s="54">
        <v>8</v>
      </c>
      <c r="B106" s="84" t="s">
        <v>47</v>
      </c>
      <c r="C106" s="32">
        <v>2950000</v>
      </c>
      <c r="D106" s="32">
        <v>2950000</v>
      </c>
      <c r="E106" s="29">
        <v>1386336</v>
      </c>
      <c r="F106" s="29">
        <v>1386336</v>
      </c>
      <c r="G106" s="29">
        <v>0</v>
      </c>
      <c r="H106" s="29">
        <v>0</v>
      </c>
    </row>
    <row r="107" spans="1:8" s="7" customFormat="1" ht="15">
      <c r="A107" s="54"/>
      <c r="B107" s="84"/>
      <c r="C107" s="34">
        <v>2775000</v>
      </c>
      <c r="D107" s="34">
        <v>2775000</v>
      </c>
      <c r="E107" s="37">
        <v>1350000</v>
      </c>
      <c r="F107" s="37">
        <v>1350000</v>
      </c>
      <c r="G107" s="37">
        <v>0</v>
      </c>
      <c r="H107" s="37">
        <v>0</v>
      </c>
    </row>
    <row r="108" spans="1:8" s="7" customFormat="1" ht="15">
      <c r="A108" s="85">
        <v>9</v>
      </c>
      <c r="B108" s="75" t="s">
        <v>57</v>
      </c>
      <c r="C108" s="29">
        <v>1280000</v>
      </c>
      <c r="D108" s="29">
        <v>1280000</v>
      </c>
      <c r="E108" s="29">
        <v>615250</v>
      </c>
      <c r="F108" s="29">
        <v>615250</v>
      </c>
      <c r="G108" s="29">
        <v>0</v>
      </c>
      <c r="H108" s="29">
        <v>0</v>
      </c>
    </row>
    <row r="109" spans="1:8" s="7" customFormat="1" ht="15">
      <c r="A109" s="86"/>
      <c r="B109" s="87"/>
      <c r="C109" s="37">
        <v>1231000</v>
      </c>
      <c r="D109" s="37">
        <v>1231000</v>
      </c>
      <c r="E109" s="37">
        <v>590000</v>
      </c>
      <c r="F109" s="37">
        <v>590000</v>
      </c>
      <c r="G109" s="37">
        <v>0</v>
      </c>
      <c r="H109" s="37">
        <v>0</v>
      </c>
    </row>
    <row r="110" spans="1:8" s="7" customFormat="1" ht="15">
      <c r="A110" s="54">
        <v>10</v>
      </c>
      <c r="B110" s="84" t="s">
        <v>49</v>
      </c>
      <c r="C110" s="32">
        <v>1530000</v>
      </c>
      <c r="D110" s="32">
        <v>1530000</v>
      </c>
      <c r="E110" s="29">
        <v>741181</v>
      </c>
      <c r="F110" s="29">
        <v>741181</v>
      </c>
      <c r="G110" s="29">
        <v>0</v>
      </c>
      <c r="H110" s="29">
        <v>0</v>
      </c>
    </row>
    <row r="111" spans="1:8" s="7" customFormat="1" ht="15">
      <c r="A111" s="54"/>
      <c r="B111" s="84"/>
      <c r="C111" s="34">
        <v>1485000</v>
      </c>
      <c r="D111" s="34">
        <v>1485000</v>
      </c>
      <c r="E111" s="37">
        <v>720000</v>
      </c>
      <c r="F111" s="37">
        <v>720000</v>
      </c>
      <c r="G111" s="37">
        <v>0</v>
      </c>
      <c r="H111" s="37">
        <v>0</v>
      </c>
    </row>
    <row r="112" spans="1:8" s="7" customFormat="1" ht="15">
      <c r="A112" s="12">
        <v>11</v>
      </c>
      <c r="B112" s="82" t="s">
        <v>50</v>
      </c>
      <c r="C112" s="32">
        <v>1320000</v>
      </c>
      <c r="D112" s="32">
        <v>1320000</v>
      </c>
      <c r="E112" s="29">
        <v>648503</v>
      </c>
      <c r="F112" s="29">
        <v>648503</v>
      </c>
      <c r="G112" s="29">
        <v>0</v>
      </c>
      <c r="H112" s="29">
        <v>0</v>
      </c>
    </row>
    <row r="113" spans="1:8" s="7" customFormat="1" ht="15">
      <c r="A113" s="15"/>
      <c r="B113" s="83"/>
      <c r="C113" s="34">
        <v>1298000</v>
      </c>
      <c r="D113" s="34">
        <v>1298000</v>
      </c>
      <c r="E113" s="37">
        <v>630000</v>
      </c>
      <c r="F113" s="37">
        <v>630000</v>
      </c>
      <c r="G113" s="37">
        <v>0</v>
      </c>
      <c r="H113" s="37">
        <v>0</v>
      </c>
    </row>
    <row r="114" spans="1:8" s="7" customFormat="1" ht="15">
      <c r="A114" s="12">
        <v>12</v>
      </c>
      <c r="B114" s="82" t="s">
        <v>51</v>
      </c>
      <c r="C114" s="32">
        <v>530000</v>
      </c>
      <c r="D114" s="32">
        <v>530000</v>
      </c>
      <c r="E114" s="29">
        <v>241621</v>
      </c>
      <c r="F114" s="29">
        <v>241621</v>
      </c>
      <c r="G114" s="29">
        <v>0</v>
      </c>
      <c r="H114" s="29">
        <v>0</v>
      </c>
    </row>
    <row r="115" spans="1:8" s="7" customFormat="1" ht="15">
      <c r="A115" s="15"/>
      <c r="B115" s="83"/>
      <c r="C115" s="34">
        <v>486242</v>
      </c>
      <c r="D115" s="34">
        <v>486242</v>
      </c>
      <c r="E115" s="37">
        <v>220000</v>
      </c>
      <c r="F115" s="37">
        <v>220000</v>
      </c>
      <c r="G115" s="37">
        <v>0</v>
      </c>
      <c r="H115" s="37">
        <v>0</v>
      </c>
    </row>
    <row r="116" spans="1:8" s="7" customFormat="1" ht="15">
      <c r="A116" s="88">
        <v>13</v>
      </c>
      <c r="B116" s="75" t="s">
        <v>52</v>
      </c>
      <c r="C116" s="32">
        <v>1880000</v>
      </c>
      <c r="D116" s="32">
        <v>1880000</v>
      </c>
      <c r="E116" s="29">
        <v>900622</v>
      </c>
      <c r="F116" s="29">
        <v>900622</v>
      </c>
      <c r="G116" s="29">
        <v>0</v>
      </c>
      <c r="H116" s="29">
        <v>0</v>
      </c>
    </row>
    <row r="117" spans="1:8" s="7" customFormat="1" ht="15">
      <c r="A117" s="89"/>
      <c r="B117" s="76"/>
      <c r="C117" s="34">
        <v>1801244</v>
      </c>
      <c r="D117" s="34">
        <v>1801244</v>
      </c>
      <c r="E117" s="37">
        <v>860000</v>
      </c>
      <c r="F117" s="37">
        <v>860000</v>
      </c>
      <c r="G117" s="37">
        <v>0</v>
      </c>
      <c r="H117" s="37">
        <v>0</v>
      </c>
    </row>
    <row r="118" spans="1:8" s="7" customFormat="1" ht="15">
      <c r="A118" s="102">
        <v>14</v>
      </c>
      <c r="B118" s="103" t="s">
        <v>58</v>
      </c>
      <c r="C118" s="106">
        <v>13342644</v>
      </c>
      <c r="D118" s="106">
        <v>13342644</v>
      </c>
      <c r="E118" s="106">
        <v>100000</v>
      </c>
      <c r="F118" s="106">
        <v>100000</v>
      </c>
      <c r="G118" s="106">
        <v>0</v>
      </c>
      <c r="H118" s="106">
        <v>0</v>
      </c>
    </row>
    <row r="119" spans="1:8" s="7" customFormat="1" ht="15">
      <c r="A119" s="104"/>
      <c r="B119" s="105"/>
      <c r="C119" s="107">
        <v>12115772</v>
      </c>
      <c r="D119" s="107">
        <v>12115772</v>
      </c>
      <c r="E119" s="107">
        <v>0</v>
      </c>
      <c r="F119" s="107">
        <v>0</v>
      </c>
      <c r="G119" s="107">
        <v>0</v>
      </c>
      <c r="H119" s="107">
        <v>0</v>
      </c>
    </row>
    <row r="120" spans="1:8" s="7" customFormat="1" ht="15">
      <c r="A120" s="18" t="s">
        <v>4</v>
      </c>
      <c r="B120" s="25" t="s">
        <v>13</v>
      </c>
      <c r="C120" s="44">
        <f aca="true" t="shared" si="23" ref="C120:H120">C122+C124+C126</f>
        <v>1915567</v>
      </c>
      <c r="D120" s="44">
        <f t="shared" si="23"/>
        <v>1915567</v>
      </c>
      <c r="E120" s="44">
        <f t="shared" si="23"/>
        <v>1915567</v>
      </c>
      <c r="F120" s="44">
        <f t="shared" si="23"/>
        <v>1915567</v>
      </c>
      <c r="G120" s="44">
        <f t="shared" si="23"/>
        <v>1448531</v>
      </c>
      <c r="H120" s="44">
        <f t="shared" si="23"/>
        <v>0</v>
      </c>
    </row>
    <row r="121" spans="1:8" s="7" customFormat="1" ht="15">
      <c r="A121" s="15"/>
      <c r="B121" s="28" t="s">
        <v>5</v>
      </c>
      <c r="C121" s="21">
        <f aca="true" t="shared" si="24" ref="C121:H121">C123+C125+C127</f>
        <v>0</v>
      </c>
      <c r="D121" s="21">
        <f t="shared" si="24"/>
        <v>0</v>
      </c>
      <c r="E121" s="21">
        <f t="shared" si="24"/>
        <v>0</v>
      </c>
      <c r="F121" s="21">
        <f t="shared" si="24"/>
        <v>0</v>
      </c>
      <c r="G121" s="21">
        <f t="shared" si="24"/>
        <v>0</v>
      </c>
      <c r="H121" s="21">
        <f t="shared" si="24"/>
        <v>0</v>
      </c>
    </row>
    <row r="122" spans="1:8" ht="14.25">
      <c r="A122" s="12">
        <v>15</v>
      </c>
      <c r="B122" s="39" t="s">
        <v>22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</row>
    <row r="123" spans="1:8" ht="14.25">
      <c r="A123" s="15"/>
      <c r="B123" s="33"/>
      <c r="C123" s="30">
        <v>0</v>
      </c>
      <c r="D123" s="30">
        <v>0</v>
      </c>
      <c r="E123" s="57">
        <f>F123+G123+H123</f>
        <v>0</v>
      </c>
      <c r="F123" s="30">
        <v>0</v>
      </c>
      <c r="G123" s="30">
        <v>0</v>
      </c>
      <c r="H123" s="31">
        <v>0</v>
      </c>
    </row>
    <row r="124" spans="1:8" ht="14.25">
      <c r="A124" s="92">
        <v>16</v>
      </c>
      <c r="B124" s="108" t="s">
        <v>23</v>
      </c>
      <c r="C124" s="109">
        <v>1611531</v>
      </c>
      <c r="D124" s="109">
        <v>1611531</v>
      </c>
      <c r="E124" s="109">
        <v>1611531</v>
      </c>
      <c r="F124" s="109">
        <v>1611531</v>
      </c>
      <c r="G124" s="109">
        <v>1448531</v>
      </c>
      <c r="H124" s="95">
        <v>0</v>
      </c>
    </row>
    <row r="125" spans="1:8" ht="14.25">
      <c r="A125" s="97"/>
      <c r="B125" s="101" t="s">
        <v>24</v>
      </c>
      <c r="C125" s="99">
        <f>0+0</f>
        <v>0</v>
      </c>
      <c r="D125" s="99">
        <f>0+0</f>
        <v>0</v>
      </c>
      <c r="E125" s="100">
        <f>F125+G125+H125</f>
        <v>0</v>
      </c>
      <c r="F125" s="107">
        <v>0</v>
      </c>
      <c r="G125" s="100">
        <v>0</v>
      </c>
      <c r="H125" s="101">
        <v>0</v>
      </c>
    </row>
    <row r="126" spans="1:22" ht="14.25">
      <c r="A126" s="77">
        <v>17</v>
      </c>
      <c r="B126" s="59" t="s">
        <v>26</v>
      </c>
      <c r="C126" s="32">
        <v>304036</v>
      </c>
      <c r="D126" s="32">
        <v>304036</v>
      </c>
      <c r="E126" s="32">
        <v>304036</v>
      </c>
      <c r="F126" s="32">
        <v>304036</v>
      </c>
      <c r="G126" s="32">
        <v>0</v>
      </c>
      <c r="H126" s="50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</row>
    <row r="127" spans="1:22" ht="14.25">
      <c r="A127" s="60"/>
      <c r="B127" s="61" t="s">
        <v>27</v>
      </c>
      <c r="C127" s="90">
        <v>0</v>
      </c>
      <c r="D127" s="90">
        <v>0</v>
      </c>
      <c r="E127" s="34">
        <f>F127+G127+H127</f>
        <v>0</v>
      </c>
      <c r="F127" s="34">
        <v>0</v>
      </c>
      <c r="G127" s="34">
        <v>0</v>
      </c>
      <c r="H127" s="31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28" t="s">
        <v>37</v>
      </c>
      <c r="B128" s="129"/>
      <c r="C128" s="19">
        <f aca="true" t="shared" si="25" ref="C128:H129">C130+C134+C138</f>
        <v>32107769</v>
      </c>
      <c r="D128" s="19">
        <f t="shared" si="25"/>
        <v>32107769</v>
      </c>
      <c r="E128" s="19">
        <f t="shared" si="25"/>
        <v>32107769</v>
      </c>
      <c r="F128" s="19">
        <f t="shared" si="25"/>
        <v>32107769</v>
      </c>
      <c r="G128" s="19">
        <f t="shared" si="25"/>
        <v>19649076</v>
      </c>
      <c r="H128" s="19">
        <f t="shared" si="25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36" t="s">
        <v>5</v>
      </c>
      <c r="B129" s="137"/>
      <c r="C129" s="21">
        <f t="shared" si="25"/>
        <v>0</v>
      </c>
      <c r="D129" s="21">
        <f t="shared" si="25"/>
        <v>0</v>
      </c>
      <c r="E129" s="21">
        <f t="shared" si="25"/>
        <v>0</v>
      </c>
      <c r="F129" s="21">
        <f t="shared" si="25"/>
        <v>0</v>
      </c>
      <c r="G129" s="21">
        <f t="shared" si="25"/>
        <v>0</v>
      </c>
      <c r="H129" s="21">
        <f t="shared" si="25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8" t="s">
        <v>2</v>
      </c>
      <c r="B130" s="13" t="s">
        <v>3</v>
      </c>
      <c r="C130" s="19">
        <f aca="true" t="shared" si="26" ref="C130:H131">C132</f>
        <v>0</v>
      </c>
      <c r="D130" s="19">
        <f t="shared" si="26"/>
        <v>0</v>
      </c>
      <c r="E130" s="19">
        <f t="shared" si="26"/>
        <v>0</v>
      </c>
      <c r="F130" s="19">
        <f t="shared" si="26"/>
        <v>0</v>
      </c>
      <c r="G130" s="19">
        <f t="shared" si="26"/>
        <v>0</v>
      </c>
      <c r="H130" s="19">
        <f t="shared" si="26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54"/>
      <c r="B131" s="35" t="s">
        <v>5</v>
      </c>
      <c r="C131" s="21">
        <f t="shared" si="26"/>
        <v>0</v>
      </c>
      <c r="D131" s="21">
        <f t="shared" si="26"/>
        <v>0</v>
      </c>
      <c r="E131" s="21">
        <f t="shared" si="26"/>
        <v>0</v>
      </c>
      <c r="F131" s="21">
        <f t="shared" si="26"/>
        <v>0</v>
      </c>
      <c r="G131" s="21">
        <f t="shared" si="26"/>
        <v>0</v>
      </c>
      <c r="H131" s="21">
        <f t="shared" si="26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63">
        <v>1</v>
      </c>
      <c r="B132" s="141"/>
      <c r="C132" s="32">
        <v>0</v>
      </c>
      <c r="D132" s="32">
        <v>0</v>
      </c>
      <c r="E132" s="29">
        <v>0</v>
      </c>
      <c r="F132" s="29">
        <v>0</v>
      </c>
      <c r="G132" s="29">
        <v>0</v>
      </c>
      <c r="H132" s="29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1.25" customHeight="1">
      <c r="A133" s="64"/>
      <c r="B133" s="142"/>
      <c r="C133" s="34">
        <v>0</v>
      </c>
      <c r="D133" s="34">
        <v>0</v>
      </c>
      <c r="E133" s="37">
        <v>0</v>
      </c>
      <c r="F133" s="37">
        <v>0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8" t="s">
        <v>6</v>
      </c>
      <c r="B134" s="41" t="s">
        <v>7</v>
      </c>
      <c r="C134" s="29">
        <f aca="true" t="shared" si="27" ref="C134:H135">C136</f>
        <v>0</v>
      </c>
      <c r="D134" s="29">
        <f t="shared" si="27"/>
        <v>0</v>
      </c>
      <c r="E134" s="29">
        <f t="shared" si="27"/>
        <v>0</v>
      </c>
      <c r="F134" s="29">
        <f t="shared" si="27"/>
        <v>0</v>
      </c>
      <c r="G134" s="29">
        <f t="shared" si="27"/>
        <v>0</v>
      </c>
      <c r="H134" s="32">
        <f t="shared" si="27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42"/>
      <c r="B135" s="43" t="s">
        <v>5</v>
      </c>
      <c r="C135" s="30">
        <f t="shared" si="27"/>
        <v>0</v>
      </c>
      <c r="D135" s="30">
        <f t="shared" si="27"/>
        <v>0</v>
      </c>
      <c r="E135" s="30">
        <f t="shared" si="27"/>
        <v>0</v>
      </c>
      <c r="F135" s="30">
        <f t="shared" si="27"/>
        <v>0</v>
      </c>
      <c r="G135" s="30">
        <f t="shared" si="27"/>
        <v>0</v>
      </c>
      <c r="H135" s="34">
        <f t="shared" si="27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2">
        <v>2</v>
      </c>
      <c r="B136" s="112"/>
      <c r="C136" s="32">
        <v>0</v>
      </c>
      <c r="D136" s="32">
        <v>0</v>
      </c>
      <c r="E136" s="29">
        <v>0</v>
      </c>
      <c r="F136" s="29">
        <v>0</v>
      </c>
      <c r="G136" s="29">
        <v>0</v>
      </c>
      <c r="H136" s="29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5"/>
      <c r="B137" s="113"/>
      <c r="C137" s="34">
        <v>0</v>
      </c>
      <c r="D137" s="34">
        <v>0</v>
      </c>
      <c r="E137" s="37">
        <v>0</v>
      </c>
      <c r="F137" s="37">
        <v>0</v>
      </c>
      <c r="G137" s="37">
        <v>0</v>
      </c>
      <c r="H137" s="37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65" t="s">
        <v>4</v>
      </c>
      <c r="B138" s="66" t="s">
        <v>13</v>
      </c>
      <c r="C138" s="67">
        <f aca="true" t="shared" si="28" ref="C138:H139">C140+C142+C144</f>
        <v>32107769</v>
      </c>
      <c r="D138" s="67">
        <f t="shared" si="28"/>
        <v>32107769</v>
      </c>
      <c r="E138" s="67">
        <f t="shared" si="28"/>
        <v>32107769</v>
      </c>
      <c r="F138" s="67">
        <f t="shared" si="28"/>
        <v>32107769</v>
      </c>
      <c r="G138" s="67">
        <f t="shared" si="28"/>
        <v>19649076</v>
      </c>
      <c r="H138" s="68">
        <f t="shared" si="28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69"/>
      <c r="B139" s="70" t="s">
        <v>5</v>
      </c>
      <c r="C139" s="71">
        <f t="shared" si="28"/>
        <v>0</v>
      </c>
      <c r="D139" s="71">
        <f t="shared" si="28"/>
        <v>0</v>
      </c>
      <c r="E139" s="71">
        <f t="shared" si="28"/>
        <v>0</v>
      </c>
      <c r="F139" s="71">
        <f t="shared" si="28"/>
        <v>0</v>
      </c>
      <c r="G139" s="71">
        <f t="shared" si="28"/>
        <v>0</v>
      </c>
      <c r="H139" s="72">
        <f t="shared" si="28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2">
        <v>3</v>
      </c>
      <c r="B140" s="39" t="s">
        <v>22</v>
      </c>
      <c r="C140" s="29">
        <v>32107769</v>
      </c>
      <c r="D140" s="29">
        <v>32107769</v>
      </c>
      <c r="E140" s="29">
        <v>32107769</v>
      </c>
      <c r="F140" s="29">
        <v>32107769</v>
      </c>
      <c r="G140" s="29">
        <v>19649076</v>
      </c>
      <c r="H140" s="29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5"/>
      <c r="B141" s="33"/>
      <c r="C141" s="30">
        <v>0</v>
      </c>
      <c r="D141" s="30">
        <v>0</v>
      </c>
      <c r="E141" s="34">
        <f>F141+G141+H141</f>
        <v>0</v>
      </c>
      <c r="F141" s="30">
        <v>0</v>
      </c>
      <c r="G141" s="30">
        <v>0</v>
      </c>
      <c r="H141" s="31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2">
        <v>4</v>
      </c>
      <c r="B142" s="59" t="s">
        <v>23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5"/>
      <c r="B143" s="31" t="s">
        <v>24</v>
      </c>
      <c r="C143" s="30">
        <v>0</v>
      </c>
      <c r="D143" s="30">
        <v>0</v>
      </c>
      <c r="E143" s="34">
        <v>0</v>
      </c>
      <c r="F143" s="30">
        <v>0</v>
      </c>
      <c r="G143" s="30">
        <v>0</v>
      </c>
      <c r="H143" s="31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12">
        <v>5</v>
      </c>
      <c r="B144" s="59" t="s">
        <v>26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5"/>
      <c r="B145" s="31" t="s">
        <v>27</v>
      </c>
      <c r="C145" s="30">
        <v>0</v>
      </c>
      <c r="D145" s="30">
        <v>0</v>
      </c>
      <c r="E145" s="34">
        <f>F145+G145+H145</f>
        <v>0</v>
      </c>
      <c r="F145" s="30">
        <v>0</v>
      </c>
      <c r="G145" s="30">
        <v>0</v>
      </c>
      <c r="H145" s="31"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8" ht="14.25" customHeight="1">
      <c r="B146" s="74" t="s">
        <v>8</v>
      </c>
      <c r="C146" s="8" t="s">
        <v>18</v>
      </c>
      <c r="D146" s="8"/>
      <c r="E146" s="74" t="s">
        <v>20</v>
      </c>
      <c r="F146" s="143" t="s">
        <v>34</v>
      </c>
      <c r="G146" s="143"/>
      <c r="H146" s="143"/>
    </row>
    <row r="147" spans="2:8" ht="14.25">
      <c r="B147" s="74" t="s">
        <v>9</v>
      </c>
      <c r="C147" s="8" t="s">
        <v>19</v>
      </c>
      <c r="D147" s="8"/>
      <c r="E147" s="74" t="s">
        <v>33</v>
      </c>
      <c r="F147" s="144"/>
      <c r="G147" s="144"/>
      <c r="H147" s="144"/>
    </row>
    <row r="148" spans="2:8" ht="14.25">
      <c r="B148" s="74" t="s">
        <v>32</v>
      </c>
      <c r="C148" s="8"/>
      <c r="D148" s="8"/>
      <c r="E148" s="8"/>
      <c r="F148" s="135" t="s">
        <v>40</v>
      </c>
      <c r="G148" s="135"/>
      <c r="H148" s="135"/>
    </row>
    <row r="149" spans="2:7" ht="14.25">
      <c r="B149" s="58"/>
      <c r="C149" s="8"/>
      <c r="D149" s="8"/>
      <c r="E149" s="8"/>
      <c r="F149" s="8"/>
      <c r="G149" s="8"/>
    </row>
    <row r="150" spans="6:8" ht="14.25" customHeight="1">
      <c r="F150" s="140" t="s">
        <v>21</v>
      </c>
      <c r="G150" s="140"/>
      <c r="H150" s="140"/>
    </row>
    <row r="151" ht="14.25">
      <c r="C151" s="6"/>
    </row>
    <row r="152" ht="14.25">
      <c r="B152" s="150" t="s">
        <v>60</v>
      </c>
    </row>
    <row r="153" ht="14.25">
      <c r="B153" s="151" t="s">
        <v>61</v>
      </c>
    </row>
    <row r="156" spans="2:6" ht="14.25">
      <c r="B156" s="9"/>
      <c r="C156" s="1"/>
      <c r="D156" s="1"/>
      <c r="E156" s="1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"/>
      <c r="E158" s="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32"/>
      <c r="E160" s="132"/>
      <c r="F160" s="132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32"/>
      <c r="E162" s="132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31"/>
      <c r="E164" s="13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9"/>
      <c r="C166" s="1"/>
      <c r="D166" s="131"/>
      <c r="E166" s="13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31"/>
      <c r="E168" s="13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31"/>
      <c r="E170" s="13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"/>
      <c r="E174" s="1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"/>
      <c r="E176" s="1"/>
      <c r="F176" s="1"/>
    </row>
  </sheetData>
  <sheetProtection/>
  <mergeCells count="49">
    <mergeCell ref="B132:B133"/>
    <mergeCell ref="B94:B95"/>
    <mergeCell ref="B136:B137"/>
    <mergeCell ref="F146:H147"/>
    <mergeCell ref="A23:B23"/>
    <mergeCell ref="A72:B72"/>
    <mergeCell ref="B34:B35"/>
    <mergeCell ref="A52:B52"/>
    <mergeCell ref="A73:B73"/>
    <mergeCell ref="D170:E170"/>
    <mergeCell ref="A128:B128"/>
    <mergeCell ref="A129:B129"/>
    <mergeCell ref="A34:A35"/>
    <mergeCell ref="D166:E166"/>
    <mergeCell ref="D164:E164"/>
    <mergeCell ref="A40:A41"/>
    <mergeCell ref="A53:B53"/>
    <mergeCell ref="A38:A39"/>
    <mergeCell ref="B38:B39"/>
    <mergeCell ref="A86:B86"/>
    <mergeCell ref="A30:B30"/>
    <mergeCell ref="D168:E168"/>
    <mergeCell ref="A22:B22"/>
    <mergeCell ref="D160:F160"/>
    <mergeCell ref="B40:B41"/>
    <mergeCell ref="D162:E162"/>
    <mergeCell ref="F148:H148"/>
    <mergeCell ref="B90:B91"/>
    <mergeCell ref="F150:H150"/>
    <mergeCell ref="A56:A57"/>
    <mergeCell ref="A87:B87"/>
    <mergeCell ref="A1:E1"/>
    <mergeCell ref="A4:A6"/>
    <mergeCell ref="B4:B6"/>
    <mergeCell ref="C4:C6"/>
    <mergeCell ref="D4:D6"/>
    <mergeCell ref="A16:B16"/>
    <mergeCell ref="A17:B17"/>
    <mergeCell ref="B82:B83"/>
    <mergeCell ref="B62:B63"/>
    <mergeCell ref="B56:B57"/>
    <mergeCell ref="A2:H2"/>
    <mergeCell ref="G5:G6"/>
    <mergeCell ref="E4:E6"/>
    <mergeCell ref="F4:H4"/>
    <mergeCell ref="H5:H6"/>
    <mergeCell ref="F5:F6"/>
    <mergeCell ref="A31:B31"/>
    <mergeCell ref="B60:B61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2022-08-02T11:53:35Z</cp:lastPrinted>
  <dcterms:created xsi:type="dcterms:W3CDTF">1998-10-27T12:30:16Z</dcterms:created>
  <dcterms:modified xsi:type="dcterms:W3CDTF">2023-06-07T05:54:45Z</dcterms:modified>
  <cp:category/>
  <cp:version/>
  <cp:contentType/>
  <cp:contentStatus/>
</cp:coreProperties>
</file>