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august 2023" sheetId="1" r:id="rId1"/>
  </sheets>
  <definedNames>
    <definedName name="_xlnm.Print_Area" localSheetId="0">'august 2023'!$A$1:$J$782</definedName>
  </definedNames>
  <calcPr fullCalcOnLoad="1"/>
</workbook>
</file>

<file path=xl/sharedStrings.xml><?xml version="1.0" encoding="utf-8"?>
<sst xmlns="http://schemas.openxmlformats.org/spreadsheetml/2006/main" count="1371" uniqueCount="552">
  <si>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</si>
  <si>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</si>
  <si>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</si>
  <si>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</si>
  <si>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</si>
  <si>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</si>
  <si>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</si>
  <si>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</si>
  <si>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</si>
  <si>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</si>
  <si>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</si>
  <si>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</si>
  <si>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</si>
  <si>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</si>
  <si>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</si>
  <si>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</si>
  <si>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</si>
  <si>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</si>
  <si>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</si>
  <si>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</si>
  <si>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</si>
  <si>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</si>
  <si>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</si>
  <si>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</si>
  <si>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</si>
  <si>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</si>
  <si>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</si>
  <si>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</si>
  <si>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</si>
  <si>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</si>
  <si>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</si>
  <si>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</si>
  <si>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</si>
  <si>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</si>
  <si>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</si>
  <si>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</si>
  <si>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</si>
  <si>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</si>
  <si>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</si>
  <si>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</si>
  <si>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</si>
  <si>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</si>
  <si>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</si>
  <si>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</si>
  <si>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</si>
  <si>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</si>
  <si>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</si>
  <si>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</si>
  <si>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</si>
  <si>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</si>
  <si>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</si>
  <si>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</si>
  <si>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</si>
  <si>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</si>
  <si>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</si>
  <si>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</si>
  <si>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</si>
  <si>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</si>
  <si>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</si>
  <si>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</si>
  <si>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</si>
  <si>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</si>
  <si>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</si>
  <si>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</si>
  <si>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</si>
  <si>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</si>
  <si>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</si>
  <si>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</si>
  <si>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</si>
  <si>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</si>
  <si>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</si>
  <si>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</si>
  <si>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</si>
  <si>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</si>
  <si>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</si>
  <si>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</si>
  <si>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</si>
  <si>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</si>
  <si>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</si>
  <si>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</si>
  <si>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</si>
  <si>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</si>
  <si>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</si>
  <si>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</si>
  <si>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</si>
  <si>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</si>
  <si>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</si>
  <si>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</si>
  <si>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</si>
  <si>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</si>
  <si>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</si>
  <si>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</si>
  <si>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</si>
  <si>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</si>
  <si>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</si>
  <si>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</si>
  <si>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</si>
  <si>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</si>
  <si>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</si>
  <si>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</si>
  <si>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</si>
  <si>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</si>
  <si>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</si>
  <si>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</si>
  <si>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</si>
  <si>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</si>
  <si>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</si>
  <si>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</si>
  <si>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</si>
  <si>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</si>
  <si>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</si>
  <si>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</si>
  <si>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</si>
  <si>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</si>
  <si>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</si>
  <si>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</si>
  <si>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</si>
  <si>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</si>
  <si>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</si>
  <si>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</si>
  <si>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</si>
  <si>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</si>
  <si>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</si>
  <si>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</si>
  <si>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</si>
  <si>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</si>
  <si>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</si>
  <si>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</si>
  <si>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</si>
  <si>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</si>
  <si>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</si>
  <si>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</si>
  <si>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</si>
  <si>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</si>
  <si>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</si>
  <si>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</si>
  <si>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</si>
  <si>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</si>
  <si>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</si>
  <si>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</si>
  <si>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</si>
  <si>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</si>
  <si>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</si>
  <si>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</si>
  <si>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</si>
  <si>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</si>
  <si>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</si>
  <si>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</si>
  <si>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</si>
  <si>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</si>
  <si>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</si>
  <si>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</si>
  <si>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</si>
  <si>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</si>
  <si>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</si>
  <si>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</si>
  <si>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</si>
  <si>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</si>
  <si>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</si>
  <si>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</si>
  <si>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</si>
  <si>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</si>
  <si>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</si>
  <si>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</si>
  <si>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</si>
  <si>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</si>
  <si>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</si>
  <si>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</si>
  <si>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</si>
  <si>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</si>
  <si>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</si>
  <si>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</si>
  <si>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</si>
  <si>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</si>
  <si>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</si>
  <si>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</si>
  <si>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</si>
  <si>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</si>
  <si>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</si>
  <si>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</si>
  <si>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</si>
  <si>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</si>
  <si>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</si>
  <si>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</si>
  <si>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</si>
  <si>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</si>
  <si>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</si>
  <si>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</si>
  <si>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</si>
  <si>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</si>
  <si>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</si>
  <si>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</si>
  <si>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</si>
  <si>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</si>
  <si>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</si>
  <si>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</si>
  <si>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</si>
  <si>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</si>
  <si>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</si>
  <si>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</si>
  <si>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</si>
  <si>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</si>
  <si>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</si>
  <si>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</si>
  <si>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</si>
  <si>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</si>
  <si>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</si>
  <si>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</si>
  <si>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</si>
  <si>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</si>
  <si>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</si>
  <si>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</si>
  <si>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</si>
  <si>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</si>
  <si>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</si>
  <si>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</si>
  <si>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</si>
  <si>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</si>
  <si>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</si>
  <si>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</si>
  <si>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</si>
  <si>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</si>
  <si>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</si>
  <si>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</si>
  <si>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</si>
  <si>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</si>
  <si>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</si>
  <si>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</si>
  <si>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</si>
  <si>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</si>
  <si>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</si>
  <si>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</si>
  <si>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</si>
  <si>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</si>
  <si>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</si>
  <si>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</si>
  <si>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</si>
  <si>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</si>
  <si>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</si>
  <si>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</si>
  <si>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</si>
  <si>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</si>
  <si>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</si>
  <si>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</si>
  <si>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</si>
  <si>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</si>
  <si>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</si>
  <si>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</si>
  <si>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</si>
  <si>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</si>
  <si>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</si>
  <si>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</si>
  <si>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</si>
  <si>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</si>
  <si>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</si>
  <si>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</si>
  <si>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</si>
  <si>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</si>
  <si>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</si>
  <si>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</si>
  <si>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</si>
  <si>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</si>
  <si>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</si>
  <si>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</si>
  <si>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</si>
  <si>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</si>
  <si>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</si>
  <si>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</si>
  <si>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</si>
  <si>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</si>
  <si>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</si>
  <si>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</si>
  <si>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</si>
  <si>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</si>
  <si>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</si>
  <si>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</si>
  <si>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</si>
  <si>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</si>
  <si>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</si>
  <si>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</si>
  <si>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</si>
  <si>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</si>
  <si>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</si>
  <si>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</si>
  <si>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</si>
  <si>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</si>
  <si>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</si>
  <si>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</si>
  <si>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</si>
  <si>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</si>
  <si>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</si>
  <si>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</si>
  <si>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</si>
  <si>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</si>
  <si>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</si>
  <si>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</si>
  <si>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</si>
  <si>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</si>
  <si>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</si>
  <si>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</si>
  <si>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</si>
  <si>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</si>
  <si>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</si>
  <si>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</si>
  <si>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</si>
  <si>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</si>
  <si>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</si>
  <si>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</si>
  <si>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</si>
  <si>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</si>
  <si>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</si>
  <si>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</si>
  <si>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</si>
  <si>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</si>
  <si>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</si>
  <si>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</si>
  <si>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</si>
  <si>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</si>
  <si>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</si>
  <si>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</si>
  <si>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</si>
  <si>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</si>
  <si>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Elaborarea Planului Urbanistic General al Municipiului Satu Mare</t>
  </si>
  <si>
    <t>Achiziție de autobuse nepoluante</t>
  </si>
  <si>
    <t>SF Modernizare strazi zona de Sud</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</si>
  <si>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</si>
  <si>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</si>
  <si>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</si>
  <si>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</si>
  <si>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</si>
  <si>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</si>
  <si>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</si>
  <si>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</si>
  <si>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</si>
  <si>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</si>
  <si>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</si>
  <si>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</si>
  <si>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</si>
  <si>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</si>
  <si>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</si>
  <si>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</si>
  <si>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Centrală termică la Liceul Reformat structură GPP 24</t>
  </si>
  <si>
    <t>Dezumidificator la Creșa satu Mare</t>
  </si>
  <si>
    <t>Stații de lucru la Creșă Satu Mare</t>
  </si>
  <si>
    <t>Server pentru sistem integrat la Creșă Satu Mare</t>
  </si>
  <si>
    <t>Extinderea iluminatului public pe strada Sighișoara, nr. 35C</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</si>
  <si>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</si>
  <si>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</si>
  <si>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</si>
  <si>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</si>
  <si>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</si>
  <si>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</si>
  <si>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</si>
  <si>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</si>
  <si>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</si>
  <si>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</si>
  <si>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</si>
  <si>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</si>
  <si>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</si>
  <si>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</si>
  <si>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</si>
  <si>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</si>
  <si>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</si>
  <si>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</si>
  <si>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</si>
  <si>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</si>
  <si>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</si>
  <si>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</si>
  <si>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</si>
  <si>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</si>
  <si>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</si>
  <si>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</si>
  <si>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</si>
  <si>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</si>
  <si>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</si>
  <si>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</si>
  <si>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</si>
  <si>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</si>
  <si>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</si>
  <si>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</si>
  <si>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</si>
  <si>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</si>
  <si>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</si>
  <si>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</si>
  <si>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</si>
  <si>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</si>
  <si>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</si>
  <si>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</si>
  <si>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</si>
  <si>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</si>
  <si>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</si>
  <si>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</si>
  <si>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</si>
  <si>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</si>
  <si>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</si>
  <si>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</si>
  <si>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</si>
  <si>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</si>
  <si>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</si>
  <si>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</si>
  <si>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</si>
  <si>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</si>
  <si>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</si>
  <si>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</si>
  <si>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</si>
  <si>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</si>
  <si>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</si>
  <si>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</si>
  <si>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</si>
  <si>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</si>
  <si>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</si>
  <si>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</si>
  <si>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</si>
  <si>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</si>
  <si>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</si>
  <si>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</si>
  <si>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</si>
  <si>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</si>
  <si>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</si>
  <si>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</si>
  <si>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</si>
  <si>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</si>
  <si>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</si>
  <si>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</si>
  <si>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</si>
  <si>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</si>
  <si>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</si>
  <si>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</si>
  <si>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</si>
  <si>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</si>
  <si>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</si>
  <si>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Aparat foto</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</si>
  <si>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</si>
  <si>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</si>
  <si>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</si>
  <si>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</si>
  <si>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</si>
  <si>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</si>
  <si>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</si>
  <si>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</si>
  <si>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</si>
  <si>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</si>
  <si>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</si>
  <si>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</si>
  <si>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</si>
  <si>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</si>
  <si>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</si>
  <si>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</si>
  <si>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</si>
  <si>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</si>
  <si>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</si>
  <si>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</si>
  <si>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</si>
  <si>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</si>
  <si>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</si>
  <si>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</si>
  <si>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</si>
  <si>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Achiziție teren str. Fântânii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</si>
  <si>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</si>
  <si>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</si>
  <si>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</si>
  <si>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</si>
  <si>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</si>
  <si>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</si>
  <si>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</si>
  <si>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</si>
  <si>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</si>
  <si>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</si>
  <si>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</si>
  <si>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</si>
  <si>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</si>
  <si>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</si>
  <si>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</si>
  <si>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</si>
  <si>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</si>
  <si>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</si>
  <si>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</si>
  <si>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</si>
  <si>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</si>
  <si>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</si>
  <si>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</si>
  <si>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</si>
  <si>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</si>
  <si>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</si>
  <si>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</si>
  <si>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</si>
  <si>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</si>
  <si>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</si>
  <si>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</si>
  <si>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</si>
  <si>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</si>
  <si>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</si>
  <si>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</si>
  <si>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</si>
  <si>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</si>
  <si>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</si>
  <si>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</si>
  <si>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</si>
  <si>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</si>
  <si>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</si>
  <si>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</si>
  <si>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</si>
  <si>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</si>
  <si>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</si>
  <si>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</si>
  <si>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</si>
  <si>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</si>
  <si>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</si>
  <si>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</si>
  <si>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</si>
  <si>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</si>
  <si>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</si>
  <si>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SF Studiu de trafic și GES pentru municipiulș Satu Mare</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</si>
  <si>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</si>
  <si>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</si>
  <si>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</si>
  <si>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</si>
  <si>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</si>
  <si>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</si>
  <si>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</si>
  <si>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</si>
  <si>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</si>
  <si>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</si>
  <si>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</si>
  <si>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</si>
  <si>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</si>
  <si>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</si>
  <si>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</si>
  <si>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</si>
  <si>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</si>
  <si>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</si>
  <si>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</si>
  <si>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</si>
  <si>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</si>
  <si>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</si>
  <si>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</si>
  <si>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</si>
  <si>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</si>
  <si>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</si>
  <si>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</si>
  <si>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PT Extindere rețele alimentare cu apă și canalizare menajeră în Municipiul Satu Mare, zona Bercu Roșu</t>
  </si>
  <si>
    <t>Elaborare documentație pentru obținere avize aferent obiectivului Construire Bazin de înot didactic și agrement strada Crișan</t>
  </si>
  <si>
    <t>TOTAL 74/58</t>
  </si>
  <si>
    <t>Total 74/58 - cheltuieli curente</t>
  </si>
  <si>
    <t>Transferuri de capital - Cap. 84.02 " Transporturi"</t>
  </si>
  <si>
    <t>Transferuri de capital - Cap. 65.02 " Invatamant"</t>
  </si>
  <si>
    <t>Total transferuri de capital + alte transferuri</t>
  </si>
  <si>
    <t>Cap.74.02  "Protectia mediului "</t>
  </si>
  <si>
    <t>Anexa nr.7 la hcl 251/31.08.2023</t>
  </si>
  <si>
    <t>Vizat spre neschimbare</t>
  </si>
  <si>
    <t>Președinte de ședință</t>
  </si>
  <si>
    <t>Secretar general</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</si>
</sst>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18]dddd\,\ d\ mmmm\ yyyy"/>
    <numFmt numFmtId="169" formatCode="0.0"/>
  </numFmts>
  <fonts count="50">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top style="thin"/>
      <bottom style="thin"/>
    </border>
    <border>
      <left style="thin"/>
      <right/>
      <top style="thin"/>
      <bottom style="medium"/>
    </border>
    <border>
      <left style="thin"/>
      <right style="medium"/>
      <top style="thin"/>
      <bottom style="medium"/>
    </border>
    <border>
      <left/>
      <right/>
      <top style="medium"/>
      <bottom style="medium"/>
    </border>
    <border>
      <left style="thin"/>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right/>
      <top/>
      <bottom style="medium"/>
    </border>
    <border>
      <left style="medium"/>
      <right style="thin"/>
      <top/>
      <bottom/>
    </border>
    <border>
      <left/>
      <right style="thin"/>
      <top/>
      <bottom style="medium"/>
    </border>
    <border>
      <left style="medium"/>
      <right/>
      <top/>
      <bottom/>
    </border>
    <border>
      <left style="medium"/>
      <right/>
      <top/>
      <bottom style="thin"/>
    </border>
    <border>
      <left/>
      <right style="thin"/>
      <top/>
      <bottom style="thin"/>
    </border>
    <border>
      <left/>
      <right style="thin"/>
      <top style="medium"/>
      <bottom style="medium"/>
    </border>
    <border>
      <left style="medium"/>
      <right/>
      <top/>
      <bottom style="medium"/>
    </border>
    <border>
      <left/>
      <right style="medium"/>
      <top/>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right style="thin"/>
      <top style="medium"/>
      <bottom/>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style="thin"/>
      <top style="medium"/>
      <bottom/>
    </border>
    <border>
      <left style="thin"/>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4">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39"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40"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41"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41"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43" xfId="0" applyNumberFormat="1" applyFont="1" applyFill="1" applyBorder="1" applyAlignment="1">
      <alignment horizontal="right"/>
    </xf>
    <xf numFmtId="3" fontId="7" fillId="19" borderId="21" xfId="0" applyNumberFormat="1" applyFont="1" applyFill="1" applyBorder="1" applyAlignment="1">
      <alignment/>
    </xf>
    <xf numFmtId="3" fontId="5" fillId="12" borderId="44" xfId="0" applyNumberFormat="1" applyFont="1" applyFill="1" applyBorder="1" applyAlignment="1">
      <alignment horizontal="center" wrapText="1"/>
    </xf>
    <xf numFmtId="0" fontId="5" fillId="12" borderId="44" xfId="0" applyFont="1" applyFill="1" applyBorder="1" applyAlignment="1">
      <alignment horizontal="center" wrapText="1"/>
    </xf>
    <xf numFmtId="0" fontId="5" fillId="12" borderId="45" xfId="0" applyFont="1" applyFill="1" applyBorder="1" applyAlignment="1">
      <alignment horizontal="center" wrapText="1"/>
    </xf>
    <xf numFmtId="0" fontId="5" fillId="12" borderId="46" xfId="0" applyFont="1" applyFill="1" applyBorder="1" applyAlignment="1">
      <alignment horizontal="center" wrapText="1"/>
    </xf>
    <xf numFmtId="3" fontId="6" fillId="5" borderId="41"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7" xfId="0" applyFont="1" applyFill="1" applyBorder="1" applyAlignment="1">
      <alignment/>
    </xf>
    <xf numFmtId="0" fontId="7" fillId="33" borderId="48" xfId="0"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33" borderId="49" xfId="0" applyNumberFormat="1"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33" borderId="51"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2" xfId="0" applyNumberFormat="1" applyFont="1" applyFill="1" applyBorder="1" applyAlignment="1">
      <alignment horizontal="center" vertical="center" wrapText="1"/>
    </xf>
    <xf numFmtId="3" fontId="7" fillId="9" borderId="53"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8" xfId="0" applyNumberFormat="1" applyFont="1" applyFill="1" applyBorder="1" applyAlignment="1">
      <alignment horizontal="center" vertical="center" wrapText="1"/>
    </xf>
    <xf numFmtId="49" fontId="6" fillId="33" borderId="48" xfId="0" applyNumberFormat="1" applyFont="1" applyFill="1" applyBorder="1" applyAlignment="1">
      <alignment horizontal="center" vertical="center" wrapText="1"/>
    </xf>
    <xf numFmtId="0" fontId="6" fillId="33" borderId="48" xfId="0" applyFont="1" applyFill="1" applyBorder="1" applyAlignment="1">
      <alignment horizontal="center" vertical="center"/>
    </xf>
    <xf numFmtId="3" fontId="3" fillId="33" borderId="44" xfId="0" applyNumberFormat="1" applyFont="1" applyFill="1" applyBorder="1" applyAlignment="1">
      <alignment/>
    </xf>
    <xf numFmtId="3" fontId="7" fillId="33" borderId="51" xfId="0" applyNumberFormat="1" applyFont="1" applyFill="1" applyBorder="1" applyAlignment="1">
      <alignment horizontal="right"/>
    </xf>
    <xf numFmtId="3" fontId="3" fillId="33" borderId="54" xfId="0" applyNumberFormat="1" applyFont="1" applyFill="1" applyBorder="1" applyAlignment="1">
      <alignment/>
    </xf>
    <xf numFmtId="3" fontId="3" fillId="33" borderId="48" xfId="0" applyNumberFormat="1" applyFont="1" applyFill="1" applyBorder="1" applyAlignment="1">
      <alignment/>
    </xf>
    <xf numFmtId="3" fontId="3" fillId="33" borderId="51"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8" xfId="0" applyFont="1" applyFill="1" applyBorder="1" applyAlignment="1">
      <alignment horizontal="center"/>
    </xf>
    <xf numFmtId="3" fontId="7" fillId="33" borderId="51" xfId="0" applyNumberFormat="1" applyFont="1" applyFill="1" applyBorder="1" applyAlignment="1">
      <alignment/>
    </xf>
    <xf numFmtId="3" fontId="3" fillId="33" borderId="50"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41"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3" fontId="7" fillId="33" borderId="37"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3" fontId="7" fillId="33" borderId="10" xfId="0" applyNumberFormat="1" applyFont="1" applyFill="1" applyBorder="1" applyAlignment="1">
      <alignment horizontal="right"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5" xfId="0" applyNumberFormat="1" applyFont="1" applyFill="1" applyBorder="1" applyAlignment="1">
      <alignment horizontal="right"/>
    </xf>
    <xf numFmtId="3" fontId="3" fillId="33" borderId="26" xfId="0" applyNumberFormat="1" applyFont="1" applyFill="1" applyBorder="1" applyAlignment="1">
      <alignment horizontal="right"/>
    </xf>
    <xf numFmtId="3" fontId="6"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2" xfId="0" applyNumberFormat="1" applyFont="1" applyFill="1" applyBorder="1" applyAlignment="1">
      <alignment/>
    </xf>
    <xf numFmtId="3" fontId="3" fillId="33" borderId="20" xfId="0" applyNumberFormat="1" applyFont="1" applyFill="1" applyBorder="1" applyAlignment="1">
      <alignmen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52"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6"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7"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3" fontId="7" fillId="33" borderId="26" xfId="0" applyNumberFormat="1" applyFont="1" applyFill="1" applyBorder="1" applyAlignment="1">
      <alignment horizontal="right"/>
    </xf>
    <xf numFmtId="0" fontId="3" fillId="33" borderId="50" xfId="0" applyFont="1" applyFill="1" applyBorder="1" applyAlignment="1">
      <alignment horizontal="left" wrapText="1"/>
    </xf>
    <xf numFmtId="49" fontId="6" fillId="33" borderId="48" xfId="0" applyNumberFormat="1" applyFont="1" applyFill="1" applyBorder="1" applyAlignment="1">
      <alignment horizontal="center" wrapText="1"/>
    </xf>
    <xf numFmtId="3" fontId="3" fillId="33" borderId="48"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8" xfId="0" applyNumberFormat="1" applyFont="1" applyFill="1" applyBorder="1" applyAlignment="1">
      <alignment horizontal="center" wrapText="1"/>
    </xf>
    <xf numFmtId="3" fontId="3" fillId="33" borderId="48" xfId="0" applyNumberFormat="1" applyFont="1" applyFill="1" applyBorder="1" applyAlignment="1">
      <alignment horizontal="center" wrapText="1"/>
    </xf>
    <xf numFmtId="3" fontId="3" fillId="33" borderId="51"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3"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8"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7"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9" xfId="0" applyFont="1" applyFill="1" applyBorder="1" applyAlignment="1">
      <alignment vertical="center" wrapText="1"/>
    </xf>
    <xf numFmtId="3" fontId="7" fillId="33" borderId="3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3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3" fontId="3" fillId="36" borderId="20" xfId="0" applyNumberFormat="1" applyFont="1" applyFill="1" applyBorder="1" applyAlignment="1">
      <alignment/>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3" fontId="7" fillId="33" borderId="26" xfId="0" applyNumberFormat="1" applyFont="1" applyFill="1" applyBorder="1" applyAlignment="1">
      <alignment horizontal="right"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3" fontId="7" fillId="33" borderId="11" xfId="0" applyNumberFormat="1" applyFont="1" applyFill="1" applyBorder="1" applyAlignment="1">
      <alignment horizontal="right" wrapText="1"/>
    </xf>
    <xf numFmtId="0" fontId="7" fillId="33" borderId="11" xfId="0" applyFont="1" applyFill="1" applyBorder="1" applyAlignment="1">
      <alignment horizontal="right" wrapText="1"/>
    </xf>
    <xf numFmtId="0" fontId="3" fillId="33" borderId="53" xfId="0" applyFont="1" applyFill="1" applyBorder="1" applyAlignment="1">
      <alignment wrapText="1"/>
    </xf>
    <xf numFmtId="3" fontId="3" fillId="33" borderId="53" xfId="0" applyNumberFormat="1" applyFont="1" applyFill="1" applyBorder="1" applyAlignment="1">
      <alignment/>
    </xf>
    <xf numFmtId="3" fontId="0" fillId="33" borderId="18" xfId="0" applyNumberFormat="1" applyFont="1" applyFill="1" applyBorder="1" applyAlignment="1">
      <alignment/>
    </xf>
    <xf numFmtId="3" fontId="7" fillId="19" borderId="60"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9"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9" xfId="0" applyNumberFormat="1" applyFont="1" applyFill="1" applyBorder="1" applyAlignment="1">
      <alignment horizontal="left" wrapText="1"/>
    </xf>
    <xf numFmtId="0" fontId="3" fillId="33" borderId="59" xfId="0" applyFont="1" applyFill="1" applyBorder="1" applyAlignment="1">
      <alignment horizontal="left" wrapText="1"/>
    </xf>
    <xf numFmtId="3" fontId="3" fillId="33" borderId="20" xfId="0" applyNumberFormat="1" applyFont="1" applyFill="1" applyBorder="1" applyAlignment="1">
      <alignment horizontal="left"/>
    </xf>
    <xf numFmtId="0" fontId="0" fillId="33" borderId="53" xfId="0" applyFont="1" applyFill="1" applyBorder="1" applyAlignment="1">
      <alignment horizontal="left"/>
    </xf>
    <xf numFmtId="0" fontId="7" fillId="33" borderId="37" xfId="0" applyFont="1" applyFill="1" applyBorder="1" applyAlignment="1">
      <alignment horizontal="right" wrapText="1"/>
    </xf>
    <xf numFmtId="0" fontId="0" fillId="33" borderId="20" xfId="0" applyFont="1" applyFill="1" applyBorder="1" applyAlignment="1">
      <alignment horizontal="left" wrapText="1"/>
    </xf>
    <xf numFmtId="3" fontId="6" fillId="33" borderId="28" xfId="0" applyNumberFormat="1" applyFont="1" applyFill="1" applyBorder="1" applyAlignment="1">
      <alignment horizontal="right"/>
    </xf>
    <xf numFmtId="0" fontId="3" fillId="33" borderId="25" xfId="0" applyFont="1" applyFill="1" applyBorder="1" applyAlignment="1">
      <alignment vertical="center" wrapText="1"/>
    </xf>
    <xf numFmtId="0" fontId="3" fillId="33" borderId="59" xfId="0" applyFont="1" applyFill="1" applyBorder="1" applyAlignment="1">
      <alignment wrapText="1"/>
    </xf>
    <xf numFmtId="0" fontId="0" fillId="33" borderId="59" xfId="0" applyFont="1" applyFill="1" applyBorder="1" applyAlignment="1">
      <alignment horizontal="left" wrapText="1"/>
    </xf>
    <xf numFmtId="0" fontId="0" fillId="33" borderId="20" xfId="0" applyFont="1" applyFill="1" applyBorder="1" applyAlignment="1">
      <alignment vertical="center" wrapText="1"/>
    </xf>
    <xf numFmtId="0" fontId="0" fillId="33" borderId="25" xfId="0" applyFont="1" applyFill="1" applyBorder="1" applyAlignment="1">
      <alignment vertical="center" wrapText="1"/>
    </xf>
    <xf numFmtId="0" fontId="7" fillId="19" borderId="59" xfId="0" applyFont="1" applyFill="1" applyBorder="1" applyAlignment="1">
      <alignment horizontal="center" vertical="center" wrapText="1"/>
    </xf>
    <xf numFmtId="0" fontId="3" fillId="33" borderId="61"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9"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51" xfId="0" applyNumberFormat="1" applyFont="1" applyFill="1" applyBorder="1" applyAlignment="1">
      <alignment horizontal="center" vertical="center" wrapText="1"/>
    </xf>
    <xf numFmtId="0" fontId="0" fillId="33" borderId="20" xfId="0" applyFont="1" applyFill="1" applyBorder="1" applyAlignment="1">
      <alignment horizontal="left" wrapText="1"/>
    </xf>
    <xf numFmtId="0" fontId="0" fillId="33" borderId="58"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8" xfId="0" applyNumberFormat="1" applyFont="1" applyFill="1" applyBorder="1" applyAlignment="1">
      <alignment horizontal="right" vertical="center" wrapText="1"/>
    </xf>
    <xf numFmtId="3" fontId="7" fillId="19" borderId="51"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52" xfId="0" applyNumberFormat="1" applyFont="1" applyFill="1" applyBorder="1" applyAlignment="1">
      <alignment horizontal="right" vertical="center" wrapText="1"/>
    </xf>
    <xf numFmtId="3" fontId="7" fillId="9" borderId="53"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41"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0" fontId="11" fillId="0" borderId="53" xfId="0" applyFont="1" applyFill="1" applyBorder="1" applyAlignment="1">
      <alignment horizontal="right" wrapText="1"/>
    </xf>
    <xf numFmtId="0" fontId="11" fillId="0" borderId="11" xfId="0" applyFont="1" applyFill="1" applyBorder="1" applyAlignment="1">
      <alignment horizontal="right" wrapText="1"/>
    </xf>
    <xf numFmtId="0" fontId="11" fillId="0" borderId="37" xfId="0"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0" fontId="11" fillId="0" borderId="25" xfId="0" applyFont="1" applyFill="1" applyBorder="1" applyAlignment="1">
      <alignment horizontal="right" wrapText="1"/>
    </xf>
    <xf numFmtId="0" fontId="11" fillId="0" borderId="26" xfId="0" applyFont="1" applyFill="1" applyBorder="1" applyAlignment="1">
      <alignment horizontal="right" wrapText="1"/>
    </xf>
    <xf numFmtId="0" fontId="11" fillId="0" borderId="28" xfId="0" applyFont="1" applyFill="1" applyBorder="1" applyAlignment="1">
      <alignment horizontal="right" wrapText="1"/>
    </xf>
    <xf numFmtId="3" fontId="10" fillId="7" borderId="31" xfId="0" applyNumberFormat="1" applyFont="1" applyFill="1" applyBorder="1" applyAlignment="1">
      <alignment wrapText="1"/>
    </xf>
    <xf numFmtId="3" fontId="10" fillId="7" borderId="62"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3" fontId="6" fillId="33" borderId="26" xfId="0" applyNumberFormat="1" applyFont="1" applyFill="1" applyBorder="1" applyAlignment="1">
      <alignment horizontal="right"/>
    </xf>
    <xf numFmtId="0" fontId="0" fillId="33" borderId="20" xfId="0" applyFont="1" applyFill="1" applyBorder="1" applyAlignment="1">
      <alignment horizontal="left" vertical="top" wrapText="1"/>
    </xf>
    <xf numFmtId="0" fontId="0" fillId="33" borderId="58" xfId="0" applyFont="1" applyFill="1" applyBorder="1" applyAlignment="1">
      <alignment horizontal="left" wrapText="1"/>
    </xf>
    <xf numFmtId="9" fontId="3" fillId="33" borderId="0" xfId="57" applyFont="1" applyFill="1" applyAlignment="1">
      <alignment/>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3" fontId="3" fillId="36" borderId="11" xfId="0" applyNumberFormat="1" applyFont="1" applyFill="1" applyBorder="1" applyAlignment="1">
      <alignment horizontal="right"/>
    </xf>
    <xf numFmtId="3" fontId="7"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49" fontId="6" fillId="36" borderId="11" xfId="0" applyNumberFormat="1" applyFont="1" applyFill="1" applyBorder="1" applyAlignment="1">
      <alignment horizontal="center" wrapText="1"/>
    </xf>
    <xf numFmtId="0" fontId="7" fillId="18" borderId="63"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 fillId="18" borderId="17" xfId="0" applyFont="1" applyFill="1" applyBorder="1" applyAlignment="1">
      <alignment horizontal="center" vertical="center" wrapText="1"/>
    </xf>
    <xf numFmtId="3" fontId="7" fillId="18" borderId="18" xfId="0" applyNumberFormat="1" applyFont="1" applyFill="1" applyBorder="1" applyAlignment="1">
      <alignment horizontal="center" vertical="center" wrapText="1"/>
    </xf>
    <xf numFmtId="3" fontId="7" fillId="18" borderId="19" xfId="0" applyNumberFormat="1" applyFont="1" applyFill="1" applyBorder="1" applyAlignment="1">
      <alignment horizontal="center" vertical="center" wrapText="1"/>
    </xf>
    <xf numFmtId="3" fontId="3" fillId="33" borderId="50"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4" xfId="0" applyNumberFormat="1" applyFont="1" applyFill="1" applyBorder="1" applyAlignment="1">
      <alignment horizontal="left" wrapText="1"/>
    </xf>
    <xf numFmtId="3" fontId="3" fillId="33" borderId="65" xfId="0" applyNumberFormat="1" applyFont="1" applyFill="1" applyBorder="1" applyAlignment="1">
      <alignment horizontal="right" wrapText="1"/>
    </xf>
    <xf numFmtId="0" fontId="3" fillId="33" borderId="53"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25"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7" applyFont="1" applyFill="1" applyBorder="1" applyAlignment="1">
      <alignment horizontal="left" wrapText="1"/>
    </xf>
    <xf numFmtId="1" fontId="3" fillId="33" borderId="57" xfId="57" applyNumberFormat="1" applyFont="1" applyFill="1" applyBorder="1" applyAlignment="1">
      <alignment/>
    </xf>
    <xf numFmtId="3" fontId="0" fillId="33" borderId="33" xfId="0" applyNumberFormat="1" applyFont="1" applyFill="1" applyBorder="1" applyAlignment="1">
      <alignment horizontal="left" wrapText="1"/>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61"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3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8"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3" fontId="3" fillId="36" borderId="11" xfId="0" applyNumberFormat="1" applyFont="1" applyFill="1" applyBorder="1" applyAlignment="1">
      <alignment/>
    </xf>
    <xf numFmtId="3" fontId="49" fillId="36" borderId="11" xfId="0" applyNumberFormat="1" applyFont="1" applyFill="1" applyBorder="1" applyAlignment="1">
      <alignment/>
    </xf>
    <xf numFmtId="3" fontId="7" fillId="19" borderId="66" xfId="0" applyNumberFormat="1" applyFont="1" applyFill="1" applyBorder="1" applyAlignment="1">
      <alignment horizontal="center" vertical="center"/>
    </xf>
    <xf numFmtId="3" fontId="7" fillId="19" borderId="24" xfId="0" applyNumberFormat="1" applyFont="1" applyFill="1" applyBorder="1" applyAlignment="1">
      <alignment horizontal="center" vertical="center"/>
    </xf>
    <xf numFmtId="3" fontId="7" fillId="19" borderId="43" xfId="0" applyNumberFormat="1" applyFont="1" applyFill="1" applyBorder="1" applyAlignment="1">
      <alignment horizontal="center" vertical="center"/>
    </xf>
    <xf numFmtId="3" fontId="7" fillId="19" borderId="12" xfId="0" applyNumberFormat="1" applyFont="1" applyFill="1" applyBorder="1" applyAlignment="1">
      <alignment horizontal="center" vertical="center"/>
    </xf>
    <xf numFmtId="3" fontId="7" fillId="19" borderId="36" xfId="0" applyNumberFormat="1" applyFont="1" applyFill="1" applyBorder="1" applyAlignment="1">
      <alignment horizontal="center" vertical="center"/>
    </xf>
    <xf numFmtId="3" fontId="11" fillId="0" borderId="10" xfId="0" applyNumberFormat="1" applyFont="1" applyFill="1" applyBorder="1" applyAlignment="1">
      <alignment horizontal="right" vertical="center" wrapText="1"/>
    </xf>
    <xf numFmtId="3" fontId="7" fillId="19" borderId="31" xfId="0" applyNumberFormat="1" applyFont="1" applyFill="1" applyBorder="1" applyAlignment="1">
      <alignment horizontal="right"/>
    </xf>
    <xf numFmtId="3" fontId="3" fillId="5" borderId="10" xfId="0" applyNumberFormat="1" applyFont="1" applyFill="1" applyBorder="1" applyAlignment="1">
      <alignment/>
    </xf>
    <xf numFmtId="3" fontId="3" fillId="5" borderId="10" xfId="0" applyNumberFormat="1" applyFont="1" applyFill="1" applyBorder="1" applyAlignment="1">
      <alignment horizontal="right"/>
    </xf>
    <xf numFmtId="3" fontId="7" fillId="5" borderId="10" xfId="0" applyNumberFormat="1" applyFont="1" applyFill="1" applyBorder="1" applyAlignment="1">
      <alignment horizontal="right"/>
    </xf>
    <xf numFmtId="3" fontId="11" fillId="0" borderId="27" xfId="0" applyNumberFormat="1" applyFont="1" applyFill="1" applyBorder="1" applyAlignment="1">
      <alignment horizontal="right" wrapText="1"/>
    </xf>
    <xf numFmtId="0" fontId="11" fillId="0" borderId="57" xfId="0" applyFont="1" applyFill="1" applyBorder="1" applyAlignment="1">
      <alignment horizontal="right" wrapText="1"/>
    </xf>
    <xf numFmtId="3" fontId="11"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52" xfId="0" applyNumberFormat="1" applyFont="1" applyFill="1" applyBorder="1" applyAlignment="1">
      <alignment horizontal="right" vertical="center" wrapText="1"/>
    </xf>
    <xf numFmtId="3" fontId="7" fillId="0" borderId="65"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0" fontId="10" fillId="5" borderId="10" xfId="0" applyFont="1" applyFill="1" applyBorder="1" applyAlignment="1">
      <alignment horizontal="center" vertical="center" wrapText="1"/>
    </xf>
    <xf numFmtId="0" fontId="10" fillId="33" borderId="64"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5" xfId="0" applyFont="1" applyFill="1" applyBorder="1" applyAlignment="1">
      <alignment horizontal="left" vertical="center" wrapText="1"/>
    </xf>
    <xf numFmtId="0" fontId="10" fillId="11" borderId="59"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7" fillId="19" borderId="67" xfId="0" applyFont="1" applyFill="1" applyBorder="1" applyAlignment="1">
      <alignment horizontal="center"/>
    </xf>
    <xf numFmtId="0" fontId="7" fillId="19" borderId="60" xfId="0" applyFont="1" applyFill="1" applyBorder="1" applyAlignment="1">
      <alignment horizontal="center"/>
    </xf>
    <xf numFmtId="0" fontId="7" fillId="19" borderId="68" xfId="0" applyFont="1" applyFill="1" applyBorder="1" applyAlignment="1">
      <alignment horizontal="center"/>
    </xf>
    <xf numFmtId="0" fontId="7" fillId="39" borderId="13" xfId="0" applyFont="1" applyFill="1" applyBorder="1" applyAlignment="1">
      <alignment horizontal="center" wrapText="1"/>
    </xf>
    <xf numFmtId="0" fontId="7" fillId="39" borderId="42" xfId="0" applyFont="1" applyFill="1" applyBorder="1" applyAlignment="1">
      <alignment horizontal="center" wrapText="1"/>
    </xf>
    <xf numFmtId="0" fontId="7" fillId="39" borderId="69" xfId="0" applyFont="1" applyFill="1" applyBorder="1" applyAlignment="1">
      <alignment horizontal="center" wrapText="1"/>
    </xf>
    <xf numFmtId="0" fontId="7" fillId="19" borderId="13" xfId="0" applyFont="1" applyFill="1" applyBorder="1" applyAlignment="1">
      <alignment horizontal="center"/>
    </xf>
    <xf numFmtId="0" fontId="7" fillId="19" borderId="42" xfId="0" applyFont="1" applyFill="1" applyBorder="1" applyAlignment="1">
      <alignment horizontal="center"/>
    </xf>
    <xf numFmtId="0" fontId="7" fillId="19" borderId="69" xfId="0" applyFont="1" applyFill="1" applyBorder="1" applyAlignment="1">
      <alignment horizontal="center"/>
    </xf>
    <xf numFmtId="0" fontId="7" fillId="19" borderId="67" xfId="0" applyFont="1" applyFill="1" applyBorder="1" applyAlignment="1">
      <alignment horizontal="center" wrapText="1"/>
    </xf>
    <xf numFmtId="0" fontId="7" fillId="19" borderId="60" xfId="0" applyFont="1" applyFill="1" applyBorder="1" applyAlignment="1">
      <alignment horizontal="center" wrapText="1"/>
    </xf>
    <xf numFmtId="0" fontId="7" fillId="19" borderId="62" xfId="0" applyFont="1" applyFill="1" applyBorder="1" applyAlignment="1">
      <alignment horizontal="center" wrapText="1"/>
    </xf>
    <xf numFmtId="0" fontId="7" fillId="19" borderId="61"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19" borderId="13" xfId="0" applyFont="1" applyFill="1" applyBorder="1" applyAlignment="1">
      <alignment horizontal="center" wrapText="1"/>
    </xf>
    <xf numFmtId="0" fontId="6" fillId="19" borderId="42" xfId="0" applyFont="1" applyFill="1" applyBorder="1" applyAlignment="1">
      <alignment horizontal="center" wrapText="1"/>
    </xf>
    <xf numFmtId="0" fontId="6" fillId="19" borderId="66" xfId="0" applyFont="1" applyFill="1" applyBorder="1" applyAlignment="1">
      <alignment horizontal="center" wrapText="1"/>
    </xf>
    <xf numFmtId="0" fontId="7" fillId="40" borderId="13" xfId="0" applyFont="1" applyFill="1" applyBorder="1" applyAlignment="1">
      <alignment horizontal="center" wrapText="1"/>
    </xf>
    <xf numFmtId="0" fontId="7" fillId="40" borderId="42" xfId="0" applyFont="1" applyFill="1" applyBorder="1" applyAlignment="1">
      <alignment horizontal="center" wrapText="1"/>
    </xf>
    <xf numFmtId="0" fontId="7" fillId="40" borderId="69" xfId="0" applyFont="1" applyFill="1" applyBorder="1" applyAlignment="1">
      <alignment horizontal="center" wrapText="1"/>
    </xf>
    <xf numFmtId="0" fontId="6" fillId="33" borderId="13" xfId="0" applyFont="1" applyFill="1" applyBorder="1" applyAlignment="1">
      <alignment horizontal="center" wrapText="1"/>
    </xf>
    <xf numFmtId="0" fontId="6" fillId="33" borderId="69"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9" xfId="0" applyNumberFormat="1" applyFont="1" applyFill="1" applyBorder="1" applyAlignment="1">
      <alignment horizontal="center"/>
    </xf>
    <xf numFmtId="0" fontId="7" fillId="39" borderId="70" xfId="0" applyFont="1" applyFill="1" applyBorder="1" applyAlignment="1">
      <alignment horizontal="center" vertical="center" wrapText="1"/>
    </xf>
    <xf numFmtId="0" fontId="7" fillId="39" borderId="71" xfId="0" applyFont="1" applyFill="1" applyBorder="1" applyAlignment="1">
      <alignment horizontal="center" vertical="center" wrapText="1"/>
    </xf>
    <xf numFmtId="0" fontId="7" fillId="39" borderId="72" xfId="0" applyFont="1" applyFill="1" applyBorder="1" applyAlignment="1">
      <alignment horizontal="center" vertical="center" wrapText="1"/>
    </xf>
    <xf numFmtId="0" fontId="7" fillId="39" borderId="67" xfId="0" applyFont="1" applyFill="1" applyBorder="1" applyAlignment="1">
      <alignment horizontal="center" wrapText="1"/>
    </xf>
    <xf numFmtId="0" fontId="7" fillId="39" borderId="60" xfId="0" applyFont="1" applyFill="1" applyBorder="1" applyAlignment="1">
      <alignment horizontal="center" wrapText="1"/>
    </xf>
    <xf numFmtId="0" fontId="7" fillId="39" borderId="68" xfId="0" applyFont="1" applyFill="1" applyBorder="1" applyAlignment="1">
      <alignment horizontal="center" wrapText="1"/>
    </xf>
    <xf numFmtId="0" fontId="7" fillId="19" borderId="13" xfId="0" applyFont="1" applyFill="1" applyBorder="1" applyAlignment="1">
      <alignment horizontal="center" wrapText="1"/>
    </xf>
    <xf numFmtId="0" fontId="7" fillId="19" borderId="42" xfId="0" applyFont="1" applyFill="1" applyBorder="1" applyAlignment="1">
      <alignment horizontal="center" wrapText="1"/>
    </xf>
    <xf numFmtId="0" fontId="7" fillId="40" borderId="13" xfId="0" applyFont="1" applyFill="1" applyBorder="1" applyAlignment="1">
      <alignment horizontal="center" vertical="center" wrapText="1"/>
    </xf>
    <xf numFmtId="0" fontId="7" fillId="40" borderId="42" xfId="0" applyFont="1" applyFill="1" applyBorder="1" applyAlignment="1">
      <alignment horizontal="center" vertical="center" wrapText="1"/>
    </xf>
    <xf numFmtId="0" fontId="7" fillId="40" borderId="69" xfId="0" applyFont="1" applyFill="1" applyBorder="1" applyAlignment="1">
      <alignment horizontal="center" vertical="center" wrapText="1"/>
    </xf>
    <xf numFmtId="0" fontId="7" fillId="39" borderId="42" xfId="0" applyFont="1" applyFill="1" applyBorder="1" applyAlignment="1">
      <alignment horizontal="center" vertical="center" wrapText="1"/>
    </xf>
    <xf numFmtId="0" fontId="7" fillId="39" borderId="69" xfId="0" applyFont="1" applyFill="1" applyBorder="1" applyAlignment="1">
      <alignment horizontal="center" vertical="center" wrapText="1"/>
    </xf>
    <xf numFmtId="0" fontId="7" fillId="39" borderId="63" xfId="0" applyFont="1" applyFill="1" applyBorder="1" applyAlignment="1">
      <alignment horizontal="center" wrapText="1"/>
    </xf>
    <xf numFmtId="0" fontId="7" fillId="39" borderId="0" xfId="0" applyFont="1" applyFill="1" applyBorder="1" applyAlignment="1">
      <alignment horizontal="center" wrapText="1"/>
    </xf>
    <xf numFmtId="0" fontId="7" fillId="39" borderId="73" xfId="0" applyFont="1" applyFill="1" applyBorder="1" applyAlignment="1">
      <alignment horizontal="center" wrapText="1"/>
    </xf>
    <xf numFmtId="0" fontId="7" fillId="19" borderId="13" xfId="0" applyFont="1" applyFill="1" applyBorder="1" applyAlignment="1">
      <alignment horizontal="center" vertical="center" wrapText="1"/>
    </xf>
    <xf numFmtId="0" fontId="7" fillId="19" borderId="42" xfId="0" applyFont="1" applyFill="1" applyBorder="1" applyAlignment="1">
      <alignment horizontal="center" vertical="center" wrapText="1"/>
    </xf>
    <xf numFmtId="0" fontId="7" fillId="19" borderId="69"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69"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2" xfId="0" applyFont="1" applyFill="1" applyBorder="1" applyAlignment="1">
      <alignment horizontal="center" wrapText="1"/>
    </xf>
    <xf numFmtId="0" fontId="5" fillId="12" borderId="66" xfId="0" applyFont="1" applyFill="1" applyBorder="1" applyAlignment="1">
      <alignment horizontal="center" wrapText="1"/>
    </xf>
    <xf numFmtId="0" fontId="5" fillId="12" borderId="70" xfId="0" applyFont="1" applyFill="1" applyBorder="1" applyAlignment="1">
      <alignment horizontal="center" wrapText="1"/>
    </xf>
    <xf numFmtId="0" fontId="5" fillId="12" borderId="71" xfId="0" applyFont="1" applyFill="1" applyBorder="1" applyAlignment="1">
      <alignment horizontal="center" wrapText="1"/>
    </xf>
    <xf numFmtId="0" fontId="5" fillId="12" borderId="74" xfId="0" applyFont="1" applyFill="1" applyBorder="1" applyAlignment="1">
      <alignment horizontal="center" wrapText="1"/>
    </xf>
    <xf numFmtId="0" fontId="11" fillId="37" borderId="70"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2"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0" fillId="18" borderId="67"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62" xfId="0" applyFont="1" applyFill="1" applyBorder="1" applyAlignment="1">
      <alignment horizontal="center" vertical="center" wrapText="1"/>
    </xf>
    <xf numFmtId="0" fontId="7" fillId="39" borderId="63" xfId="0" applyFont="1" applyFill="1" applyBorder="1" applyAlignment="1">
      <alignment horizontal="center" vertical="center" wrapText="1"/>
    </xf>
    <xf numFmtId="0" fontId="7" fillId="39" borderId="0" xfId="0" applyFont="1" applyFill="1" applyBorder="1" applyAlignment="1">
      <alignment horizontal="center" vertical="center" wrapText="1"/>
    </xf>
    <xf numFmtId="0" fontId="7" fillId="39" borderId="73"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4" borderId="5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7" fillId="18" borderId="58" xfId="0" applyFont="1" applyFill="1" applyBorder="1" applyAlignment="1">
      <alignment horizontal="center" vertical="center" wrapText="1"/>
    </xf>
    <xf numFmtId="0" fontId="7" fillId="18" borderId="55" xfId="0" applyFont="1" applyFill="1" applyBorder="1" applyAlignment="1">
      <alignment horizontal="center" vertical="center" wrapText="1"/>
    </xf>
    <xf numFmtId="0" fontId="7" fillId="18" borderId="57" xfId="0" applyFont="1" applyFill="1" applyBorder="1" applyAlignment="1">
      <alignment horizontal="center" vertical="center" wrapText="1"/>
    </xf>
    <xf numFmtId="0" fontId="7" fillId="40" borderId="35" xfId="0" applyFont="1" applyFill="1" applyBorder="1" applyAlignment="1">
      <alignment horizontal="center" vertical="center" wrapText="1"/>
    </xf>
    <xf numFmtId="0" fontId="7" fillId="40" borderId="24" xfId="0" applyFont="1" applyFill="1" applyBorder="1" applyAlignment="1">
      <alignment horizontal="center" vertical="center" wrapText="1"/>
    </xf>
    <xf numFmtId="0" fontId="7" fillId="40" borderId="36"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9" borderId="67" xfId="0" applyFont="1" applyFill="1" applyBorder="1" applyAlignment="1">
      <alignment horizontal="center" vertical="center" wrapText="1"/>
    </xf>
    <xf numFmtId="0" fontId="7" fillId="19" borderId="60" xfId="0" applyFont="1" applyFill="1" applyBorder="1" applyAlignment="1">
      <alignment horizontal="center" vertical="center" wrapText="1"/>
    </xf>
    <xf numFmtId="0" fontId="10" fillId="5" borderId="64"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40" borderId="58" xfId="0" applyFont="1" applyFill="1" applyBorder="1" applyAlignment="1">
      <alignment horizontal="center" vertical="center" wrapText="1"/>
    </xf>
    <xf numFmtId="0" fontId="7" fillId="40" borderId="55" xfId="0" applyFont="1" applyFill="1" applyBorder="1" applyAlignment="1">
      <alignment horizontal="center" vertical="center" wrapText="1"/>
    </xf>
    <xf numFmtId="0" fontId="7" fillId="40" borderId="75" xfId="0" applyFont="1" applyFill="1" applyBorder="1" applyAlignment="1">
      <alignment horizontal="center" vertical="center" wrapText="1"/>
    </xf>
    <xf numFmtId="0" fontId="7" fillId="19" borderId="63"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3" fontId="10" fillId="0" borderId="0" xfId="0" applyNumberFormat="1" applyFont="1" applyAlignment="1">
      <alignment horizontal="center" wrapText="1"/>
    </xf>
    <xf numFmtId="0" fontId="10" fillId="34" borderId="58"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64" xfId="0" applyFont="1" applyFill="1" applyBorder="1" applyAlignment="1">
      <alignment horizontal="center" wrapText="1"/>
    </xf>
    <xf numFmtId="0" fontId="10" fillId="11" borderId="32" xfId="0" applyFont="1" applyFill="1" applyBorder="1" applyAlignment="1">
      <alignment horizontal="center" wrapText="1"/>
    </xf>
    <xf numFmtId="0" fontId="10" fillId="11" borderId="65" xfId="0" applyFont="1" applyFill="1" applyBorder="1" applyAlignment="1">
      <alignment horizontal="center" wrapText="1"/>
    </xf>
    <xf numFmtId="0" fontId="10" fillId="11" borderId="76" xfId="0" applyFont="1" applyFill="1" applyBorder="1" applyAlignment="1">
      <alignment horizontal="center" wrapText="1"/>
    </xf>
    <xf numFmtId="0" fontId="10" fillId="11" borderId="77" xfId="0" applyFont="1" applyFill="1" applyBorder="1" applyAlignment="1">
      <alignment horizontal="center" wrapText="1"/>
    </xf>
    <xf numFmtId="0" fontId="10" fillId="11" borderId="78" xfId="0" applyFont="1" applyFill="1" applyBorder="1" applyAlignment="1">
      <alignment horizont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7" fillId="40" borderId="79" xfId="0" applyFont="1" applyFill="1" applyBorder="1" applyAlignment="1">
      <alignment horizontal="center" vertical="center" wrapText="1"/>
    </xf>
    <xf numFmtId="0" fontId="7" fillId="40" borderId="44" xfId="0" applyFont="1" applyFill="1" applyBorder="1" applyAlignment="1">
      <alignment horizontal="center" vertical="center" wrapText="1"/>
    </xf>
    <xf numFmtId="0" fontId="7" fillId="40" borderId="80" xfId="0" applyFont="1" applyFill="1" applyBorder="1" applyAlignment="1">
      <alignment horizontal="center" vertical="center" wrapText="1"/>
    </xf>
    <xf numFmtId="0" fontId="7" fillId="19" borderId="50" xfId="0" applyFont="1" applyFill="1" applyBorder="1" applyAlignment="1">
      <alignment horizontal="center" vertical="center" wrapText="1"/>
    </xf>
    <xf numFmtId="0" fontId="7" fillId="19" borderId="4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4"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82"/>
  <sheetViews>
    <sheetView tabSelected="1" zoomScale="85" zoomScaleNormal="85" zoomScalePageLayoutView="0" workbookViewId="0" topLeftCell="A519">
      <selection activeCell="E535" sqref="E535"/>
    </sheetView>
  </sheetViews>
  <sheetFormatPr defaultColWidth="12.57421875" defaultRowHeight="12.75"/>
  <cols>
    <col min="1" max="1" width="47.00390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4.57421875" style="4" customWidth="1"/>
    <col min="8" max="8" width="14.28125" style="4" customWidth="1"/>
    <col min="9" max="9" width="11.8515625" style="4" customWidth="1"/>
    <col min="10" max="10" width="10.42187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394" t="s">
        <v>548</v>
      </c>
      <c r="J1" s="395"/>
    </row>
    <row r="2" spans="1:10" ht="27.75" customHeight="1">
      <c r="A2" s="396" t="s">
        <v>367</v>
      </c>
      <c r="B2" s="396"/>
      <c r="C2" s="396"/>
      <c r="D2" s="396"/>
      <c r="E2" s="396"/>
      <c r="F2" s="396"/>
      <c r="G2" s="396"/>
      <c r="H2" s="396"/>
      <c r="I2" s="396"/>
      <c r="J2" s="396"/>
    </row>
    <row r="3" spans="1:10" ht="18.75" customHeight="1" thickBot="1">
      <c r="A3" s="397"/>
      <c r="B3" s="397"/>
      <c r="C3" s="397"/>
      <c r="D3" s="397"/>
      <c r="E3" s="397"/>
      <c r="F3" s="397"/>
      <c r="G3" s="397"/>
      <c r="H3" s="397"/>
      <c r="I3" s="397"/>
      <c r="J3" s="397"/>
    </row>
    <row r="4" spans="1:10" ht="18.75" customHeight="1" hidden="1">
      <c r="A4" s="5"/>
      <c r="B4" s="5"/>
      <c r="C4" s="5"/>
      <c r="D4" s="5"/>
      <c r="E4" s="5"/>
      <c r="F4" s="5"/>
      <c r="G4" s="5"/>
      <c r="H4" s="5"/>
      <c r="I4" s="5"/>
      <c r="J4" s="5"/>
    </row>
    <row r="5" spans="9:10" ht="17.25" customHeight="1" thickBot="1">
      <c r="I5" s="398" t="s">
        <v>336</v>
      </c>
      <c r="J5" s="399"/>
    </row>
    <row r="6" spans="1:10" ht="62.25" customHeight="1" thickBot="1">
      <c r="A6" s="6" t="s">
        <v>1</v>
      </c>
      <c r="B6" s="7" t="s">
        <v>2</v>
      </c>
      <c r="C6" s="8" t="s">
        <v>3</v>
      </c>
      <c r="D6" s="8" t="s">
        <v>337</v>
      </c>
      <c r="E6" s="8" t="s">
        <v>338</v>
      </c>
      <c r="F6" s="8" t="s">
        <v>4</v>
      </c>
      <c r="G6" s="9" t="s">
        <v>134</v>
      </c>
      <c r="H6" s="9" t="s">
        <v>185</v>
      </c>
      <c r="I6" s="9" t="s">
        <v>339</v>
      </c>
      <c r="J6" s="8" t="s">
        <v>340</v>
      </c>
    </row>
    <row r="7" spans="1:10" ht="13.5" customHeight="1" thickBot="1">
      <c r="A7" s="10">
        <v>1</v>
      </c>
      <c r="B7" s="10">
        <v>2</v>
      </c>
      <c r="C7" s="10">
        <v>3</v>
      </c>
      <c r="D7" s="10">
        <v>4</v>
      </c>
      <c r="E7" s="10">
        <v>5</v>
      </c>
      <c r="F7" s="10">
        <v>6</v>
      </c>
      <c r="G7" s="11">
        <v>7</v>
      </c>
      <c r="H7" s="11">
        <v>8</v>
      </c>
      <c r="I7" s="12">
        <v>9</v>
      </c>
      <c r="J7" s="11">
        <v>10</v>
      </c>
    </row>
    <row r="8" spans="1:10" ht="19.5" customHeight="1" thickBot="1">
      <c r="A8" s="400" t="s">
        <v>368</v>
      </c>
      <c r="B8" s="401"/>
      <c r="C8" s="401"/>
      <c r="D8" s="401"/>
      <c r="E8" s="401"/>
      <c r="F8" s="401"/>
      <c r="G8" s="401"/>
      <c r="H8" s="401"/>
      <c r="I8" s="401"/>
      <c r="J8" s="402"/>
    </row>
    <row r="9" spans="1:10" ht="14.25">
      <c r="A9" s="249" t="s">
        <v>282</v>
      </c>
      <c r="B9" s="134" t="s">
        <v>5</v>
      </c>
      <c r="C9" s="135" t="s">
        <v>6</v>
      </c>
      <c r="D9" s="1">
        <v>180000</v>
      </c>
      <c r="E9" s="136">
        <f aca="true" t="shared" si="0" ref="E9:E16">D9</f>
        <v>180000</v>
      </c>
      <c r="F9" s="137">
        <f aca="true" t="shared" si="1" ref="F9:F15">D9+G9+H9+I9+J9</f>
        <v>180000</v>
      </c>
      <c r="G9" s="138">
        <v>0</v>
      </c>
      <c r="H9" s="139">
        <v>0</v>
      </c>
      <c r="I9" s="139">
        <v>0</v>
      </c>
      <c r="J9" s="140">
        <v>0</v>
      </c>
    </row>
    <row r="10" spans="1:10" ht="14.25">
      <c r="A10" s="249" t="s">
        <v>201</v>
      </c>
      <c r="B10" s="14" t="s">
        <v>5</v>
      </c>
      <c r="C10" s="15" t="s">
        <v>6</v>
      </c>
      <c r="D10" s="1">
        <v>150000</v>
      </c>
      <c r="E10" s="1">
        <f t="shared" si="0"/>
        <v>150000</v>
      </c>
      <c r="F10" s="17">
        <f t="shared" si="1"/>
        <v>150000</v>
      </c>
      <c r="G10" s="18">
        <v>0</v>
      </c>
      <c r="H10" s="1">
        <v>0</v>
      </c>
      <c r="I10" s="1">
        <v>0</v>
      </c>
      <c r="J10" s="19">
        <v>0</v>
      </c>
    </row>
    <row r="11" spans="1:10" ht="14.25">
      <c r="A11" s="249" t="s">
        <v>428</v>
      </c>
      <c r="B11" s="14" t="s">
        <v>5</v>
      </c>
      <c r="C11" s="15" t="s">
        <v>6</v>
      </c>
      <c r="D11" s="1">
        <v>180000</v>
      </c>
      <c r="E11" s="1">
        <f t="shared" si="0"/>
        <v>180000</v>
      </c>
      <c r="F11" s="17">
        <f t="shared" si="1"/>
        <v>180000</v>
      </c>
      <c r="G11" s="18">
        <v>0</v>
      </c>
      <c r="H11" s="1">
        <v>0</v>
      </c>
      <c r="I11" s="1">
        <v>0</v>
      </c>
      <c r="J11" s="19">
        <v>0</v>
      </c>
    </row>
    <row r="12" spans="1:10" ht="14.25">
      <c r="A12" s="249" t="s">
        <v>429</v>
      </c>
      <c r="B12" s="14" t="s">
        <v>5</v>
      </c>
      <c r="C12" s="15" t="s">
        <v>6</v>
      </c>
      <c r="D12" s="1">
        <v>260000</v>
      </c>
      <c r="E12" s="1">
        <f t="shared" si="0"/>
        <v>260000</v>
      </c>
      <c r="F12" s="17">
        <f t="shared" si="1"/>
        <v>260000</v>
      </c>
      <c r="G12" s="18">
        <v>0</v>
      </c>
      <c r="H12" s="1">
        <v>0</v>
      </c>
      <c r="I12" s="1">
        <v>0</v>
      </c>
      <c r="J12" s="19">
        <v>0</v>
      </c>
    </row>
    <row r="13" spans="1:10" ht="14.25">
      <c r="A13" s="249" t="s">
        <v>187</v>
      </c>
      <c r="B13" s="14" t="s">
        <v>5</v>
      </c>
      <c r="C13" s="15" t="s">
        <v>6</v>
      </c>
      <c r="D13" s="1">
        <v>115000</v>
      </c>
      <c r="E13" s="1">
        <f t="shared" si="0"/>
        <v>115000</v>
      </c>
      <c r="F13" s="17">
        <f t="shared" si="1"/>
        <v>115000</v>
      </c>
      <c r="G13" s="18">
        <v>0</v>
      </c>
      <c r="H13" s="1">
        <v>0</v>
      </c>
      <c r="I13" s="1">
        <v>0</v>
      </c>
      <c r="J13" s="19">
        <v>0</v>
      </c>
    </row>
    <row r="14" spans="1:10" ht="14.25">
      <c r="A14" s="249" t="s">
        <v>290</v>
      </c>
      <c r="B14" s="14" t="s">
        <v>112</v>
      </c>
      <c r="C14" s="15" t="s">
        <v>205</v>
      </c>
      <c r="D14" s="1">
        <v>175000</v>
      </c>
      <c r="E14" s="1">
        <f t="shared" si="0"/>
        <v>175000</v>
      </c>
      <c r="F14" s="17">
        <f t="shared" si="1"/>
        <v>175000</v>
      </c>
      <c r="G14" s="18">
        <v>0</v>
      </c>
      <c r="H14" s="1">
        <v>0</v>
      </c>
      <c r="I14" s="1">
        <v>0</v>
      </c>
      <c r="J14" s="19">
        <v>0</v>
      </c>
    </row>
    <row r="15" spans="1:10" ht="14.25">
      <c r="A15" s="249" t="s">
        <v>291</v>
      </c>
      <c r="B15" s="14" t="s">
        <v>5</v>
      </c>
      <c r="C15" s="15" t="s">
        <v>6</v>
      </c>
      <c r="D15" s="1">
        <v>125000</v>
      </c>
      <c r="E15" s="1">
        <f t="shared" si="0"/>
        <v>125000</v>
      </c>
      <c r="F15" s="17">
        <f t="shared" si="1"/>
        <v>125000</v>
      </c>
      <c r="G15" s="18">
        <v>0</v>
      </c>
      <c r="H15" s="1">
        <v>0</v>
      </c>
      <c r="I15" s="1">
        <v>0</v>
      </c>
      <c r="J15" s="19">
        <v>0</v>
      </c>
    </row>
    <row r="16" spans="1:10" ht="14.25">
      <c r="A16" s="249" t="s">
        <v>346</v>
      </c>
      <c r="B16" s="141" t="s">
        <v>5</v>
      </c>
      <c r="C16" s="141" t="s">
        <v>9</v>
      </c>
      <c r="D16" s="1">
        <v>125000</v>
      </c>
      <c r="E16" s="1">
        <f t="shared" si="0"/>
        <v>125000</v>
      </c>
      <c r="F16" s="142">
        <f>E16+G16+H16+I16+J16</f>
        <v>125000</v>
      </c>
      <c r="G16" s="18">
        <v>0</v>
      </c>
      <c r="H16" s="1">
        <v>0</v>
      </c>
      <c r="I16" s="1">
        <v>0</v>
      </c>
      <c r="J16" s="19">
        <v>0</v>
      </c>
    </row>
    <row r="17" spans="1:10" ht="22.5" customHeight="1" thickBot="1">
      <c r="A17" s="385" t="s">
        <v>7</v>
      </c>
      <c r="B17" s="386"/>
      <c r="C17" s="387"/>
      <c r="D17" s="20">
        <f>SUM(D9:D16)</f>
        <v>1310000</v>
      </c>
      <c r="E17" s="20">
        <f>SUM(E9:E16)</f>
        <v>1310000</v>
      </c>
      <c r="F17" s="20">
        <f>SUM(F9:F16)</f>
        <v>1310000</v>
      </c>
      <c r="G17" s="21">
        <f>SUM(G9:G9)</f>
        <v>0</v>
      </c>
      <c r="H17" s="21">
        <f>SUM(H9:H9)</f>
        <v>0</v>
      </c>
      <c r="I17" s="21">
        <f>SUM(I9:I9)</f>
        <v>0</v>
      </c>
      <c r="J17" s="22">
        <f>SUM(J9:J9)</f>
        <v>0</v>
      </c>
    </row>
    <row r="18" spans="1:10" ht="19.5" customHeight="1" thickBot="1">
      <c r="A18" s="376" t="s">
        <v>8</v>
      </c>
      <c r="B18" s="377"/>
      <c r="C18" s="377"/>
      <c r="D18" s="377"/>
      <c r="E18" s="377"/>
      <c r="F18" s="377"/>
      <c r="G18" s="377"/>
      <c r="H18" s="377"/>
      <c r="I18" s="377"/>
      <c r="J18" s="378"/>
    </row>
    <row r="19" spans="1:10" ht="25.5">
      <c r="A19" s="319" t="s">
        <v>186</v>
      </c>
      <c r="B19" s="143" t="s">
        <v>5</v>
      </c>
      <c r="C19" s="143" t="s">
        <v>9</v>
      </c>
      <c r="D19" s="139">
        <v>97300</v>
      </c>
      <c r="E19" s="139">
        <f>D19</f>
        <v>97300</v>
      </c>
      <c r="F19" s="144">
        <f>E19+G19+H19+I19+J19</f>
        <v>97300</v>
      </c>
      <c r="G19" s="145">
        <v>0</v>
      </c>
      <c r="H19" s="139">
        <v>0</v>
      </c>
      <c r="I19" s="139">
        <v>0</v>
      </c>
      <c r="J19" s="140">
        <v>0</v>
      </c>
    </row>
    <row r="20" spans="1:10" ht="26.25" thickBot="1">
      <c r="A20" s="250" t="s">
        <v>412</v>
      </c>
      <c r="B20" s="158" t="s">
        <v>5</v>
      </c>
      <c r="C20" s="141" t="s">
        <v>9</v>
      </c>
      <c r="D20" s="157">
        <v>17600</v>
      </c>
      <c r="E20" s="154">
        <f>D20</f>
        <v>17600</v>
      </c>
      <c r="F20" s="159">
        <f>D20+G20+H20+I20+J20</f>
        <v>17600</v>
      </c>
      <c r="G20" s="18">
        <v>0</v>
      </c>
      <c r="H20" s="1">
        <v>0</v>
      </c>
      <c r="I20" s="1">
        <v>0</v>
      </c>
      <c r="J20" s="19">
        <v>0</v>
      </c>
    </row>
    <row r="21" spans="1:10" ht="27" customHeight="1">
      <c r="A21" s="251" t="s">
        <v>397</v>
      </c>
      <c r="B21" s="153">
        <v>2</v>
      </c>
      <c r="C21" s="153" t="s">
        <v>9</v>
      </c>
      <c r="D21" s="2">
        <v>125000</v>
      </c>
      <c r="E21" s="2">
        <v>125000</v>
      </c>
      <c r="F21" s="144">
        <f aca="true" t="shared" si="2" ref="F21:F27">E21+G21+H21+I21+J21</f>
        <v>125000</v>
      </c>
      <c r="G21" s="18">
        <v>0</v>
      </c>
      <c r="H21" s="1">
        <v>0</v>
      </c>
      <c r="I21" s="1">
        <v>0</v>
      </c>
      <c r="J21" s="19">
        <v>0</v>
      </c>
    </row>
    <row r="22" spans="1:10" ht="14.25">
      <c r="A22" s="23" t="s">
        <v>275</v>
      </c>
      <c r="B22" s="141" t="s">
        <v>5</v>
      </c>
      <c r="C22" s="141" t="s">
        <v>9</v>
      </c>
      <c r="D22" s="1">
        <v>360000</v>
      </c>
      <c r="E22" s="1">
        <f aca="true" t="shared" si="3" ref="E22:E27">D22</f>
        <v>360000</v>
      </c>
      <c r="F22" s="142">
        <f t="shared" si="2"/>
        <v>360000</v>
      </c>
      <c r="G22" s="18">
        <v>0</v>
      </c>
      <c r="H22" s="1">
        <v>0</v>
      </c>
      <c r="I22" s="1">
        <v>0</v>
      </c>
      <c r="J22" s="19">
        <v>0</v>
      </c>
    </row>
    <row r="23" spans="1:10" ht="14.25">
      <c r="A23" s="23" t="s">
        <v>274</v>
      </c>
      <c r="B23" s="141" t="s">
        <v>5</v>
      </c>
      <c r="C23" s="141" t="s">
        <v>9</v>
      </c>
      <c r="D23" s="1">
        <v>36000</v>
      </c>
      <c r="E23" s="1">
        <f t="shared" si="3"/>
        <v>36000</v>
      </c>
      <c r="F23" s="142">
        <f t="shared" si="2"/>
        <v>36000</v>
      </c>
      <c r="G23" s="18">
        <v>0</v>
      </c>
      <c r="H23" s="1">
        <v>0</v>
      </c>
      <c r="I23" s="1">
        <v>0</v>
      </c>
      <c r="J23" s="19">
        <v>0</v>
      </c>
    </row>
    <row r="24" spans="1:10" ht="14.25">
      <c r="A24" s="23" t="s">
        <v>187</v>
      </c>
      <c r="B24" s="141" t="s">
        <v>5</v>
      </c>
      <c r="C24" s="141" t="s">
        <v>9</v>
      </c>
      <c r="D24" s="1">
        <v>160000</v>
      </c>
      <c r="E24" s="1">
        <f t="shared" si="3"/>
        <v>160000</v>
      </c>
      <c r="F24" s="142">
        <f t="shared" si="2"/>
        <v>160000</v>
      </c>
      <c r="G24" s="18">
        <v>0</v>
      </c>
      <c r="H24" s="1">
        <v>0</v>
      </c>
      <c r="I24" s="1">
        <v>0</v>
      </c>
      <c r="J24" s="19">
        <v>0</v>
      </c>
    </row>
    <row r="25" spans="1:10" ht="14.25">
      <c r="A25" s="23" t="s">
        <v>188</v>
      </c>
      <c r="B25" s="141" t="s">
        <v>5</v>
      </c>
      <c r="C25" s="141" t="s">
        <v>9</v>
      </c>
      <c r="D25" s="1">
        <v>10000</v>
      </c>
      <c r="E25" s="1">
        <f t="shared" si="3"/>
        <v>10000</v>
      </c>
      <c r="F25" s="142">
        <f t="shared" si="2"/>
        <v>10000</v>
      </c>
      <c r="G25" s="18">
        <v>0</v>
      </c>
      <c r="H25" s="1">
        <v>0</v>
      </c>
      <c r="I25" s="1">
        <v>0</v>
      </c>
      <c r="J25" s="19">
        <v>0</v>
      </c>
    </row>
    <row r="26" spans="1:10" ht="14.25">
      <c r="A26" s="23" t="s">
        <v>113</v>
      </c>
      <c r="B26" s="141" t="s">
        <v>5</v>
      </c>
      <c r="C26" s="141" t="s">
        <v>9</v>
      </c>
      <c r="D26" s="1">
        <v>9000</v>
      </c>
      <c r="E26" s="1">
        <f t="shared" si="3"/>
        <v>9000</v>
      </c>
      <c r="F26" s="142">
        <f t="shared" si="2"/>
        <v>9000</v>
      </c>
      <c r="G26" s="18">
        <v>0</v>
      </c>
      <c r="H26" s="1">
        <v>0</v>
      </c>
      <c r="I26" s="1">
        <v>0</v>
      </c>
      <c r="J26" s="19">
        <v>0</v>
      </c>
    </row>
    <row r="27" spans="1:10" ht="15" thickBot="1">
      <c r="A27" s="146" t="s">
        <v>328</v>
      </c>
      <c r="B27" s="147" t="s">
        <v>5</v>
      </c>
      <c r="C27" s="147" t="s">
        <v>9</v>
      </c>
      <c r="D27" s="148">
        <v>41920</v>
      </c>
      <c r="E27" s="148">
        <f t="shared" si="3"/>
        <v>41920</v>
      </c>
      <c r="F27" s="149">
        <f t="shared" si="2"/>
        <v>41920</v>
      </c>
      <c r="G27" s="148">
        <v>0</v>
      </c>
      <c r="H27" s="148">
        <v>0</v>
      </c>
      <c r="I27" s="150">
        <v>0</v>
      </c>
      <c r="J27" s="151">
        <v>0</v>
      </c>
    </row>
    <row r="28" spans="1:10" ht="22.5" customHeight="1" thickBot="1">
      <c r="A28" s="382" t="s">
        <v>10</v>
      </c>
      <c r="B28" s="383"/>
      <c r="C28" s="384"/>
      <c r="D28" s="116">
        <f>SUM(D19:D27)</f>
        <v>856820</v>
      </c>
      <c r="E28" s="116">
        <f>SUM(E19:E27)</f>
        <v>856820</v>
      </c>
      <c r="F28" s="116">
        <f>SUM(F19:F27)</f>
        <v>856820</v>
      </c>
      <c r="G28" s="116">
        <f>SUM(G19:G262)</f>
        <v>0</v>
      </c>
      <c r="H28" s="116">
        <f>SUM(H19:H262)</f>
        <v>0</v>
      </c>
      <c r="I28" s="116">
        <f>SUM(I19:I262)</f>
        <v>0</v>
      </c>
      <c r="J28" s="252">
        <f>SUM(J19:J262)</f>
        <v>0</v>
      </c>
    </row>
    <row r="29" spans="1:10" ht="19.5" customHeight="1" thickBot="1">
      <c r="A29" s="403" t="s">
        <v>369</v>
      </c>
      <c r="B29" s="404"/>
      <c r="C29" s="404"/>
      <c r="D29" s="404"/>
      <c r="E29" s="404"/>
      <c r="F29" s="404"/>
      <c r="G29" s="404"/>
      <c r="H29" s="404"/>
      <c r="I29" s="404"/>
      <c r="J29" s="405"/>
    </row>
    <row r="30" spans="1:10" ht="25.5">
      <c r="A30" s="23" t="s">
        <v>456</v>
      </c>
      <c r="B30" s="152" t="s">
        <v>5</v>
      </c>
      <c r="C30" s="153" t="s">
        <v>12</v>
      </c>
      <c r="D30" s="1">
        <v>166600</v>
      </c>
      <c r="E30" s="154">
        <f aca="true" t="shared" si="4" ref="E30:E68">D30</f>
        <v>166600</v>
      </c>
      <c r="F30" s="155">
        <f aca="true" t="shared" si="5" ref="F30:F68">D30+G30+H30+I30+J30</f>
        <v>166600</v>
      </c>
      <c r="G30" s="18">
        <v>0</v>
      </c>
      <c r="H30" s="1">
        <v>0</v>
      </c>
      <c r="I30" s="1">
        <v>0</v>
      </c>
      <c r="J30" s="19">
        <v>0</v>
      </c>
    </row>
    <row r="31" spans="1:10" ht="38.25">
      <c r="A31" s="23" t="s">
        <v>229</v>
      </c>
      <c r="B31" s="152" t="s">
        <v>5</v>
      </c>
      <c r="C31" s="153" t="s">
        <v>12</v>
      </c>
      <c r="D31" s="1">
        <v>0</v>
      </c>
      <c r="E31" s="154">
        <f t="shared" si="4"/>
        <v>0</v>
      </c>
      <c r="F31" s="155">
        <f t="shared" si="5"/>
        <v>45000</v>
      </c>
      <c r="G31" s="18">
        <v>45000</v>
      </c>
      <c r="H31" s="1">
        <v>0</v>
      </c>
      <c r="I31" s="1">
        <v>0</v>
      </c>
      <c r="J31" s="19">
        <v>0</v>
      </c>
    </row>
    <row r="32" spans="1:10" ht="51">
      <c r="A32" s="23" t="s">
        <v>230</v>
      </c>
      <c r="B32" s="152" t="s">
        <v>5</v>
      </c>
      <c r="C32" s="153" t="s">
        <v>12</v>
      </c>
      <c r="D32" s="1">
        <v>0</v>
      </c>
      <c r="E32" s="154">
        <f t="shared" si="4"/>
        <v>0</v>
      </c>
      <c r="F32" s="155">
        <f t="shared" si="5"/>
        <v>55000</v>
      </c>
      <c r="G32" s="18">
        <v>55000</v>
      </c>
      <c r="H32" s="1">
        <v>0</v>
      </c>
      <c r="I32" s="1">
        <v>0</v>
      </c>
      <c r="J32" s="19">
        <v>0</v>
      </c>
    </row>
    <row r="33" spans="1:10" ht="38.25">
      <c r="A33" s="23" t="s">
        <v>231</v>
      </c>
      <c r="B33" s="152" t="s">
        <v>5</v>
      </c>
      <c r="C33" s="153" t="s">
        <v>12</v>
      </c>
      <c r="D33" s="1">
        <v>900000</v>
      </c>
      <c r="E33" s="154">
        <f t="shared" si="4"/>
        <v>900000</v>
      </c>
      <c r="F33" s="155">
        <f t="shared" si="5"/>
        <v>9310000</v>
      </c>
      <c r="G33" s="18">
        <v>8410000</v>
      </c>
      <c r="H33" s="1">
        <v>0</v>
      </c>
      <c r="I33" s="1">
        <v>0</v>
      </c>
      <c r="J33" s="19">
        <v>0</v>
      </c>
    </row>
    <row r="34" spans="1:10" ht="25.5">
      <c r="A34" s="156" t="s">
        <v>233</v>
      </c>
      <c r="B34" s="152" t="s">
        <v>5</v>
      </c>
      <c r="C34" s="153" t="s">
        <v>12</v>
      </c>
      <c r="D34" s="1">
        <v>1000</v>
      </c>
      <c r="E34" s="154">
        <f t="shared" si="4"/>
        <v>1000</v>
      </c>
      <c r="F34" s="155">
        <f t="shared" si="5"/>
        <v>160000</v>
      </c>
      <c r="G34" s="18">
        <v>159000</v>
      </c>
      <c r="H34" s="1">
        <v>0</v>
      </c>
      <c r="I34" s="1">
        <v>0</v>
      </c>
      <c r="J34" s="19">
        <v>0</v>
      </c>
    </row>
    <row r="35" spans="1:10" ht="25.5">
      <c r="A35" s="156" t="s">
        <v>234</v>
      </c>
      <c r="B35" s="152" t="s">
        <v>5</v>
      </c>
      <c r="C35" s="153" t="s">
        <v>12</v>
      </c>
      <c r="D35" s="1">
        <v>1000</v>
      </c>
      <c r="E35" s="154">
        <f t="shared" si="4"/>
        <v>1000</v>
      </c>
      <c r="F35" s="155">
        <f t="shared" si="5"/>
        <v>160000</v>
      </c>
      <c r="G35" s="18">
        <v>159000</v>
      </c>
      <c r="H35" s="1">
        <v>0</v>
      </c>
      <c r="I35" s="1">
        <v>0</v>
      </c>
      <c r="J35" s="19">
        <v>0</v>
      </c>
    </row>
    <row r="36" spans="1:10" ht="15.75" customHeight="1">
      <c r="A36" s="156" t="s">
        <v>235</v>
      </c>
      <c r="B36" s="152" t="s">
        <v>5</v>
      </c>
      <c r="C36" s="153" t="s">
        <v>12</v>
      </c>
      <c r="D36" s="1">
        <v>1000</v>
      </c>
      <c r="E36" s="154">
        <f>D36</f>
        <v>1000</v>
      </c>
      <c r="F36" s="155">
        <f t="shared" si="5"/>
        <v>160000</v>
      </c>
      <c r="G36" s="18">
        <v>159000</v>
      </c>
      <c r="H36" s="1">
        <v>0</v>
      </c>
      <c r="I36" s="1">
        <v>0</v>
      </c>
      <c r="J36" s="19">
        <v>0</v>
      </c>
    </row>
    <row r="37" spans="1:10" ht="25.5">
      <c r="A37" s="156" t="s">
        <v>236</v>
      </c>
      <c r="B37" s="152" t="s">
        <v>5</v>
      </c>
      <c r="C37" s="153" t="s">
        <v>12</v>
      </c>
      <c r="D37" s="1">
        <v>1000</v>
      </c>
      <c r="E37" s="154">
        <f>D37</f>
        <v>1000</v>
      </c>
      <c r="F37" s="155">
        <f t="shared" si="5"/>
        <v>160000</v>
      </c>
      <c r="G37" s="18">
        <v>159000</v>
      </c>
      <c r="H37" s="1">
        <v>0</v>
      </c>
      <c r="I37" s="1">
        <v>0</v>
      </c>
      <c r="J37" s="19">
        <v>0</v>
      </c>
    </row>
    <row r="38" spans="1:10" ht="25.5">
      <c r="A38" s="156" t="s">
        <v>237</v>
      </c>
      <c r="B38" s="152" t="s">
        <v>5</v>
      </c>
      <c r="C38" s="153" t="s">
        <v>12</v>
      </c>
      <c r="D38" s="1">
        <v>1000</v>
      </c>
      <c r="E38" s="154">
        <f t="shared" si="4"/>
        <v>1000</v>
      </c>
      <c r="F38" s="155">
        <f t="shared" si="5"/>
        <v>160000</v>
      </c>
      <c r="G38" s="18">
        <v>159000</v>
      </c>
      <c r="H38" s="1">
        <v>0</v>
      </c>
      <c r="I38" s="1">
        <v>0</v>
      </c>
      <c r="J38" s="19">
        <v>0</v>
      </c>
    </row>
    <row r="39" spans="1:10" ht="25.5">
      <c r="A39" s="156" t="s">
        <v>238</v>
      </c>
      <c r="B39" s="152" t="s">
        <v>5</v>
      </c>
      <c r="C39" s="153" t="s">
        <v>12</v>
      </c>
      <c r="D39" s="1">
        <v>165000</v>
      </c>
      <c r="E39" s="154">
        <f t="shared" si="4"/>
        <v>165000</v>
      </c>
      <c r="F39" s="155">
        <f t="shared" si="5"/>
        <v>165000</v>
      </c>
      <c r="G39" s="18">
        <v>0</v>
      </c>
      <c r="H39" s="1">
        <v>0</v>
      </c>
      <c r="I39" s="1">
        <v>0</v>
      </c>
      <c r="J39" s="19">
        <v>0</v>
      </c>
    </row>
    <row r="40" spans="1:10" ht="25.5">
      <c r="A40" s="23" t="s">
        <v>200</v>
      </c>
      <c r="B40" s="152" t="s">
        <v>5</v>
      </c>
      <c r="C40" s="153" t="s">
        <v>12</v>
      </c>
      <c r="D40" s="1">
        <v>320000</v>
      </c>
      <c r="E40" s="154">
        <f t="shared" si="4"/>
        <v>320000</v>
      </c>
      <c r="F40" s="155">
        <f t="shared" si="5"/>
        <v>320000</v>
      </c>
      <c r="G40" s="18">
        <v>0</v>
      </c>
      <c r="H40" s="1">
        <v>0</v>
      </c>
      <c r="I40" s="1">
        <v>0</v>
      </c>
      <c r="J40" s="19">
        <v>0</v>
      </c>
    </row>
    <row r="41" spans="1:10" ht="63.75">
      <c r="A41" s="165" t="s">
        <v>267</v>
      </c>
      <c r="B41" s="152" t="s">
        <v>5</v>
      </c>
      <c r="C41" s="153" t="s">
        <v>12</v>
      </c>
      <c r="D41" s="1">
        <v>410000</v>
      </c>
      <c r="E41" s="154">
        <f t="shared" si="4"/>
        <v>410000</v>
      </c>
      <c r="F41" s="155">
        <f t="shared" si="5"/>
        <v>410000</v>
      </c>
      <c r="G41" s="18">
        <v>0</v>
      </c>
      <c r="H41" s="1">
        <v>0</v>
      </c>
      <c r="I41" s="1">
        <v>0</v>
      </c>
      <c r="J41" s="19">
        <v>0</v>
      </c>
    </row>
    <row r="42" spans="1:10" ht="25.5">
      <c r="A42" s="165" t="s">
        <v>247</v>
      </c>
      <c r="B42" s="152" t="s">
        <v>5</v>
      </c>
      <c r="C42" s="153" t="s">
        <v>12</v>
      </c>
      <c r="D42" s="1">
        <v>80000</v>
      </c>
      <c r="E42" s="154">
        <f t="shared" si="4"/>
        <v>80000</v>
      </c>
      <c r="F42" s="155">
        <f t="shared" si="5"/>
        <v>80000</v>
      </c>
      <c r="G42" s="18">
        <v>0</v>
      </c>
      <c r="H42" s="1">
        <v>0</v>
      </c>
      <c r="I42" s="1">
        <v>0</v>
      </c>
      <c r="J42" s="19">
        <v>0</v>
      </c>
    </row>
    <row r="43" spans="1:10" ht="26.25" customHeight="1">
      <c r="A43" s="23" t="s">
        <v>163</v>
      </c>
      <c r="B43" s="152" t="s">
        <v>5</v>
      </c>
      <c r="C43" s="153" t="s">
        <v>12</v>
      </c>
      <c r="D43" s="1">
        <v>950000</v>
      </c>
      <c r="E43" s="154">
        <f t="shared" si="4"/>
        <v>950000</v>
      </c>
      <c r="F43" s="155">
        <f t="shared" si="5"/>
        <v>3900000</v>
      </c>
      <c r="G43" s="18">
        <v>2950000</v>
      </c>
      <c r="H43" s="1">
        <v>0</v>
      </c>
      <c r="I43" s="1">
        <v>0</v>
      </c>
      <c r="J43" s="19">
        <v>0</v>
      </c>
    </row>
    <row r="44" spans="1:10" ht="40.5" customHeight="1">
      <c r="A44" s="23" t="s">
        <v>136</v>
      </c>
      <c r="B44" s="152" t="s">
        <v>5</v>
      </c>
      <c r="C44" s="153" t="s">
        <v>12</v>
      </c>
      <c r="D44" s="1">
        <v>39000</v>
      </c>
      <c r="E44" s="154">
        <f t="shared" si="4"/>
        <v>39000</v>
      </c>
      <c r="F44" s="155">
        <f t="shared" si="5"/>
        <v>39000</v>
      </c>
      <c r="G44" s="18">
        <v>0</v>
      </c>
      <c r="H44" s="1">
        <v>0</v>
      </c>
      <c r="I44" s="1">
        <v>0</v>
      </c>
      <c r="J44" s="19">
        <v>0</v>
      </c>
    </row>
    <row r="45" spans="1:10" ht="38.25">
      <c r="A45" s="23" t="s">
        <v>137</v>
      </c>
      <c r="B45" s="152" t="s">
        <v>5</v>
      </c>
      <c r="C45" s="153" t="s">
        <v>12</v>
      </c>
      <c r="D45" s="1">
        <v>20000</v>
      </c>
      <c r="E45" s="154">
        <f t="shared" si="4"/>
        <v>20000</v>
      </c>
      <c r="F45" s="155">
        <f t="shared" si="5"/>
        <v>20000</v>
      </c>
      <c r="G45" s="18">
        <v>0</v>
      </c>
      <c r="H45" s="1">
        <v>0</v>
      </c>
      <c r="I45" s="1">
        <v>0</v>
      </c>
      <c r="J45" s="19">
        <v>0</v>
      </c>
    </row>
    <row r="46" spans="1:10" ht="38.25">
      <c r="A46" s="23" t="s">
        <v>401</v>
      </c>
      <c r="B46" s="152" t="s">
        <v>5</v>
      </c>
      <c r="C46" s="153" t="s">
        <v>12</v>
      </c>
      <c r="D46" s="1">
        <v>104720</v>
      </c>
      <c r="E46" s="154">
        <f t="shared" si="4"/>
        <v>104720</v>
      </c>
      <c r="F46" s="155">
        <f t="shared" si="5"/>
        <v>104720</v>
      </c>
      <c r="G46" s="18">
        <v>0</v>
      </c>
      <c r="H46" s="1">
        <v>0</v>
      </c>
      <c r="I46" s="1">
        <v>0</v>
      </c>
      <c r="J46" s="19">
        <v>0</v>
      </c>
    </row>
    <row r="47" spans="1:10" ht="25.5">
      <c r="A47" s="23" t="s">
        <v>133</v>
      </c>
      <c r="B47" s="152" t="s">
        <v>5</v>
      </c>
      <c r="C47" s="153" t="s">
        <v>12</v>
      </c>
      <c r="D47" s="157">
        <v>25000</v>
      </c>
      <c r="E47" s="154">
        <f t="shared" si="4"/>
        <v>25000</v>
      </c>
      <c r="F47" s="155">
        <f t="shared" si="5"/>
        <v>25000</v>
      </c>
      <c r="G47" s="18">
        <v>0</v>
      </c>
      <c r="H47" s="1">
        <v>0</v>
      </c>
      <c r="I47" s="1">
        <v>0</v>
      </c>
      <c r="J47" s="19">
        <v>0</v>
      </c>
    </row>
    <row r="48" spans="1:10" ht="25.5">
      <c r="A48" s="23" t="s">
        <v>13</v>
      </c>
      <c r="B48" s="152" t="s">
        <v>5</v>
      </c>
      <c r="C48" s="153" t="s">
        <v>12</v>
      </c>
      <c r="D48" s="157">
        <v>0</v>
      </c>
      <c r="E48" s="154">
        <f t="shared" si="4"/>
        <v>0</v>
      </c>
      <c r="F48" s="155">
        <f>D48+G48+H48+I48+J48</f>
        <v>139000</v>
      </c>
      <c r="G48" s="18">
        <v>139000</v>
      </c>
      <c r="H48" s="1">
        <v>0</v>
      </c>
      <c r="I48" s="1">
        <v>0</v>
      </c>
      <c r="J48" s="19">
        <v>0</v>
      </c>
    </row>
    <row r="49" spans="1:10" ht="25.5">
      <c r="A49" s="23" t="s">
        <v>114</v>
      </c>
      <c r="B49" s="152" t="s">
        <v>5</v>
      </c>
      <c r="C49" s="153" t="s">
        <v>12</v>
      </c>
      <c r="D49" s="157">
        <v>3830000</v>
      </c>
      <c r="E49" s="154">
        <f t="shared" si="4"/>
        <v>3830000</v>
      </c>
      <c r="F49" s="155">
        <f>D49+G49+H49+I49+J49</f>
        <v>3830000</v>
      </c>
      <c r="G49" s="18">
        <v>0</v>
      </c>
      <c r="H49" s="1">
        <v>0</v>
      </c>
      <c r="I49" s="1">
        <v>0</v>
      </c>
      <c r="J49" s="19">
        <v>0</v>
      </c>
    </row>
    <row r="50" spans="1:10" ht="26.25" customHeight="1">
      <c r="A50" s="23" t="s">
        <v>115</v>
      </c>
      <c r="B50" s="24" t="s">
        <v>5</v>
      </c>
      <c r="C50" s="153" t="s">
        <v>12</v>
      </c>
      <c r="D50" s="157">
        <v>128000</v>
      </c>
      <c r="E50" s="154">
        <f t="shared" si="4"/>
        <v>128000</v>
      </c>
      <c r="F50" s="155">
        <f t="shared" si="5"/>
        <v>128000</v>
      </c>
      <c r="G50" s="18">
        <v>0</v>
      </c>
      <c r="H50" s="1">
        <v>0</v>
      </c>
      <c r="I50" s="1">
        <v>0</v>
      </c>
      <c r="J50" s="19">
        <v>0</v>
      </c>
    </row>
    <row r="51" spans="1:10" ht="39.75" customHeight="1">
      <c r="A51" s="23" t="s">
        <v>116</v>
      </c>
      <c r="B51" s="24" t="s">
        <v>5</v>
      </c>
      <c r="C51" s="153" t="s">
        <v>12</v>
      </c>
      <c r="D51" s="154">
        <v>62000</v>
      </c>
      <c r="E51" s="154">
        <f t="shared" si="4"/>
        <v>62000</v>
      </c>
      <c r="F51" s="155">
        <f t="shared" si="5"/>
        <v>62000</v>
      </c>
      <c r="G51" s="18">
        <v>0</v>
      </c>
      <c r="H51" s="1">
        <v>0</v>
      </c>
      <c r="I51" s="1">
        <v>0</v>
      </c>
      <c r="J51" s="19">
        <v>0</v>
      </c>
    </row>
    <row r="52" spans="1:10" ht="14.25">
      <c r="A52" s="253" t="s">
        <v>292</v>
      </c>
      <c r="B52" s="24" t="s">
        <v>5</v>
      </c>
      <c r="C52" s="153" t="s">
        <v>12</v>
      </c>
      <c r="D52" s="154">
        <v>150000</v>
      </c>
      <c r="E52" s="154">
        <f t="shared" si="4"/>
        <v>150000</v>
      </c>
      <c r="F52" s="155">
        <f t="shared" si="5"/>
        <v>150000</v>
      </c>
      <c r="G52" s="18">
        <v>0</v>
      </c>
      <c r="H52" s="1">
        <v>0</v>
      </c>
      <c r="I52" s="1">
        <v>0</v>
      </c>
      <c r="J52" s="19">
        <v>0</v>
      </c>
    </row>
    <row r="53" spans="1:10" ht="18" customHeight="1">
      <c r="A53" s="254" t="s">
        <v>266</v>
      </c>
      <c r="B53" s="158" t="s">
        <v>5</v>
      </c>
      <c r="C53" s="141" t="s">
        <v>12</v>
      </c>
      <c r="D53" s="157">
        <v>80000</v>
      </c>
      <c r="E53" s="154">
        <f t="shared" si="4"/>
        <v>80000</v>
      </c>
      <c r="F53" s="159">
        <f t="shared" si="5"/>
        <v>80000</v>
      </c>
      <c r="G53" s="1">
        <v>0</v>
      </c>
      <c r="H53" s="1">
        <v>0</v>
      </c>
      <c r="I53" s="1">
        <v>0</v>
      </c>
      <c r="J53" s="19">
        <v>0</v>
      </c>
    </row>
    <row r="54" spans="1:10" ht="30" customHeight="1">
      <c r="A54" s="254" t="s">
        <v>199</v>
      </c>
      <c r="B54" s="158" t="s">
        <v>5</v>
      </c>
      <c r="C54" s="141" t="s">
        <v>12</v>
      </c>
      <c r="D54" s="157">
        <v>100022</v>
      </c>
      <c r="E54" s="154">
        <f t="shared" si="4"/>
        <v>100022</v>
      </c>
      <c r="F54" s="159">
        <f t="shared" si="5"/>
        <v>100022</v>
      </c>
      <c r="G54" s="1">
        <v>0</v>
      </c>
      <c r="H54" s="1">
        <v>0</v>
      </c>
      <c r="I54" s="1">
        <v>0</v>
      </c>
      <c r="J54" s="19">
        <v>0</v>
      </c>
    </row>
    <row r="55" spans="1:10" ht="30" customHeight="1">
      <c r="A55" s="254" t="s">
        <v>407</v>
      </c>
      <c r="B55" s="158" t="s">
        <v>5</v>
      </c>
      <c r="C55" s="141" t="s">
        <v>12</v>
      </c>
      <c r="D55" s="157">
        <v>23400</v>
      </c>
      <c r="E55" s="154">
        <f t="shared" si="4"/>
        <v>23400</v>
      </c>
      <c r="F55" s="159">
        <f t="shared" si="5"/>
        <v>23400</v>
      </c>
      <c r="G55" s="1">
        <v>0</v>
      </c>
      <c r="H55" s="1">
        <v>0</v>
      </c>
      <c r="I55" s="1">
        <v>0</v>
      </c>
      <c r="J55" s="19">
        <v>0</v>
      </c>
    </row>
    <row r="56" spans="1:10" ht="14.25">
      <c r="A56" s="254" t="s">
        <v>430</v>
      </c>
      <c r="B56" s="158" t="s">
        <v>5</v>
      </c>
      <c r="C56" s="141" t="s">
        <v>12</v>
      </c>
      <c r="D56" s="157">
        <v>34000</v>
      </c>
      <c r="E56" s="154">
        <f t="shared" si="4"/>
        <v>34000</v>
      </c>
      <c r="F56" s="159">
        <f t="shared" si="5"/>
        <v>34000</v>
      </c>
      <c r="G56" s="1">
        <v>0</v>
      </c>
      <c r="H56" s="1">
        <v>0</v>
      </c>
      <c r="I56" s="1">
        <v>0</v>
      </c>
      <c r="J56" s="19">
        <v>0</v>
      </c>
    </row>
    <row r="57" spans="1:10" ht="25.5">
      <c r="A57" s="320" t="s">
        <v>468</v>
      </c>
      <c r="B57" s="158" t="s">
        <v>5</v>
      </c>
      <c r="C57" s="141" t="s">
        <v>12</v>
      </c>
      <c r="D57" s="157">
        <v>4000</v>
      </c>
      <c r="E57" s="154">
        <f t="shared" si="4"/>
        <v>4000</v>
      </c>
      <c r="F57" s="159">
        <f t="shared" si="5"/>
        <v>4000</v>
      </c>
      <c r="G57" s="1">
        <v>0</v>
      </c>
      <c r="H57" s="1">
        <v>0</v>
      </c>
      <c r="I57" s="1">
        <v>0</v>
      </c>
      <c r="J57" s="19">
        <v>0</v>
      </c>
    </row>
    <row r="58" spans="1:10" ht="38.25">
      <c r="A58" s="320" t="s">
        <v>469</v>
      </c>
      <c r="B58" s="158" t="s">
        <v>5</v>
      </c>
      <c r="C58" s="141" t="s">
        <v>12</v>
      </c>
      <c r="D58" s="157">
        <v>23800</v>
      </c>
      <c r="E58" s="154">
        <f t="shared" si="4"/>
        <v>23800</v>
      </c>
      <c r="F58" s="159">
        <f t="shared" si="5"/>
        <v>23800</v>
      </c>
      <c r="G58" s="1">
        <v>0</v>
      </c>
      <c r="H58" s="1">
        <v>0</v>
      </c>
      <c r="I58" s="1">
        <v>0</v>
      </c>
      <c r="J58" s="19">
        <v>0</v>
      </c>
    </row>
    <row r="59" spans="1:10" ht="25.5">
      <c r="A59" s="254" t="s">
        <v>459</v>
      </c>
      <c r="B59" s="158" t="s">
        <v>5</v>
      </c>
      <c r="C59" s="141" t="s">
        <v>12</v>
      </c>
      <c r="D59" s="157">
        <v>110000</v>
      </c>
      <c r="E59" s="154">
        <f t="shared" si="4"/>
        <v>110000</v>
      </c>
      <c r="F59" s="159">
        <f t="shared" si="5"/>
        <v>110000</v>
      </c>
      <c r="G59" s="1">
        <v>0</v>
      </c>
      <c r="H59" s="1">
        <v>0</v>
      </c>
      <c r="I59" s="1">
        <v>0</v>
      </c>
      <c r="J59" s="19">
        <v>0</v>
      </c>
    </row>
    <row r="60" spans="1:10" ht="18" customHeight="1">
      <c r="A60" s="254" t="s">
        <v>335</v>
      </c>
      <c r="B60" s="158" t="s">
        <v>5</v>
      </c>
      <c r="C60" s="141" t="s">
        <v>12</v>
      </c>
      <c r="D60" s="157">
        <v>10000</v>
      </c>
      <c r="E60" s="154">
        <f t="shared" si="4"/>
        <v>10000</v>
      </c>
      <c r="F60" s="159">
        <f t="shared" si="5"/>
        <v>10000</v>
      </c>
      <c r="G60" s="1">
        <v>0</v>
      </c>
      <c r="H60" s="1">
        <v>0</v>
      </c>
      <c r="I60" s="1">
        <v>0</v>
      </c>
      <c r="J60" s="19">
        <v>0</v>
      </c>
    </row>
    <row r="61" spans="1:10" ht="18" customHeight="1">
      <c r="A61" s="254" t="s">
        <v>341</v>
      </c>
      <c r="B61" s="158" t="s">
        <v>5</v>
      </c>
      <c r="C61" s="141" t="s">
        <v>12</v>
      </c>
      <c r="D61" s="157">
        <v>70000</v>
      </c>
      <c r="E61" s="154">
        <f t="shared" si="4"/>
        <v>70000</v>
      </c>
      <c r="F61" s="159">
        <f t="shared" si="5"/>
        <v>70000</v>
      </c>
      <c r="G61" s="1">
        <v>0</v>
      </c>
      <c r="H61" s="1">
        <v>0</v>
      </c>
      <c r="I61" s="1">
        <v>0</v>
      </c>
      <c r="J61" s="19">
        <v>0</v>
      </c>
    </row>
    <row r="62" spans="1:10" ht="18" customHeight="1">
      <c r="A62" s="254" t="s">
        <v>342</v>
      </c>
      <c r="B62" s="158" t="s">
        <v>5</v>
      </c>
      <c r="C62" s="141" t="s">
        <v>12</v>
      </c>
      <c r="D62" s="157">
        <v>5000</v>
      </c>
      <c r="E62" s="154">
        <f t="shared" si="4"/>
        <v>5000</v>
      </c>
      <c r="F62" s="159">
        <f t="shared" si="5"/>
        <v>5000</v>
      </c>
      <c r="G62" s="1">
        <v>0</v>
      </c>
      <c r="H62" s="1">
        <v>0</v>
      </c>
      <c r="I62" s="1">
        <v>0</v>
      </c>
      <c r="J62" s="19">
        <v>0</v>
      </c>
    </row>
    <row r="63" spans="1:10" ht="18" customHeight="1">
      <c r="A63" s="254" t="s">
        <v>343</v>
      </c>
      <c r="B63" s="158" t="s">
        <v>5</v>
      </c>
      <c r="C63" s="141" t="s">
        <v>12</v>
      </c>
      <c r="D63" s="157">
        <v>8400</v>
      </c>
      <c r="E63" s="154">
        <f t="shared" si="4"/>
        <v>8400</v>
      </c>
      <c r="F63" s="159">
        <f t="shared" si="5"/>
        <v>8400</v>
      </c>
      <c r="G63" s="1">
        <v>0</v>
      </c>
      <c r="H63" s="1">
        <v>0</v>
      </c>
      <c r="I63" s="1">
        <v>0</v>
      </c>
      <c r="J63" s="19">
        <v>0</v>
      </c>
    </row>
    <row r="64" spans="1:10" ht="18" customHeight="1">
      <c r="A64" s="254" t="s">
        <v>344</v>
      </c>
      <c r="B64" s="158" t="s">
        <v>5</v>
      </c>
      <c r="C64" s="141" t="s">
        <v>12</v>
      </c>
      <c r="D64" s="157">
        <v>40000</v>
      </c>
      <c r="E64" s="154">
        <f t="shared" si="4"/>
        <v>40000</v>
      </c>
      <c r="F64" s="159">
        <f t="shared" si="5"/>
        <v>40000</v>
      </c>
      <c r="G64" s="1">
        <v>0</v>
      </c>
      <c r="H64" s="1">
        <v>0</v>
      </c>
      <c r="I64" s="1">
        <v>0</v>
      </c>
      <c r="J64" s="19">
        <v>0</v>
      </c>
    </row>
    <row r="65" spans="1:10" ht="14.25">
      <c r="A65" s="250" t="s">
        <v>425</v>
      </c>
      <c r="B65" s="158" t="s">
        <v>5</v>
      </c>
      <c r="C65" s="141" t="s">
        <v>12</v>
      </c>
      <c r="D65" s="157">
        <v>22000</v>
      </c>
      <c r="E65" s="154">
        <f t="shared" si="4"/>
        <v>22000</v>
      </c>
      <c r="F65" s="159">
        <f t="shared" si="5"/>
        <v>22000</v>
      </c>
      <c r="G65" s="1">
        <v>0</v>
      </c>
      <c r="H65" s="1">
        <v>0</v>
      </c>
      <c r="I65" s="1">
        <v>0</v>
      </c>
      <c r="J65" s="19">
        <v>0</v>
      </c>
    </row>
    <row r="66" spans="1:10" ht="14.25">
      <c r="A66" s="250" t="s">
        <v>426</v>
      </c>
      <c r="B66" s="158" t="s">
        <v>5</v>
      </c>
      <c r="C66" s="141" t="s">
        <v>12</v>
      </c>
      <c r="D66" s="157">
        <v>150000</v>
      </c>
      <c r="E66" s="154">
        <f t="shared" si="4"/>
        <v>150000</v>
      </c>
      <c r="F66" s="159">
        <f t="shared" si="5"/>
        <v>150000</v>
      </c>
      <c r="G66" s="1">
        <v>0</v>
      </c>
      <c r="H66" s="1">
        <v>0</v>
      </c>
      <c r="I66" s="1">
        <v>0</v>
      </c>
      <c r="J66" s="19">
        <v>0</v>
      </c>
    </row>
    <row r="67" spans="1:10" ht="26.25" customHeight="1">
      <c r="A67" s="254" t="s">
        <v>402</v>
      </c>
      <c r="B67" s="158" t="s">
        <v>5</v>
      </c>
      <c r="C67" s="141" t="s">
        <v>12</v>
      </c>
      <c r="D67" s="157">
        <v>153000</v>
      </c>
      <c r="E67" s="154">
        <f t="shared" si="4"/>
        <v>153000</v>
      </c>
      <c r="F67" s="159">
        <f t="shared" si="5"/>
        <v>153000</v>
      </c>
      <c r="G67" s="1">
        <v>0</v>
      </c>
      <c r="H67" s="1">
        <v>0</v>
      </c>
      <c r="I67" s="1">
        <v>0</v>
      </c>
      <c r="J67" s="19">
        <v>0</v>
      </c>
    </row>
    <row r="68" spans="1:10" ht="18" customHeight="1">
      <c r="A68" s="255" t="s">
        <v>485</v>
      </c>
      <c r="B68" s="158" t="s">
        <v>5</v>
      </c>
      <c r="C68" s="141" t="s">
        <v>12</v>
      </c>
      <c r="D68" s="157">
        <v>5000</v>
      </c>
      <c r="E68" s="154">
        <f t="shared" si="4"/>
        <v>5000</v>
      </c>
      <c r="F68" s="159">
        <f t="shared" si="5"/>
        <v>5000</v>
      </c>
      <c r="G68" s="1">
        <v>0</v>
      </c>
      <c r="H68" s="1">
        <v>0</v>
      </c>
      <c r="I68" s="1">
        <v>0</v>
      </c>
      <c r="J68" s="19">
        <v>0</v>
      </c>
    </row>
    <row r="69" spans="1:10" ht="25.5">
      <c r="A69" s="320" t="s">
        <v>513</v>
      </c>
      <c r="B69" s="158" t="s">
        <v>5</v>
      </c>
      <c r="C69" s="141" t="s">
        <v>12</v>
      </c>
      <c r="D69" s="157">
        <v>11000</v>
      </c>
      <c r="E69" s="154">
        <f>D69</f>
        <v>11000</v>
      </c>
      <c r="F69" s="159">
        <f>D69+G69+H69+I69+J69</f>
        <v>11000</v>
      </c>
      <c r="G69" s="1">
        <v>0</v>
      </c>
      <c r="H69" s="1">
        <v>0</v>
      </c>
      <c r="I69" s="1">
        <v>0</v>
      </c>
      <c r="J69" s="19">
        <v>0</v>
      </c>
    </row>
    <row r="70" spans="1:10" ht="25.5">
      <c r="A70" s="23" t="s">
        <v>507</v>
      </c>
      <c r="B70" s="158" t="s">
        <v>5</v>
      </c>
      <c r="C70" s="141" t="s">
        <v>12</v>
      </c>
      <c r="D70" s="157">
        <v>230000</v>
      </c>
      <c r="E70" s="154">
        <f>D70</f>
        <v>230000</v>
      </c>
      <c r="F70" s="159">
        <f>D70+G70+H70+I70+J70</f>
        <v>234800</v>
      </c>
      <c r="G70" s="1">
        <v>4800</v>
      </c>
      <c r="H70" s="1">
        <v>0</v>
      </c>
      <c r="I70" s="1">
        <v>0</v>
      </c>
      <c r="J70" s="19">
        <v>0</v>
      </c>
    </row>
    <row r="71" spans="1:10" ht="25.5">
      <c r="A71" s="23" t="s">
        <v>508</v>
      </c>
      <c r="B71" s="158" t="s">
        <v>5</v>
      </c>
      <c r="C71" s="141" t="s">
        <v>12</v>
      </c>
      <c r="D71" s="157">
        <v>1000</v>
      </c>
      <c r="E71" s="154">
        <f>D71</f>
        <v>1000</v>
      </c>
      <c r="F71" s="159">
        <f>D71+G71+H71+I71+J71</f>
        <v>5965000</v>
      </c>
      <c r="G71" s="1">
        <v>5964000</v>
      </c>
      <c r="H71" s="1">
        <v>0</v>
      </c>
      <c r="I71" s="1">
        <v>0</v>
      </c>
      <c r="J71" s="19">
        <v>0</v>
      </c>
    </row>
    <row r="72" spans="1:10" s="311" customFormat="1" ht="38.25">
      <c r="A72" s="321" t="s">
        <v>509</v>
      </c>
      <c r="B72" s="158" t="s">
        <v>5</v>
      </c>
      <c r="C72" s="141" t="s">
        <v>12</v>
      </c>
      <c r="D72" s="157">
        <v>1000</v>
      </c>
      <c r="E72" s="154">
        <f>D72</f>
        <v>1000</v>
      </c>
      <c r="F72" s="159">
        <f>D72+G72+H72+I72+J72</f>
        <v>53000</v>
      </c>
      <c r="G72" s="1">
        <v>52000</v>
      </c>
      <c r="H72" s="1">
        <v>0</v>
      </c>
      <c r="I72" s="1">
        <v>0</v>
      </c>
      <c r="J72" s="19">
        <v>0</v>
      </c>
    </row>
    <row r="73" spans="1:10" s="312" customFormat="1" ht="38.25">
      <c r="A73" s="321" t="s">
        <v>510</v>
      </c>
      <c r="B73" s="158" t="s">
        <v>5</v>
      </c>
      <c r="C73" s="141" t="s">
        <v>12</v>
      </c>
      <c r="D73" s="154">
        <v>1000</v>
      </c>
      <c r="E73" s="154">
        <f>D73</f>
        <v>1000</v>
      </c>
      <c r="F73" s="159">
        <f>D73+G73+H73+I73+J73</f>
        <v>37500</v>
      </c>
      <c r="G73" s="1">
        <v>36500</v>
      </c>
      <c r="H73" s="1">
        <v>0</v>
      </c>
      <c r="I73" s="1">
        <v>0</v>
      </c>
      <c r="J73" s="19">
        <v>0</v>
      </c>
    </row>
    <row r="74" spans="1:10" ht="19.5" customHeight="1" thickBot="1">
      <c r="A74" s="382" t="s">
        <v>14</v>
      </c>
      <c r="B74" s="383"/>
      <c r="C74" s="384"/>
      <c r="D74" s="25">
        <f>SUM(D30:D73)</f>
        <v>8437942</v>
      </c>
      <c r="E74" s="25">
        <f>SUM(E30:E73)</f>
        <v>8437942</v>
      </c>
      <c r="F74" s="25">
        <f>SUM(F30:F73)</f>
        <v>26889242</v>
      </c>
      <c r="G74" s="25">
        <f>SUM(G30:G73)</f>
        <v>18451300</v>
      </c>
      <c r="H74" s="25">
        <f>SUM(H30:H68)</f>
        <v>0</v>
      </c>
      <c r="I74" s="25">
        <f>SUM(I30:I68)</f>
        <v>0</v>
      </c>
      <c r="J74" s="27">
        <f>SUM(J30:J68)</f>
        <v>0</v>
      </c>
    </row>
    <row r="75" spans="1:10" ht="19.5" customHeight="1" thickBot="1">
      <c r="A75" s="391" t="s">
        <v>393</v>
      </c>
      <c r="B75" s="392"/>
      <c r="C75" s="392"/>
      <c r="D75" s="392"/>
      <c r="E75" s="392"/>
      <c r="F75" s="392"/>
      <c r="G75" s="392"/>
      <c r="H75" s="392"/>
      <c r="I75" s="392"/>
      <c r="J75" s="393"/>
    </row>
    <row r="76" spans="1:10" ht="15.75" customHeight="1">
      <c r="A76" s="256" t="s">
        <v>288</v>
      </c>
      <c r="B76" s="239" t="s">
        <v>5</v>
      </c>
      <c r="C76" s="240" t="s">
        <v>15</v>
      </c>
      <c r="D76" s="241">
        <v>8900</v>
      </c>
      <c r="E76" s="241">
        <f>D76</f>
        <v>8900</v>
      </c>
      <c r="F76" s="242">
        <f>D76+G76+H76+I76+J76</f>
        <v>8900</v>
      </c>
      <c r="G76" s="243"/>
      <c r="H76" s="243"/>
      <c r="I76" s="243"/>
      <c r="J76" s="257"/>
    </row>
    <row r="77" spans="1:10" ht="15.75" customHeight="1" thickBot="1">
      <c r="A77" s="258" t="s">
        <v>289</v>
      </c>
      <c r="B77" s="160" t="s">
        <v>5</v>
      </c>
      <c r="C77" s="161" t="s">
        <v>15</v>
      </c>
      <c r="D77" s="162">
        <v>15000</v>
      </c>
      <c r="E77" s="163">
        <f>D77</f>
        <v>15000</v>
      </c>
      <c r="F77" s="238">
        <f>D77+G77+H77+I77+J77</f>
        <v>15000</v>
      </c>
      <c r="G77" s="164">
        <v>0</v>
      </c>
      <c r="H77" s="164">
        <v>0</v>
      </c>
      <c r="I77" s="164">
        <v>0</v>
      </c>
      <c r="J77" s="259">
        <v>0</v>
      </c>
    </row>
    <row r="78" spans="1:10" ht="19.5" customHeight="1" thickBot="1">
      <c r="A78" s="406" t="s">
        <v>140</v>
      </c>
      <c r="B78" s="407"/>
      <c r="C78" s="407"/>
      <c r="D78" s="111">
        <f aca="true" t="shared" si="6" ref="D78:J78">SUM(D76:D77)</f>
        <v>23900</v>
      </c>
      <c r="E78" s="29">
        <f t="shared" si="6"/>
        <v>23900</v>
      </c>
      <c r="F78" s="29">
        <f t="shared" si="6"/>
        <v>23900</v>
      </c>
      <c r="G78" s="29">
        <f t="shared" si="6"/>
        <v>0</v>
      </c>
      <c r="H78" s="29">
        <f t="shared" si="6"/>
        <v>0</v>
      </c>
      <c r="I78" s="29">
        <f t="shared" si="6"/>
        <v>0</v>
      </c>
      <c r="J78" s="112">
        <f t="shared" si="6"/>
        <v>0</v>
      </c>
    </row>
    <row r="79" spans="1:10" ht="19.5" customHeight="1" thickBot="1">
      <c r="A79" s="408" t="s">
        <v>370</v>
      </c>
      <c r="B79" s="409"/>
      <c r="C79" s="409"/>
      <c r="D79" s="409"/>
      <c r="E79" s="409"/>
      <c r="F79" s="409"/>
      <c r="G79" s="409"/>
      <c r="H79" s="409"/>
      <c r="I79" s="409"/>
      <c r="J79" s="410"/>
    </row>
    <row r="80" spans="1:10" ht="14.25">
      <c r="A80" s="244" t="s">
        <v>17</v>
      </c>
      <c r="B80" s="152" t="s">
        <v>5</v>
      </c>
      <c r="C80" s="153" t="s">
        <v>16</v>
      </c>
      <c r="D80" s="2">
        <v>0</v>
      </c>
      <c r="E80" s="2">
        <f>D80</f>
        <v>0</v>
      </c>
      <c r="F80" s="166">
        <f>D80+G80+H80+I80+J80</f>
        <v>130000</v>
      </c>
      <c r="G80" s="245">
        <v>130000</v>
      </c>
      <c r="H80" s="2">
        <v>0</v>
      </c>
      <c r="I80" s="2">
        <v>0</v>
      </c>
      <c r="J80" s="226">
        <v>0</v>
      </c>
    </row>
    <row r="81" spans="1:10" ht="57" customHeight="1">
      <c r="A81" s="165" t="s">
        <v>232</v>
      </c>
      <c r="B81" s="158" t="s">
        <v>5</v>
      </c>
      <c r="C81" s="141" t="s">
        <v>16</v>
      </c>
      <c r="D81" s="1">
        <v>1000</v>
      </c>
      <c r="E81" s="2">
        <f aca="true" t="shared" si="7" ref="E81:E119">D81</f>
        <v>1000</v>
      </c>
      <c r="F81" s="166">
        <f aca="true" t="shared" si="8" ref="F81:F120">D81+G81+H81+I81+J81</f>
        <v>100000</v>
      </c>
      <c r="G81" s="167">
        <v>99000</v>
      </c>
      <c r="H81" s="1">
        <v>0</v>
      </c>
      <c r="I81" s="1">
        <v>0</v>
      </c>
      <c r="J81" s="19">
        <v>0</v>
      </c>
    </row>
    <row r="82" spans="1:10" ht="25.5">
      <c r="A82" s="165" t="s">
        <v>18</v>
      </c>
      <c r="B82" s="158" t="s">
        <v>5</v>
      </c>
      <c r="C82" s="141" t="s">
        <v>16</v>
      </c>
      <c r="D82" s="1">
        <v>0</v>
      </c>
      <c r="E82" s="2">
        <f t="shared" si="7"/>
        <v>0</v>
      </c>
      <c r="F82" s="166">
        <f t="shared" si="8"/>
        <v>135000</v>
      </c>
      <c r="G82" s="167">
        <v>135000</v>
      </c>
      <c r="H82" s="1">
        <v>0</v>
      </c>
      <c r="I82" s="1">
        <v>0</v>
      </c>
      <c r="J82" s="19">
        <v>0</v>
      </c>
    </row>
    <row r="83" spans="1:10" ht="14.25">
      <c r="A83" s="165" t="s">
        <v>19</v>
      </c>
      <c r="B83" s="158" t="s">
        <v>5</v>
      </c>
      <c r="C83" s="141" t="s">
        <v>16</v>
      </c>
      <c r="D83" s="1">
        <v>0</v>
      </c>
      <c r="E83" s="2">
        <f t="shared" si="7"/>
        <v>0</v>
      </c>
      <c r="F83" s="166">
        <f t="shared" si="8"/>
        <v>176840</v>
      </c>
      <c r="G83" s="167">
        <v>176840</v>
      </c>
      <c r="H83" s="1">
        <v>0</v>
      </c>
      <c r="I83" s="1">
        <v>0</v>
      </c>
      <c r="J83" s="19">
        <v>0</v>
      </c>
    </row>
    <row r="84" spans="1:10" ht="25.5">
      <c r="A84" s="254" t="s">
        <v>466</v>
      </c>
      <c r="B84" s="158" t="s">
        <v>5</v>
      </c>
      <c r="C84" s="141" t="s">
        <v>16</v>
      </c>
      <c r="D84" s="1">
        <v>143000</v>
      </c>
      <c r="E84" s="2">
        <f t="shared" si="7"/>
        <v>143000</v>
      </c>
      <c r="F84" s="166">
        <f t="shared" si="8"/>
        <v>143000</v>
      </c>
      <c r="G84" s="167"/>
      <c r="H84" s="1"/>
      <c r="I84" s="1"/>
      <c r="J84" s="19"/>
    </row>
    <row r="85" spans="1:10" ht="25.5">
      <c r="A85" s="165" t="s">
        <v>20</v>
      </c>
      <c r="B85" s="158" t="s">
        <v>5</v>
      </c>
      <c r="C85" s="141" t="s">
        <v>16</v>
      </c>
      <c r="D85" s="1">
        <v>0</v>
      </c>
      <c r="E85" s="2">
        <f t="shared" si="7"/>
        <v>0</v>
      </c>
      <c r="F85" s="166">
        <f t="shared" si="8"/>
        <v>86000</v>
      </c>
      <c r="G85" s="167">
        <v>86000</v>
      </c>
      <c r="H85" s="1">
        <v>0</v>
      </c>
      <c r="I85" s="1">
        <v>0</v>
      </c>
      <c r="J85" s="19">
        <v>0</v>
      </c>
    </row>
    <row r="86" spans="1:10" ht="25.5">
      <c r="A86" s="165" t="s">
        <v>250</v>
      </c>
      <c r="B86" s="158" t="s">
        <v>5</v>
      </c>
      <c r="C86" s="141" t="s">
        <v>16</v>
      </c>
      <c r="D86" s="1">
        <v>131000</v>
      </c>
      <c r="E86" s="2">
        <f t="shared" si="7"/>
        <v>131000</v>
      </c>
      <c r="F86" s="166">
        <f t="shared" si="8"/>
        <v>131000</v>
      </c>
      <c r="G86" s="167">
        <v>0</v>
      </c>
      <c r="H86" s="1">
        <v>0</v>
      </c>
      <c r="I86" s="1">
        <v>0</v>
      </c>
      <c r="J86" s="19">
        <v>0</v>
      </c>
    </row>
    <row r="87" spans="1:10" ht="14.25">
      <c r="A87" s="165" t="s">
        <v>143</v>
      </c>
      <c r="B87" s="158" t="s">
        <v>5</v>
      </c>
      <c r="C87" s="141" t="s">
        <v>16</v>
      </c>
      <c r="D87" s="1">
        <v>165000</v>
      </c>
      <c r="E87" s="2">
        <f t="shared" si="7"/>
        <v>165000</v>
      </c>
      <c r="F87" s="166">
        <f t="shared" si="8"/>
        <v>165000</v>
      </c>
      <c r="G87" s="167">
        <v>0</v>
      </c>
      <c r="H87" s="1">
        <v>0</v>
      </c>
      <c r="I87" s="1">
        <v>0</v>
      </c>
      <c r="J87" s="19">
        <v>0</v>
      </c>
    </row>
    <row r="88" spans="1:10" ht="14.25">
      <c r="A88" s="165" t="s">
        <v>358</v>
      </c>
      <c r="B88" s="158" t="s">
        <v>112</v>
      </c>
      <c r="C88" s="141" t="s">
        <v>356</v>
      </c>
      <c r="D88" s="1">
        <v>170000</v>
      </c>
      <c r="E88" s="2">
        <f t="shared" si="7"/>
        <v>170000</v>
      </c>
      <c r="F88" s="166">
        <f t="shared" si="8"/>
        <v>170000</v>
      </c>
      <c r="G88" s="167">
        <v>0</v>
      </c>
      <c r="H88" s="1"/>
      <c r="I88" s="1"/>
      <c r="J88" s="19"/>
    </row>
    <row r="89" spans="1:10" ht="24.75" customHeight="1">
      <c r="A89" s="165" t="s">
        <v>155</v>
      </c>
      <c r="B89" s="158" t="s">
        <v>5</v>
      </c>
      <c r="C89" s="141" t="s">
        <v>16</v>
      </c>
      <c r="D89" s="1">
        <v>85000</v>
      </c>
      <c r="E89" s="2">
        <f t="shared" si="7"/>
        <v>85000</v>
      </c>
      <c r="F89" s="166">
        <f t="shared" si="8"/>
        <v>85000</v>
      </c>
      <c r="G89" s="167">
        <v>0</v>
      </c>
      <c r="H89" s="1">
        <v>0</v>
      </c>
      <c r="I89" s="1">
        <v>0</v>
      </c>
      <c r="J89" s="19">
        <v>0</v>
      </c>
    </row>
    <row r="90" spans="1:10" ht="248.25" customHeight="1">
      <c r="A90" s="28" t="s">
        <v>189</v>
      </c>
      <c r="B90" s="14" t="s">
        <v>5</v>
      </c>
      <c r="C90" s="15" t="s">
        <v>16</v>
      </c>
      <c r="D90" s="168">
        <v>150000</v>
      </c>
      <c r="E90" s="169">
        <f t="shared" si="7"/>
        <v>150000</v>
      </c>
      <c r="F90" s="170">
        <f t="shared" si="8"/>
        <v>150000</v>
      </c>
      <c r="G90" s="171">
        <v>0</v>
      </c>
      <c r="H90" s="168">
        <v>0</v>
      </c>
      <c r="I90" s="168">
        <v>0</v>
      </c>
      <c r="J90" s="172">
        <v>0</v>
      </c>
    </row>
    <row r="91" spans="1:10" ht="15.75" customHeight="1">
      <c r="A91" s="165" t="s">
        <v>146</v>
      </c>
      <c r="B91" s="158" t="s">
        <v>5</v>
      </c>
      <c r="C91" s="141" t="s">
        <v>16</v>
      </c>
      <c r="D91" s="16">
        <v>170000</v>
      </c>
      <c r="E91" s="2">
        <f t="shared" si="7"/>
        <v>170000</v>
      </c>
      <c r="F91" s="166">
        <f t="shared" si="8"/>
        <v>170000</v>
      </c>
      <c r="G91" s="167">
        <v>0</v>
      </c>
      <c r="H91" s="1">
        <v>0</v>
      </c>
      <c r="I91" s="1">
        <v>0</v>
      </c>
      <c r="J91" s="19">
        <v>0</v>
      </c>
    </row>
    <row r="92" spans="1:10" ht="15" customHeight="1">
      <c r="A92" s="165" t="s">
        <v>147</v>
      </c>
      <c r="B92" s="158" t="s">
        <v>5</v>
      </c>
      <c r="C92" s="141" t="s">
        <v>16</v>
      </c>
      <c r="D92" s="16">
        <v>170000</v>
      </c>
      <c r="E92" s="2">
        <f t="shared" si="7"/>
        <v>170000</v>
      </c>
      <c r="F92" s="166">
        <f t="shared" si="8"/>
        <v>170000</v>
      </c>
      <c r="G92" s="167">
        <v>0</v>
      </c>
      <c r="H92" s="1">
        <v>0</v>
      </c>
      <c r="I92" s="1">
        <v>0</v>
      </c>
      <c r="J92" s="19">
        <v>0</v>
      </c>
    </row>
    <row r="93" spans="1:10" ht="15" customHeight="1">
      <c r="A93" s="165" t="s">
        <v>148</v>
      </c>
      <c r="B93" s="158" t="s">
        <v>5</v>
      </c>
      <c r="C93" s="141" t="s">
        <v>16</v>
      </c>
      <c r="D93" s="16">
        <v>170000</v>
      </c>
      <c r="E93" s="2">
        <f t="shared" si="7"/>
        <v>170000</v>
      </c>
      <c r="F93" s="166">
        <f t="shared" si="8"/>
        <v>170000</v>
      </c>
      <c r="G93" s="167">
        <v>0</v>
      </c>
      <c r="H93" s="1">
        <v>0</v>
      </c>
      <c r="I93" s="1">
        <v>0</v>
      </c>
      <c r="J93" s="19">
        <v>0</v>
      </c>
    </row>
    <row r="94" spans="1:10" ht="15.75" customHeight="1">
      <c r="A94" s="165" t="s">
        <v>159</v>
      </c>
      <c r="B94" s="158" t="s">
        <v>5</v>
      </c>
      <c r="C94" s="141" t="s">
        <v>16</v>
      </c>
      <c r="D94" s="16">
        <v>170000</v>
      </c>
      <c r="E94" s="2">
        <f t="shared" si="7"/>
        <v>170000</v>
      </c>
      <c r="F94" s="166">
        <f t="shared" si="8"/>
        <v>170000</v>
      </c>
      <c r="G94" s="167">
        <v>0</v>
      </c>
      <c r="H94" s="1">
        <v>0</v>
      </c>
      <c r="I94" s="1">
        <v>0</v>
      </c>
      <c r="J94" s="19">
        <v>0</v>
      </c>
    </row>
    <row r="95" spans="1:10" ht="14.25">
      <c r="A95" s="165" t="s">
        <v>149</v>
      </c>
      <c r="B95" s="158" t="s">
        <v>5</v>
      </c>
      <c r="C95" s="141" t="s">
        <v>16</v>
      </c>
      <c r="D95" s="16">
        <v>1000</v>
      </c>
      <c r="E95" s="2">
        <f t="shared" si="7"/>
        <v>1000</v>
      </c>
      <c r="F95" s="166">
        <f t="shared" si="8"/>
        <v>160000</v>
      </c>
      <c r="G95" s="167">
        <v>159000</v>
      </c>
      <c r="H95" s="1">
        <v>0</v>
      </c>
      <c r="I95" s="1">
        <v>0</v>
      </c>
      <c r="J95" s="19">
        <v>0</v>
      </c>
    </row>
    <row r="96" spans="1:10" ht="27" customHeight="1">
      <c r="A96" s="165" t="s">
        <v>150</v>
      </c>
      <c r="B96" s="158" t="s">
        <v>5</v>
      </c>
      <c r="C96" s="141" t="s">
        <v>16</v>
      </c>
      <c r="D96" s="16">
        <v>65200</v>
      </c>
      <c r="E96" s="2">
        <f t="shared" si="7"/>
        <v>65200</v>
      </c>
      <c r="F96" s="166">
        <f t="shared" si="8"/>
        <v>265200</v>
      </c>
      <c r="G96" s="167">
        <v>200000</v>
      </c>
      <c r="H96" s="1">
        <v>0</v>
      </c>
      <c r="I96" s="1">
        <v>0</v>
      </c>
      <c r="J96" s="19">
        <v>0</v>
      </c>
    </row>
    <row r="97" spans="1:10" ht="14.25">
      <c r="A97" s="165" t="s">
        <v>151</v>
      </c>
      <c r="B97" s="158" t="s">
        <v>5</v>
      </c>
      <c r="C97" s="141" t="s">
        <v>16</v>
      </c>
      <c r="D97" s="16">
        <v>111000</v>
      </c>
      <c r="E97" s="2">
        <f t="shared" si="7"/>
        <v>111000</v>
      </c>
      <c r="F97" s="166">
        <f t="shared" si="8"/>
        <v>111000</v>
      </c>
      <c r="G97" s="167">
        <v>0</v>
      </c>
      <c r="H97" s="1">
        <v>0</v>
      </c>
      <c r="I97" s="1">
        <v>0</v>
      </c>
      <c r="J97" s="19">
        <v>0</v>
      </c>
    </row>
    <row r="98" spans="1:10" ht="14.25">
      <c r="A98" s="165" t="s">
        <v>131</v>
      </c>
      <c r="B98" s="158" t="s">
        <v>5</v>
      </c>
      <c r="C98" s="141" t="s">
        <v>16</v>
      </c>
      <c r="D98" s="173">
        <v>1000</v>
      </c>
      <c r="E98" s="173">
        <f t="shared" si="7"/>
        <v>1000</v>
      </c>
      <c r="F98" s="174">
        <f aca="true" t="shared" si="9" ref="F98:F105">D98+G98+H98+I98+J98</f>
        <v>501000</v>
      </c>
      <c r="G98" s="167">
        <v>500000</v>
      </c>
      <c r="H98" s="1">
        <v>0</v>
      </c>
      <c r="I98" s="1">
        <v>0</v>
      </c>
      <c r="J98" s="19">
        <v>0</v>
      </c>
    </row>
    <row r="99" spans="1:10" ht="25.5">
      <c r="A99" s="165" t="s">
        <v>206</v>
      </c>
      <c r="B99" s="152" t="s">
        <v>5</v>
      </c>
      <c r="C99" s="141" t="s">
        <v>16</v>
      </c>
      <c r="D99" s="2">
        <v>170000</v>
      </c>
      <c r="E99" s="173">
        <f t="shared" si="7"/>
        <v>170000</v>
      </c>
      <c r="F99" s="174">
        <f>D99+G99+H99+I99+J99</f>
        <v>170000</v>
      </c>
      <c r="G99" s="167">
        <v>0</v>
      </c>
      <c r="H99" s="167">
        <v>0</v>
      </c>
      <c r="I99" s="167">
        <v>0</v>
      </c>
      <c r="J99" s="167">
        <v>0</v>
      </c>
    </row>
    <row r="100" spans="1:10" ht="38.25">
      <c r="A100" s="233" t="s">
        <v>541</v>
      </c>
      <c r="B100" s="313" t="s">
        <v>5</v>
      </c>
      <c r="C100" s="230" t="s">
        <v>16</v>
      </c>
      <c r="D100" s="346">
        <v>40000</v>
      </c>
      <c r="E100" s="307">
        <f t="shared" si="7"/>
        <v>40000</v>
      </c>
      <c r="F100" s="308">
        <f>D100+G100+H100+I100+J100</f>
        <v>40000</v>
      </c>
      <c r="G100" s="234">
        <v>0</v>
      </c>
      <c r="H100" s="234">
        <v>0</v>
      </c>
      <c r="I100" s="234">
        <v>0</v>
      </c>
      <c r="J100" s="234">
        <v>0</v>
      </c>
    </row>
    <row r="101" spans="1:10" ht="14.25">
      <c r="A101" s="165" t="s">
        <v>165</v>
      </c>
      <c r="B101" s="152" t="s">
        <v>5</v>
      </c>
      <c r="C101" s="141" t="s">
        <v>16</v>
      </c>
      <c r="D101" s="2">
        <v>9520</v>
      </c>
      <c r="E101" s="173">
        <f t="shared" si="7"/>
        <v>9520</v>
      </c>
      <c r="F101" s="174">
        <f t="shared" si="9"/>
        <v>9520</v>
      </c>
      <c r="G101" s="167">
        <v>0</v>
      </c>
      <c r="H101" s="1">
        <v>0</v>
      </c>
      <c r="I101" s="1">
        <v>0</v>
      </c>
      <c r="J101" s="19">
        <v>0</v>
      </c>
    </row>
    <row r="102" spans="1:10" ht="14.25">
      <c r="A102" s="233" t="s">
        <v>259</v>
      </c>
      <c r="B102" s="313" t="s">
        <v>5</v>
      </c>
      <c r="C102" s="230" t="s">
        <v>16</v>
      </c>
      <c r="D102" s="347">
        <v>130000</v>
      </c>
      <c r="E102" s="307">
        <f t="shared" si="7"/>
        <v>130000</v>
      </c>
      <c r="F102" s="308">
        <f t="shared" si="9"/>
        <v>170000</v>
      </c>
      <c r="G102" s="234">
        <v>40000</v>
      </c>
      <c r="H102" s="231">
        <v>0</v>
      </c>
      <c r="I102" s="231">
        <v>0</v>
      </c>
      <c r="J102" s="232">
        <v>0</v>
      </c>
    </row>
    <row r="103" spans="1:10" ht="14.25">
      <c r="A103" s="165" t="s">
        <v>260</v>
      </c>
      <c r="B103" s="152" t="s">
        <v>5</v>
      </c>
      <c r="C103" s="141" t="s">
        <v>16</v>
      </c>
      <c r="D103" s="2">
        <v>170000</v>
      </c>
      <c r="E103" s="173">
        <f t="shared" si="7"/>
        <v>170000</v>
      </c>
      <c r="F103" s="174">
        <f t="shared" si="9"/>
        <v>170000</v>
      </c>
      <c r="G103" s="167">
        <v>0</v>
      </c>
      <c r="H103" s="1">
        <v>0</v>
      </c>
      <c r="I103" s="1">
        <v>0</v>
      </c>
      <c r="J103" s="19">
        <v>0</v>
      </c>
    </row>
    <row r="104" spans="1:10" ht="14.25">
      <c r="A104" s="165" t="s">
        <v>357</v>
      </c>
      <c r="B104" s="152" t="s">
        <v>112</v>
      </c>
      <c r="C104" s="141" t="s">
        <v>356</v>
      </c>
      <c r="D104" s="2">
        <v>170000</v>
      </c>
      <c r="E104" s="173">
        <f t="shared" si="7"/>
        <v>170000</v>
      </c>
      <c r="F104" s="174">
        <f t="shared" si="9"/>
        <v>170000</v>
      </c>
      <c r="G104" s="167">
        <v>0</v>
      </c>
      <c r="H104" s="1"/>
      <c r="I104" s="1"/>
      <c r="J104" s="19"/>
    </row>
    <row r="105" spans="1:10" ht="25.5">
      <c r="A105" s="165" t="s">
        <v>245</v>
      </c>
      <c r="B105" s="152" t="s">
        <v>5</v>
      </c>
      <c r="C105" s="141" t="s">
        <v>16</v>
      </c>
      <c r="D105" s="2">
        <v>220000</v>
      </c>
      <c r="E105" s="173">
        <f t="shared" si="7"/>
        <v>220000</v>
      </c>
      <c r="F105" s="174">
        <f t="shared" si="9"/>
        <v>220000</v>
      </c>
      <c r="G105" s="167">
        <v>0</v>
      </c>
      <c r="H105" s="1"/>
      <c r="I105" s="1"/>
      <c r="J105" s="19"/>
    </row>
    <row r="106" spans="1:10" ht="24.75" customHeight="1">
      <c r="A106" s="165" t="s">
        <v>21</v>
      </c>
      <c r="B106" s="158" t="s">
        <v>5</v>
      </c>
      <c r="C106" s="141" t="s">
        <v>16</v>
      </c>
      <c r="D106" s="1">
        <v>0</v>
      </c>
      <c r="E106" s="2">
        <f t="shared" si="7"/>
        <v>0</v>
      </c>
      <c r="F106" s="166">
        <f t="shared" si="8"/>
        <v>135000</v>
      </c>
      <c r="G106" s="167">
        <v>135000</v>
      </c>
      <c r="H106" s="1">
        <v>0</v>
      </c>
      <c r="I106" s="1">
        <v>0</v>
      </c>
      <c r="J106" s="19">
        <v>0</v>
      </c>
    </row>
    <row r="107" spans="1:10" ht="14.25">
      <c r="A107" s="165" t="s">
        <v>22</v>
      </c>
      <c r="B107" s="158" t="s">
        <v>5</v>
      </c>
      <c r="C107" s="141" t="s">
        <v>16</v>
      </c>
      <c r="D107" s="1">
        <v>0</v>
      </c>
      <c r="E107" s="2">
        <f t="shared" si="7"/>
        <v>0</v>
      </c>
      <c r="F107" s="166">
        <f t="shared" si="8"/>
        <v>170000</v>
      </c>
      <c r="G107" s="167">
        <v>170000</v>
      </c>
      <c r="H107" s="1">
        <v>0</v>
      </c>
      <c r="I107" s="1">
        <v>0</v>
      </c>
      <c r="J107" s="19">
        <v>0</v>
      </c>
    </row>
    <row r="108" spans="1:10" ht="63.75">
      <c r="A108" s="28" t="s">
        <v>68</v>
      </c>
      <c r="B108" s="24" t="s">
        <v>5</v>
      </c>
      <c r="C108" s="24" t="s">
        <v>16</v>
      </c>
      <c r="D108" s="175">
        <v>41000</v>
      </c>
      <c r="E108" s="175">
        <f t="shared" si="7"/>
        <v>41000</v>
      </c>
      <c r="F108" s="176">
        <f t="shared" si="8"/>
        <v>41000</v>
      </c>
      <c r="G108" s="177">
        <v>0</v>
      </c>
      <c r="H108" s="157">
        <v>0</v>
      </c>
      <c r="I108" s="157">
        <v>0</v>
      </c>
      <c r="J108" s="178">
        <v>0</v>
      </c>
    </row>
    <row r="109" spans="1:10" ht="114.75">
      <c r="A109" s="28" t="s">
        <v>69</v>
      </c>
      <c r="B109" s="24" t="s">
        <v>5</v>
      </c>
      <c r="C109" s="24" t="s">
        <v>16</v>
      </c>
      <c r="D109" s="175">
        <v>165000</v>
      </c>
      <c r="E109" s="175">
        <f t="shared" si="7"/>
        <v>165000</v>
      </c>
      <c r="F109" s="176">
        <f t="shared" si="8"/>
        <v>165000</v>
      </c>
      <c r="G109" s="177">
        <v>0</v>
      </c>
      <c r="H109" s="157">
        <v>0</v>
      </c>
      <c r="I109" s="157">
        <v>0</v>
      </c>
      <c r="J109" s="178">
        <v>0</v>
      </c>
    </row>
    <row r="110" spans="1:10" ht="83.25" customHeight="1">
      <c r="A110" s="28" t="s">
        <v>70</v>
      </c>
      <c r="B110" s="24" t="s">
        <v>5</v>
      </c>
      <c r="C110" s="24" t="s">
        <v>16</v>
      </c>
      <c r="D110" s="175">
        <v>74000</v>
      </c>
      <c r="E110" s="175">
        <f t="shared" si="7"/>
        <v>74000</v>
      </c>
      <c r="F110" s="176">
        <f t="shared" si="8"/>
        <v>74000</v>
      </c>
      <c r="G110" s="177">
        <v>0</v>
      </c>
      <c r="H110" s="157">
        <v>0</v>
      </c>
      <c r="I110" s="157">
        <v>0</v>
      </c>
      <c r="J110" s="178">
        <v>0</v>
      </c>
    </row>
    <row r="111" spans="1:10" ht="14.25">
      <c r="A111" s="28" t="s">
        <v>117</v>
      </c>
      <c r="B111" s="24" t="s">
        <v>5</v>
      </c>
      <c r="C111" s="24" t="s">
        <v>16</v>
      </c>
      <c r="D111" s="175">
        <v>92000</v>
      </c>
      <c r="E111" s="175">
        <f t="shared" si="7"/>
        <v>92000</v>
      </c>
      <c r="F111" s="176">
        <f t="shared" si="8"/>
        <v>92000</v>
      </c>
      <c r="G111" s="177">
        <v>0</v>
      </c>
      <c r="H111" s="157">
        <v>0</v>
      </c>
      <c r="I111" s="157">
        <v>0</v>
      </c>
      <c r="J111" s="178">
        <v>0</v>
      </c>
    </row>
    <row r="112" spans="1:10" ht="14.25">
      <c r="A112" s="260" t="s">
        <v>270</v>
      </c>
      <c r="B112" s="24" t="s">
        <v>5</v>
      </c>
      <c r="C112" s="24" t="s">
        <v>16</v>
      </c>
      <c r="D112" s="175">
        <v>20000</v>
      </c>
      <c r="E112" s="175">
        <f t="shared" si="7"/>
        <v>20000</v>
      </c>
      <c r="F112" s="176">
        <f t="shared" si="8"/>
        <v>20000</v>
      </c>
      <c r="G112" s="177">
        <v>0</v>
      </c>
      <c r="H112" s="157">
        <v>0</v>
      </c>
      <c r="I112" s="157">
        <v>0</v>
      </c>
      <c r="J112" s="178">
        <v>0</v>
      </c>
    </row>
    <row r="113" spans="1:10" ht="25.5">
      <c r="A113" s="260" t="s">
        <v>488</v>
      </c>
      <c r="B113" s="24" t="s">
        <v>5</v>
      </c>
      <c r="C113" s="24" t="s">
        <v>16</v>
      </c>
      <c r="D113" s="175">
        <v>0</v>
      </c>
      <c r="E113" s="175">
        <f t="shared" si="7"/>
        <v>0</v>
      </c>
      <c r="F113" s="176">
        <f t="shared" si="8"/>
        <v>71400</v>
      </c>
      <c r="G113" s="177">
        <v>71400</v>
      </c>
      <c r="H113" s="157">
        <v>0</v>
      </c>
      <c r="I113" s="157">
        <v>0</v>
      </c>
      <c r="J113" s="178">
        <v>0</v>
      </c>
    </row>
    <row r="114" spans="1:10" ht="14.25">
      <c r="A114" s="260" t="s">
        <v>486</v>
      </c>
      <c r="B114" s="24" t="s">
        <v>5</v>
      </c>
      <c r="C114" s="24" t="s">
        <v>16</v>
      </c>
      <c r="D114" s="175">
        <v>0</v>
      </c>
      <c r="E114" s="175">
        <v>0</v>
      </c>
      <c r="F114" s="176">
        <f t="shared" si="8"/>
        <v>7069000</v>
      </c>
      <c r="G114" s="177">
        <v>7069000</v>
      </c>
      <c r="H114" s="157">
        <v>0</v>
      </c>
      <c r="I114" s="157">
        <v>0</v>
      </c>
      <c r="J114" s="178">
        <v>0</v>
      </c>
    </row>
    <row r="115" spans="1:10" ht="14.25">
      <c r="A115" s="28" t="s">
        <v>487</v>
      </c>
      <c r="B115" s="24" t="s">
        <v>5</v>
      </c>
      <c r="C115" s="24" t="s">
        <v>16</v>
      </c>
      <c r="D115" s="175">
        <v>1000</v>
      </c>
      <c r="E115" s="175">
        <f t="shared" si="7"/>
        <v>1000</v>
      </c>
      <c r="F115" s="176">
        <f t="shared" si="8"/>
        <v>274700</v>
      </c>
      <c r="G115" s="177">
        <v>273700</v>
      </c>
      <c r="H115" s="157">
        <v>0</v>
      </c>
      <c r="I115" s="157">
        <v>0</v>
      </c>
      <c r="J115" s="178">
        <v>0</v>
      </c>
    </row>
    <row r="116" spans="1:10" ht="25.5">
      <c r="A116" s="266" t="s">
        <v>489</v>
      </c>
      <c r="B116" s="24" t="s">
        <v>5</v>
      </c>
      <c r="C116" s="24" t="s">
        <v>16</v>
      </c>
      <c r="D116" s="305">
        <v>1000</v>
      </c>
      <c r="E116" s="305">
        <f t="shared" si="7"/>
        <v>1000</v>
      </c>
      <c r="F116" s="306">
        <f t="shared" si="8"/>
        <v>251000</v>
      </c>
      <c r="G116" s="322">
        <v>250000</v>
      </c>
      <c r="H116" s="157">
        <v>0</v>
      </c>
      <c r="I116" s="157">
        <v>0</v>
      </c>
      <c r="J116" s="178">
        <v>0</v>
      </c>
    </row>
    <row r="117" spans="1:10" ht="25.5">
      <c r="A117" s="323" t="s">
        <v>490</v>
      </c>
      <c r="B117" s="24" t="s">
        <v>5</v>
      </c>
      <c r="C117" s="24" t="s">
        <v>16</v>
      </c>
      <c r="D117" s="305">
        <v>1000</v>
      </c>
      <c r="E117" s="305">
        <f t="shared" si="7"/>
        <v>1000</v>
      </c>
      <c r="F117" s="306">
        <f t="shared" si="8"/>
        <v>6601000</v>
      </c>
      <c r="G117" s="322">
        <v>3300000</v>
      </c>
      <c r="H117" s="154">
        <v>3300000</v>
      </c>
      <c r="I117" s="157">
        <v>0</v>
      </c>
      <c r="J117" s="178">
        <v>0</v>
      </c>
    </row>
    <row r="118" spans="1:10" ht="38.25">
      <c r="A118" s="28" t="s">
        <v>491</v>
      </c>
      <c r="B118" s="24" t="s">
        <v>5</v>
      </c>
      <c r="C118" s="24" t="s">
        <v>16</v>
      </c>
      <c r="D118" s="305">
        <v>1000</v>
      </c>
      <c r="E118" s="305">
        <f t="shared" si="7"/>
        <v>1000</v>
      </c>
      <c r="F118" s="306">
        <f t="shared" si="8"/>
        <v>35000</v>
      </c>
      <c r="G118" s="322">
        <v>17000</v>
      </c>
      <c r="H118" s="157">
        <v>17000</v>
      </c>
      <c r="I118" s="157">
        <v>0</v>
      </c>
      <c r="J118" s="178">
        <v>0</v>
      </c>
    </row>
    <row r="119" spans="1:10" ht="38.25">
      <c r="A119" s="28" t="s">
        <v>492</v>
      </c>
      <c r="B119" s="24" t="s">
        <v>5</v>
      </c>
      <c r="C119" s="24" t="s">
        <v>16</v>
      </c>
      <c r="D119" s="305">
        <v>1000</v>
      </c>
      <c r="E119" s="305">
        <f t="shared" si="7"/>
        <v>1000</v>
      </c>
      <c r="F119" s="306">
        <f t="shared" si="8"/>
        <v>51000</v>
      </c>
      <c r="G119" s="322">
        <v>25000</v>
      </c>
      <c r="H119" s="179">
        <v>25000</v>
      </c>
      <c r="I119" s="157">
        <v>0</v>
      </c>
      <c r="J119" s="178">
        <v>0</v>
      </c>
    </row>
    <row r="120" spans="1:10" ht="15" thickBot="1">
      <c r="A120" s="266" t="s">
        <v>132</v>
      </c>
      <c r="B120" s="208" t="s">
        <v>5</v>
      </c>
      <c r="C120" s="208" t="s">
        <v>16</v>
      </c>
      <c r="D120" s="305">
        <v>0</v>
      </c>
      <c r="E120" s="305">
        <v>0</v>
      </c>
      <c r="F120" s="306">
        <f t="shared" si="8"/>
        <v>500000</v>
      </c>
      <c r="G120" s="154">
        <v>500000</v>
      </c>
      <c r="H120" s="179">
        <v>0</v>
      </c>
      <c r="I120" s="179">
        <v>0</v>
      </c>
      <c r="J120" s="180">
        <v>0</v>
      </c>
    </row>
    <row r="121" spans="1:10" ht="19.5" customHeight="1" thickBot="1">
      <c r="A121" s="388" t="s">
        <v>23</v>
      </c>
      <c r="B121" s="389"/>
      <c r="C121" s="390"/>
      <c r="D121" s="29">
        <f aca="true" t="shared" si="10" ref="D121:J121">SUM(D80:D120)</f>
        <v>3009720</v>
      </c>
      <c r="E121" s="29">
        <f t="shared" si="10"/>
        <v>3009720</v>
      </c>
      <c r="F121" s="29">
        <f t="shared" si="10"/>
        <v>19688660</v>
      </c>
      <c r="G121" s="29">
        <f t="shared" si="10"/>
        <v>13336940</v>
      </c>
      <c r="H121" s="29">
        <f t="shared" si="10"/>
        <v>3342000</v>
      </c>
      <c r="I121" s="29">
        <f t="shared" si="10"/>
        <v>0</v>
      </c>
      <c r="J121" s="112">
        <f t="shared" si="10"/>
        <v>0</v>
      </c>
    </row>
    <row r="122" spans="1:10" ht="19.5" customHeight="1" thickBot="1">
      <c r="A122" s="376" t="s">
        <v>371</v>
      </c>
      <c r="B122" s="377"/>
      <c r="C122" s="377"/>
      <c r="D122" s="377"/>
      <c r="E122" s="377"/>
      <c r="F122" s="377"/>
      <c r="G122" s="377"/>
      <c r="H122" s="377"/>
      <c r="I122" s="377"/>
      <c r="J122" s="378"/>
    </row>
    <row r="123" spans="1:10" ht="25.5">
      <c r="A123" s="253" t="s">
        <v>144</v>
      </c>
      <c r="B123" s="158" t="s">
        <v>5</v>
      </c>
      <c r="C123" s="141" t="s">
        <v>24</v>
      </c>
      <c r="D123" s="181">
        <v>160000</v>
      </c>
      <c r="E123" s="181">
        <f aca="true" t="shared" si="11" ref="E123:E132">D123</f>
        <v>160000</v>
      </c>
      <c r="F123" s="174">
        <f aca="true" t="shared" si="12" ref="F123:F132">D123+G123+H123+I123+J123</f>
        <v>160000</v>
      </c>
      <c r="G123" s="167">
        <v>0</v>
      </c>
      <c r="H123" s="1">
        <v>0</v>
      </c>
      <c r="I123" s="1">
        <v>0</v>
      </c>
      <c r="J123" s="19">
        <v>0</v>
      </c>
    </row>
    <row r="124" spans="1:10" ht="38.25">
      <c r="A124" s="253" t="s">
        <v>506</v>
      </c>
      <c r="B124" s="158" t="s">
        <v>5</v>
      </c>
      <c r="C124" s="141" t="s">
        <v>24</v>
      </c>
      <c r="D124" s="181">
        <v>65800</v>
      </c>
      <c r="E124" s="181">
        <f t="shared" si="11"/>
        <v>65800</v>
      </c>
      <c r="F124" s="174">
        <f>D124+G124+H124+I124+J124</f>
        <v>65800</v>
      </c>
      <c r="G124" s="167">
        <v>0</v>
      </c>
      <c r="H124" s="1">
        <v>0</v>
      </c>
      <c r="I124" s="1">
        <v>0</v>
      </c>
      <c r="J124" s="19">
        <v>0</v>
      </c>
    </row>
    <row r="125" spans="1:10" ht="14.25">
      <c r="A125" s="253" t="s">
        <v>511</v>
      </c>
      <c r="B125" s="158" t="s">
        <v>5</v>
      </c>
      <c r="C125" s="141" t="s">
        <v>24</v>
      </c>
      <c r="D125" s="181">
        <v>150000</v>
      </c>
      <c r="E125" s="181">
        <f t="shared" si="11"/>
        <v>150000</v>
      </c>
      <c r="F125" s="174">
        <f>D125+G125+H125+I125+J125</f>
        <v>150000</v>
      </c>
      <c r="G125" s="167">
        <v>0</v>
      </c>
      <c r="H125" s="1">
        <v>0</v>
      </c>
      <c r="I125" s="1">
        <v>0</v>
      </c>
      <c r="J125" s="19">
        <v>0</v>
      </c>
    </row>
    <row r="126" spans="1:10" ht="51">
      <c r="A126" s="165" t="s">
        <v>25</v>
      </c>
      <c r="B126" s="158" t="s">
        <v>5</v>
      </c>
      <c r="C126" s="141" t="s">
        <v>24</v>
      </c>
      <c r="D126" s="181">
        <v>0</v>
      </c>
      <c r="E126" s="181">
        <f t="shared" si="11"/>
        <v>0</v>
      </c>
      <c r="F126" s="174">
        <f t="shared" si="12"/>
        <v>70000</v>
      </c>
      <c r="G126" s="167">
        <v>70000</v>
      </c>
      <c r="H126" s="1">
        <v>0</v>
      </c>
      <c r="I126" s="1">
        <v>0</v>
      </c>
      <c r="J126" s="19">
        <v>0</v>
      </c>
    </row>
    <row r="127" spans="1:10" ht="25.5">
      <c r="A127" s="261" t="s">
        <v>411</v>
      </c>
      <c r="B127" s="158" t="s">
        <v>5</v>
      </c>
      <c r="C127" s="141" t="s">
        <v>24</v>
      </c>
      <c r="D127" s="181">
        <v>17000</v>
      </c>
      <c r="E127" s="181">
        <f t="shared" si="11"/>
        <v>17000</v>
      </c>
      <c r="F127" s="174">
        <f t="shared" si="12"/>
        <v>17000</v>
      </c>
      <c r="G127" s="167">
        <v>0</v>
      </c>
      <c r="H127" s="1">
        <v>0</v>
      </c>
      <c r="I127" s="1">
        <v>0</v>
      </c>
      <c r="J127" s="19">
        <v>0</v>
      </c>
    </row>
    <row r="128" spans="1:10" ht="14.25">
      <c r="A128" s="262" t="s">
        <v>113</v>
      </c>
      <c r="B128" s="158" t="s">
        <v>5</v>
      </c>
      <c r="C128" s="141" t="s">
        <v>24</v>
      </c>
      <c r="D128" s="181">
        <v>11500</v>
      </c>
      <c r="E128" s="181">
        <f t="shared" si="11"/>
        <v>11500</v>
      </c>
      <c r="F128" s="174">
        <f t="shared" si="12"/>
        <v>11500</v>
      </c>
      <c r="G128" s="167">
        <v>0</v>
      </c>
      <c r="H128" s="1">
        <v>0</v>
      </c>
      <c r="I128" s="1">
        <v>0</v>
      </c>
      <c r="J128" s="19">
        <v>0</v>
      </c>
    </row>
    <row r="129" spans="1:10" ht="14.25">
      <c r="A129" s="262" t="s">
        <v>284</v>
      </c>
      <c r="B129" s="158" t="s">
        <v>5</v>
      </c>
      <c r="C129" s="141" t="s">
        <v>24</v>
      </c>
      <c r="D129" s="181">
        <v>4900</v>
      </c>
      <c r="E129" s="181">
        <f t="shared" si="11"/>
        <v>4900</v>
      </c>
      <c r="F129" s="174">
        <f t="shared" si="12"/>
        <v>4900</v>
      </c>
      <c r="G129" s="167">
        <v>0</v>
      </c>
      <c r="H129" s="1">
        <v>0</v>
      </c>
      <c r="I129" s="1">
        <v>0</v>
      </c>
      <c r="J129" s="19">
        <v>0</v>
      </c>
    </row>
    <row r="130" spans="1:10" ht="14.25">
      <c r="A130" s="262" t="s">
        <v>285</v>
      </c>
      <c r="B130" s="158" t="s">
        <v>5</v>
      </c>
      <c r="C130" s="141" t="s">
        <v>24</v>
      </c>
      <c r="D130" s="181">
        <v>22000</v>
      </c>
      <c r="E130" s="181">
        <f t="shared" si="11"/>
        <v>22000</v>
      </c>
      <c r="F130" s="174">
        <f t="shared" si="12"/>
        <v>22000</v>
      </c>
      <c r="G130" s="167">
        <v>0</v>
      </c>
      <c r="H130" s="1">
        <v>0</v>
      </c>
      <c r="I130" s="1">
        <v>0</v>
      </c>
      <c r="J130" s="19">
        <v>0</v>
      </c>
    </row>
    <row r="131" spans="1:10" ht="14.25">
      <c r="A131" s="262" t="s">
        <v>286</v>
      </c>
      <c r="B131" s="158" t="s">
        <v>5</v>
      </c>
      <c r="C131" s="141" t="s">
        <v>24</v>
      </c>
      <c r="D131" s="181">
        <v>10400</v>
      </c>
      <c r="E131" s="181">
        <f t="shared" si="11"/>
        <v>10400</v>
      </c>
      <c r="F131" s="174">
        <f t="shared" si="12"/>
        <v>10400</v>
      </c>
      <c r="G131" s="167">
        <v>0</v>
      </c>
      <c r="H131" s="1">
        <v>0</v>
      </c>
      <c r="I131" s="1">
        <v>0</v>
      </c>
      <c r="J131" s="19">
        <v>0</v>
      </c>
    </row>
    <row r="132" spans="1:10" ht="15" thickBot="1">
      <c r="A132" s="262" t="s">
        <v>287</v>
      </c>
      <c r="B132" s="158" t="s">
        <v>5</v>
      </c>
      <c r="C132" s="141" t="s">
        <v>24</v>
      </c>
      <c r="D132" s="246">
        <v>3600</v>
      </c>
      <c r="E132" s="246">
        <f t="shared" si="11"/>
        <v>3600</v>
      </c>
      <c r="F132" s="174">
        <f t="shared" si="12"/>
        <v>3600</v>
      </c>
      <c r="G132" s="248">
        <v>0</v>
      </c>
      <c r="H132" s="1">
        <v>0</v>
      </c>
      <c r="I132" s="1">
        <v>0</v>
      </c>
      <c r="J132" s="19">
        <v>0</v>
      </c>
    </row>
    <row r="133" spans="1:10" ht="19.5" customHeight="1" thickBot="1">
      <c r="A133" s="379" t="s">
        <v>26</v>
      </c>
      <c r="B133" s="380"/>
      <c r="C133" s="381"/>
      <c r="D133" s="113">
        <f aca="true" t="shared" si="13" ref="D133:J133">SUM(D123:D132)</f>
        <v>445200</v>
      </c>
      <c r="E133" s="113">
        <f t="shared" si="13"/>
        <v>445200</v>
      </c>
      <c r="F133" s="247">
        <f t="shared" si="13"/>
        <v>515200</v>
      </c>
      <c r="G133" s="113">
        <f t="shared" si="13"/>
        <v>70000</v>
      </c>
      <c r="H133" s="247">
        <f t="shared" si="13"/>
        <v>0</v>
      </c>
      <c r="I133" s="26">
        <f t="shared" si="13"/>
        <v>0</v>
      </c>
      <c r="J133" s="27">
        <f t="shared" si="13"/>
        <v>0</v>
      </c>
    </row>
    <row r="134" spans="1:10" ht="19.5" customHeight="1" thickBot="1">
      <c r="A134" s="376" t="s">
        <v>372</v>
      </c>
      <c r="B134" s="377"/>
      <c r="C134" s="377"/>
      <c r="D134" s="377"/>
      <c r="E134" s="377"/>
      <c r="F134" s="377"/>
      <c r="G134" s="377"/>
      <c r="H134" s="377"/>
      <c r="I134" s="377"/>
      <c r="J134" s="378"/>
    </row>
    <row r="135" spans="1:10" ht="14.25">
      <c r="A135" s="165" t="s">
        <v>351</v>
      </c>
      <c r="B135" s="158" t="s">
        <v>5</v>
      </c>
      <c r="C135" s="141" t="s">
        <v>27</v>
      </c>
      <c r="D135" s="16">
        <v>1000</v>
      </c>
      <c r="E135" s="173">
        <f aca="true" t="shared" si="14" ref="E135:E156">D135</f>
        <v>1000</v>
      </c>
      <c r="F135" s="182">
        <f aca="true" t="shared" si="15" ref="F135:F234">D135+G135+H135+I135+J135</f>
        <v>30990000</v>
      </c>
      <c r="G135" s="18">
        <v>20000000</v>
      </c>
      <c r="H135" s="1">
        <v>10989000</v>
      </c>
      <c r="I135" s="1">
        <v>0</v>
      </c>
      <c r="J135" s="19">
        <v>0</v>
      </c>
    </row>
    <row r="136" spans="1:10" ht="15" customHeight="1">
      <c r="A136" s="183" t="s">
        <v>352</v>
      </c>
      <c r="B136" s="158" t="s">
        <v>5</v>
      </c>
      <c r="C136" s="141" t="s">
        <v>27</v>
      </c>
      <c r="D136" s="16">
        <v>1000</v>
      </c>
      <c r="E136" s="173">
        <f t="shared" si="14"/>
        <v>1000</v>
      </c>
      <c r="F136" s="182">
        <f t="shared" si="15"/>
        <v>720000</v>
      </c>
      <c r="G136" s="18">
        <v>719000</v>
      </c>
      <c r="H136" s="1">
        <v>0</v>
      </c>
      <c r="I136" s="1">
        <v>0</v>
      </c>
      <c r="J136" s="19">
        <v>0</v>
      </c>
    </row>
    <row r="137" spans="1:10" ht="25.5">
      <c r="A137" s="165" t="s">
        <v>353</v>
      </c>
      <c r="B137" s="158" t="s">
        <v>5</v>
      </c>
      <c r="C137" s="141" t="s">
        <v>27</v>
      </c>
      <c r="D137" s="16">
        <v>1000</v>
      </c>
      <c r="E137" s="173">
        <f t="shared" si="14"/>
        <v>1000</v>
      </c>
      <c r="F137" s="182">
        <f t="shared" si="15"/>
        <v>303000</v>
      </c>
      <c r="G137" s="18">
        <v>200000</v>
      </c>
      <c r="H137" s="1">
        <v>102000</v>
      </c>
      <c r="I137" s="1">
        <v>0</v>
      </c>
      <c r="J137" s="19">
        <v>0</v>
      </c>
    </row>
    <row r="138" spans="1:10" ht="25.5">
      <c r="A138" s="165" t="s">
        <v>354</v>
      </c>
      <c r="B138" s="158" t="s">
        <v>5</v>
      </c>
      <c r="C138" s="141" t="s">
        <v>27</v>
      </c>
      <c r="D138" s="16">
        <v>1000</v>
      </c>
      <c r="E138" s="173">
        <f t="shared" si="14"/>
        <v>1000</v>
      </c>
      <c r="F138" s="182">
        <f t="shared" si="15"/>
        <v>241000</v>
      </c>
      <c r="G138" s="18">
        <v>140000</v>
      </c>
      <c r="H138" s="1">
        <v>100000</v>
      </c>
      <c r="I138" s="1">
        <v>0</v>
      </c>
      <c r="J138" s="19">
        <v>0</v>
      </c>
    </row>
    <row r="139" spans="1:10" ht="14.25">
      <c r="A139" s="165" t="s">
        <v>347</v>
      </c>
      <c r="B139" s="158" t="s">
        <v>5</v>
      </c>
      <c r="C139" s="141" t="s">
        <v>27</v>
      </c>
      <c r="D139" s="16">
        <v>1000</v>
      </c>
      <c r="E139" s="173">
        <f t="shared" si="14"/>
        <v>1000</v>
      </c>
      <c r="F139" s="182">
        <f t="shared" si="15"/>
        <v>34001000</v>
      </c>
      <c r="G139" s="18">
        <v>34000000</v>
      </c>
      <c r="H139" s="1">
        <v>0</v>
      </c>
      <c r="I139" s="1">
        <v>0</v>
      </c>
      <c r="J139" s="19">
        <v>0</v>
      </c>
    </row>
    <row r="140" spans="1:10" ht="14.25">
      <c r="A140" s="165" t="s">
        <v>348</v>
      </c>
      <c r="B140" s="158" t="s">
        <v>5</v>
      </c>
      <c r="C140" s="141" t="s">
        <v>27</v>
      </c>
      <c r="D140" s="16">
        <v>1000</v>
      </c>
      <c r="E140" s="173">
        <f t="shared" si="14"/>
        <v>1000</v>
      </c>
      <c r="F140" s="182">
        <f t="shared" si="15"/>
        <v>890000</v>
      </c>
      <c r="G140" s="18">
        <v>889000</v>
      </c>
      <c r="H140" s="1">
        <v>0</v>
      </c>
      <c r="I140" s="1">
        <v>0</v>
      </c>
      <c r="J140" s="19">
        <v>0</v>
      </c>
    </row>
    <row r="141" spans="1:10" ht="25.5">
      <c r="A141" s="165" t="s">
        <v>349</v>
      </c>
      <c r="B141" s="158" t="s">
        <v>5</v>
      </c>
      <c r="C141" s="141" t="s">
        <v>27</v>
      </c>
      <c r="D141" s="16">
        <v>1000</v>
      </c>
      <c r="E141" s="173">
        <f t="shared" si="14"/>
        <v>1000</v>
      </c>
      <c r="F141" s="182">
        <f t="shared" si="15"/>
        <v>386000</v>
      </c>
      <c r="G141" s="18">
        <v>385000</v>
      </c>
      <c r="H141" s="1">
        <v>0</v>
      </c>
      <c r="I141" s="1">
        <v>0</v>
      </c>
      <c r="J141" s="19">
        <v>0</v>
      </c>
    </row>
    <row r="142" spans="1:10" ht="25.5">
      <c r="A142" s="165" t="s">
        <v>350</v>
      </c>
      <c r="B142" s="158" t="s">
        <v>5</v>
      </c>
      <c r="C142" s="141" t="s">
        <v>27</v>
      </c>
      <c r="D142" s="16">
        <v>1000</v>
      </c>
      <c r="E142" s="173">
        <f t="shared" si="14"/>
        <v>1000</v>
      </c>
      <c r="F142" s="182">
        <f t="shared" si="15"/>
        <v>304000</v>
      </c>
      <c r="G142" s="18">
        <v>303000</v>
      </c>
      <c r="H142" s="1">
        <v>0</v>
      </c>
      <c r="I142" s="1">
        <v>0</v>
      </c>
      <c r="J142" s="19">
        <v>0</v>
      </c>
    </row>
    <row r="143" spans="1:10" ht="25.5">
      <c r="A143" s="165" t="s">
        <v>166</v>
      </c>
      <c r="B143" s="158" t="s">
        <v>5</v>
      </c>
      <c r="C143" s="141" t="s">
        <v>27</v>
      </c>
      <c r="D143" s="16">
        <v>33500</v>
      </c>
      <c r="E143" s="173">
        <f t="shared" si="14"/>
        <v>33500</v>
      </c>
      <c r="F143" s="182">
        <f t="shared" si="15"/>
        <v>33500</v>
      </c>
      <c r="G143" s="18">
        <v>0</v>
      </c>
      <c r="H143" s="1">
        <v>0</v>
      </c>
      <c r="I143" s="1">
        <v>0</v>
      </c>
      <c r="J143" s="19">
        <v>0</v>
      </c>
    </row>
    <row r="144" spans="1:10" ht="14.25">
      <c r="A144" s="165" t="s">
        <v>326</v>
      </c>
      <c r="B144" s="158" t="s">
        <v>5</v>
      </c>
      <c r="C144" s="141" t="s">
        <v>27</v>
      </c>
      <c r="D144" s="16">
        <v>21000</v>
      </c>
      <c r="E144" s="173">
        <f t="shared" si="14"/>
        <v>21000</v>
      </c>
      <c r="F144" s="182">
        <f t="shared" si="15"/>
        <v>21000</v>
      </c>
      <c r="G144" s="18">
        <v>0</v>
      </c>
      <c r="H144" s="1">
        <v>0</v>
      </c>
      <c r="I144" s="1">
        <v>0</v>
      </c>
      <c r="J144" s="19">
        <v>0</v>
      </c>
    </row>
    <row r="145" spans="1:10" ht="14.25">
      <c r="A145" s="165" t="s">
        <v>276</v>
      </c>
      <c r="B145" s="158" t="s">
        <v>5</v>
      </c>
      <c r="C145" s="141" t="s">
        <v>27</v>
      </c>
      <c r="D145" s="16">
        <v>0</v>
      </c>
      <c r="E145" s="173">
        <f t="shared" si="14"/>
        <v>0</v>
      </c>
      <c r="F145" s="182">
        <f t="shared" si="15"/>
        <v>224000</v>
      </c>
      <c r="G145" s="18">
        <v>224000</v>
      </c>
      <c r="H145" s="1"/>
      <c r="I145" s="1"/>
      <c r="J145" s="19"/>
    </row>
    <row r="146" spans="1:10" ht="25.5">
      <c r="A146" s="165" t="s">
        <v>277</v>
      </c>
      <c r="B146" s="158" t="s">
        <v>5</v>
      </c>
      <c r="C146" s="141" t="s">
        <v>27</v>
      </c>
      <c r="D146" s="16">
        <v>0</v>
      </c>
      <c r="E146" s="173">
        <f t="shared" si="14"/>
        <v>0</v>
      </c>
      <c r="F146" s="182">
        <f t="shared" si="15"/>
        <v>4500</v>
      </c>
      <c r="G146" s="18">
        <v>4500</v>
      </c>
      <c r="H146" s="1"/>
      <c r="I146" s="1"/>
      <c r="J146" s="19"/>
    </row>
    <row r="147" spans="1:10" ht="25.5">
      <c r="A147" s="165" t="s">
        <v>278</v>
      </c>
      <c r="B147" s="158" t="s">
        <v>5</v>
      </c>
      <c r="C147" s="141" t="s">
        <v>27</v>
      </c>
      <c r="D147" s="16">
        <v>0</v>
      </c>
      <c r="E147" s="173">
        <f t="shared" si="14"/>
        <v>0</v>
      </c>
      <c r="F147" s="182">
        <f t="shared" si="15"/>
        <v>2700</v>
      </c>
      <c r="G147" s="18">
        <v>2700</v>
      </c>
      <c r="H147" s="1"/>
      <c r="I147" s="1"/>
      <c r="J147" s="19"/>
    </row>
    <row r="148" spans="1:10" ht="14.25">
      <c r="A148" s="165" t="s">
        <v>268</v>
      </c>
      <c r="B148" s="158" t="s">
        <v>5</v>
      </c>
      <c r="C148" s="141" t="s">
        <v>27</v>
      </c>
      <c r="D148" s="16">
        <v>0</v>
      </c>
      <c r="E148" s="173">
        <f t="shared" si="14"/>
        <v>0</v>
      </c>
      <c r="F148" s="182">
        <f t="shared" si="15"/>
        <v>8500</v>
      </c>
      <c r="G148" s="18">
        <v>8500</v>
      </c>
      <c r="H148" s="1"/>
      <c r="I148" s="1"/>
      <c r="J148" s="19"/>
    </row>
    <row r="149" spans="1:10" ht="14.25">
      <c r="A149" s="165" t="s">
        <v>269</v>
      </c>
      <c r="B149" s="158" t="s">
        <v>5</v>
      </c>
      <c r="C149" s="141" t="s">
        <v>27</v>
      </c>
      <c r="D149" s="16">
        <v>0</v>
      </c>
      <c r="E149" s="173">
        <f t="shared" si="14"/>
        <v>0</v>
      </c>
      <c r="F149" s="182">
        <f t="shared" si="15"/>
        <v>145000</v>
      </c>
      <c r="G149" s="18">
        <v>145000</v>
      </c>
      <c r="H149" s="1"/>
      <c r="I149" s="1"/>
      <c r="J149" s="19"/>
    </row>
    <row r="150" spans="1:10" ht="14.25">
      <c r="A150" s="165" t="s">
        <v>217</v>
      </c>
      <c r="B150" s="158" t="s">
        <v>5</v>
      </c>
      <c r="C150" s="141" t="s">
        <v>27</v>
      </c>
      <c r="D150" s="16">
        <v>29000</v>
      </c>
      <c r="E150" s="16">
        <f t="shared" si="14"/>
        <v>29000</v>
      </c>
      <c r="F150" s="182">
        <f t="shared" si="15"/>
        <v>29000</v>
      </c>
      <c r="G150" s="18">
        <v>0</v>
      </c>
      <c r="H150" s="1">
        <v>0</v>
      </c>
      <c r="I150" s="1">
        <v>0</v>
      </c>
      <c r="J150" s="19">
        <v>0</v>
      </c>
    </row>
    <row r="151" spans="1:10" ht="25.5">
      <c r="A151" s="165" t="s">
        <v>222</v>
      </c>
      <c r="B151" s="158" t="s">
        <v>5</v>
      </c>
      <c r="C151" s="141" t="s">
        <v>27</v>
      </c>
      <c r="D151" s="16">
        <v>29000</v>
      </c>
      <c r="E151" s="16">
        <f t="shared" si="14"/>
        <v>29000</v>
      </c>
      <c r="F151" s="182">
        <f t="shared" si="15"/>
        <v>29000</v>
      </c>
      <c r="G151" s="18">
        <v>0</v>
      </c>
      <c r="H151" s="1">
        <v>0</v>
      </c>
      <c r="I151" s="1">
        <v>0</v>
      </c>
      <c r="J151" s="19">
        <v>0</v>
      </c>
    </row>
    <row r="152" spans="1:10" ht="14.25">
      <c r="A152" s="165" t="s">
        <v>216</v>
      </c>
      <c r="B152" s="158" t="s">
        <v>5</v>
      </c>
      <c r="C152" s="141" t="s">
        <v>27</v>
      </c>
      <c r="D152" s="16">
        <v>29000</v>
      </c>
      <c r="E152" s="16">
        <f t="shared" si="14"/>
        <v>29000</v>
      </c>
      <c r="F152" s="182">
        <f t="shared" si="15"/>
        <v>29000</v>
      </c>
      <c r="G152" s="18">
        <v>0</v>
      </c>
      <c r="H152" s="1">
        <v>0</v>
      </c>
      <c r="I152" s="1">
        <v>0</v>
      </c>
      <c r="J152" s="19">
        <v>0</v>
      </c>
    </row>
    <row r="153" spans="1:10" ht="14.25">
      <c r="A153" s="165" t="s">
        <v>142</v>
      </c>
      <c r="B153" s="158" t="s">
        <v>5</v>
      </c>
      <c r="C153" s="141" t="s">
        <v>27</v>
      </c>
      <c r="D153" s="1">
        <v>160000</v>
      </c>
      <c r="E153" s="16">
        <f t="shared" si="14"/>
        <v>160000</v>
      </c>
      <c r="F153" s="182">
        <f t="shared" si="15"/>
        <v>160000</v>
      </c>
      <c r="G153" s="18">
        <v>0</v>
      </c>
      <c r="H153" s="1">
        <v>0</v>
      </c>
      <c r="I153" s="1">
        <v>0</v>
      </c>
      <c r="J153" s="19">
        <v>0</v>
      </c>
    </row>
    <row r="154" spans="1:10" ht="14.25">
      <c r="A154" s="165" t="s">
        <v>145</v>
      </c>
      <c r="B154" s="158" t="s">
        <v>5</v>
      </c>
      <c r="C154" s="141" t="s">
        <v>27</v>
      </c>
      <c r="D154" s="16">
        <v>85000</v>
      </c>
      <c r="E154" s="173">
        <f t="shared" si="14"/>
        <v>85000</v>
      </c>
      <c r="F154" s="182">
        <f t="shared" si="15"/>
        <v>85000</v>
      </c>
      <c r="G154" s="18">
        <v>0</v>
      </c>
      <c r="H154" s="1">
        <v>0</v>
      </c>
      <c r="I154" s="1">
        <v>0</v>
      </c>
      <c r="J154" s="19">
        <v>0</v>
      </c>
    </row>
    <row r="155" spans="1:10" ht="14.25">
      <c r="A155" s="165" t="s">
        <v>427</v>
      </c>
      <c r="B155" s="158" t="s">
        <v>5</v>
      </c>
      <c r="C155" s="141" t="s">
        <v>27</v>
      </c>
      <c r="D155" s="16">
        <v>155000</v>
      </c>
      <c r="E155" s="173">
        <f t="shared" si="14"/>
        <v>155000</v>
      </c>
      <c r="F155" s="182">
        <f t="shared" si="15"/>
        <v>155000</v>
      </c>
      <c r="G155" s="18">
        <v>0</v>
      </c>
      <c r="H155" s="1">
        <v>0</v>
      </c>
      <c r="I155" s="1">
        <v>0</v>
      </c>
      <c r="J155" s="19">
        <v>0</v>
      </c>
    </row>
    <row r="156" spans="1:10" ht="14.25">
      <c r="A156" s="165" t="s">
        <v>141</v>
      </c>
      <c r="B156" s="158" t="s">
        <v>5</v>
      </c>
      <c r="C156" s="141" t="s">
        <v>27</v>
      </c>
      <c r="D156" s="16">
        <v>65000</v>
      </c>
      <c r="E156" s="173">
        <f t="shared" si="14"/>
        <v>65000</v>
      </c>
      <c r="F156" s="182">
        <f t="shared" si="15"/>
        <v>65000</v>
      </c>
      <c r="G156" s="18">
        <v>0</v>
      </c>
      <c r="H156" s="1">
        <v>0</v>
      </c>
      <c r="I156" s="1">
        <v>0</v>
      </c>
      <c r="J156" s="19">
        <v>0</v>
      </c>
    </row>
    <row r="157" spans="1:10" ht="25.5">
      <c r="A157" s="165" t="s">
        <v>244</v>
      </c>
      <c r="B157" s="158" t="s">
        <v>5</v>
      </c>
      <c r="C157" s="141" t="s">
        <v>27</v>
      </c>
      <c r="D157" s="184">
        <v>73000</v>
      </c>
      <c r="E157" s="173">
        <f aca="true" t="shared" si="16" ref="E157:E168">D157</f>
        <v>73000</v>
      </c>
      <c r="F157" s="182">
        <f t="shared" si="15"/>
        <v>73000</v>
      </c>
      <c r="G157" s="18">
        <v>0</v>
      </c>
      <c r="H157" s="1">
        <v>0</v>
      </c>
      <c r="I157" s="1">
        <v>0</v>
      </c>
      <c r="J157" s="19">
        <v>0</v>
      </c>
    </row>
    <row r="158" spans="1:10" ht="14.25">
      <c r="A158" s="165" t="s">
        <v>167</v>
      </c>
      <c r="B158" s="158" t="s">
        <v>5</v>
      </c>
      <c r="C158" s="141" t="s">
        <v>27</v>
      </c>
      <c r="D158" s="184">
        <v>75000</v>
      </c>
      <c r="E158" s="173">
        <f t="shared" si="16"/>
        <v>75000</v>
      </c>
      <c r="F158" s="182">
        <f t="shared" si="15"/>
        <v>75000</v>
      </c>
      <c r="G158" s="18">
        <v>0</v>
      </c>
      <c r="H158" s="1">
        <v>0</v>
      </c>
      <c r="I158" s="1">
        <v>0</v>
      </c>
      <c r="J158" s="19">
        <v>0</v>
      </c>
    </row>
    <row r="159" spans="1:10" ht="40.5" customHeight="1">
      <c r="A159" s="165" t="s">
        <v>202</v>
      </c>
      <c r="B159" s="158" t="s">
        <v>5</v>
      </c>
      <c r="C159" s="141" t="s">
        <v>27</v>
      </c>
      <c r="D159" s="184">
        <v>29000</v>
      </c>
      <c r="E159" s="173">
        <f t="shared" si="16"/>
        <v>29000</v>
      </c>
      <c r="F159" s="182">
        <f t="shared" si="15"/>
        <v>29000</v>
      </c>
      <c r="G159" s="18">
        <v>0</v>
      </c>
      <c r="H159" s="1">
        <v>0</v>
      </c>
      <c r="I159" s="1">
        <v>0</v>
      </c>
      <c r="J159" s="19">
        <v>0</v>
      </c>
    </row>
    <row r="160" spans="1:10" ht="18" customHeight="1">
      <c r="A160" s="165" t="s">
        <v>255</v>
      </c>
      <c r="B160" s="158" t="s">
        <v>5</v>
      </c>
      <c r="C160" s="141" t="s">
        <v>27</v>
      </c>
      <c r="D160" s="184">
        <v>41000</v>
      </c>
      <c r="E160" s="173">
        <f t="shared" si="16"/>
        <v>41000</v>
      </c>
      <c r="F160" s="182">
        <f t="shared" si="15"/>
        <v>41000</v>
      </c>
      <c r="G160" s="18">
        <v>0</v>
      </c>
      <c r="H160" s="1">
        <v>0</v>
      </c>
      <c r="I160" s="1">
        <v>0</v>
      </c>
      <c r="J160" s="19">
        <v>0</v>
      </c>
    </row>
    <row r="161" spans="1:10" ht="18" customHeight="1">
      <c r="A161" s="165" t="s">
        <v>345</v>
      </c>
      <c r="B161" s="158" t="s">
        <v>5</v>
      </c>
      <c r="C161" s="141" t="s">
        <v>27</v>
      </c>
      <c r="D161" s="184">
        <v>30000</v>
      </c>
      <c r="E161" s="173">
        <f t="shared" si="16"/>
        <v>30000</v>
      </c>
      <c r="F161" s="182">
        <f t="shared" si="15"/>
        <v>30000</v>
      </c>
      <c r="G161" s="18">
        <v>0</v>
      </c>
      <c r="H161" s="1">
        <v>0</v>
      </c>
      <c r="I161" s="1">
        <v>0</v>
      </c>
      <c r="J161" s="19">
        <v>0</v>
      </c>
    </row>
    <row r="162" spans="1:10" ht="25.5">
      <c r="A162" s="165" t="s">
        <v>333</v>
      </c>
      <c r="B162" s="158" t="s">
        <v>5</v>
      </c>
      <c r="C162" s="141" t="s">
        <v>27</v>
      </c>
      <c r="D162" s="184">
        <v>51000</v>
      </c>
      <c r="E162" s="173">
        <f t="shared" si="16"/>
        <v>51000</v>
      </c>
      <c r="F162" s="182">
        <f t="shared" si="15"/>
        <v>51000</v>
      </c>
      <c r="G162" s="18">
        <v>0</v>
      </c>
      <c r="H162" s="1">
        <v>0</v>
      </c>
      <c r="I162" s="1">
        <v>0</v>
      </c>
      <c r="J162" s="19">
        <v>0</v>
      </c>
    </row>
    <row r="163" spans="1:10" ht="38.25">
      <c r="A163" s="165" t="s">
        <v>272</v>
      </c>
      <c r="B163" s="158" t="s">
        <v>5</v>
      </c>
      <c r="C163" s="141" t="s">
        <v>27</v>
      </c>
      <c r="D163" s="184">
        <v>0</v>
      </c>
      <c r="E163" s="173">
        <f t="shared" si="16"/>
        <v>0</v>
      </c>
      <c r="F163" s="182">
        <f t="shared" si="15"/>
        <v>100000</v>
      </c>
      <c r="G163" s="18">
        <v>100000</v>
      </c>
      <c r="H163" s="1">
        <v>0</v>
      </c>
      <c r="I163" s="1">
        <v>0</v>
      </c>
      <c r="J163" s="19">
        <v>0</v>
      </c>
    </row>
    <row r="164" spans="1:10" ht="18" customHeight="1">
      <c r="A164" s="165" t="s">
        <v>256</v>
      </c>
      <c r="B164" s="158" t="s">
        <v>5</v>
      </c>
      <c r="C164" s="141" t="s">
        <v>27</v>
      </c>
      <c r="D164" s="184">
        <v>38675</v>
      </c>
      <c r="E164" s="173">
        <f t="shared" si="16"/>
        <v>38675</v>
      </c>
      <c r="F164" s="182">
        <f t="shared" si="15"/>
        <v>38675</v>
      </c>
      <c r="G164" s="18">
        <v>0</v>
      </c>
      <c r="H164" s="1">
        <v>0</v>
      </c>
      <c r="I164" s="1">
        <v>0</v>
      </c>
      <c r="J164" s="19">
        <v>0</v>
      </c>
    </row>
    <row r="165" spans="1:10" ht="25.5">
      <c r="A165" s="165" t="s">
        <v>406</v>
      </c>
      <c r="B165" s="158" t="s">
        <v>5</v>
      </c>
      <c r="C165" s="141" t="s">
        <v>27</v>
      </c>
      <c r="D165" s="184">
        <v>100000</v>
      </c>
      <c r="E165" s="173">
        <f t="shared" si="16"/>
        <v>100000</v>
      </c>
      <c r="F165" s="182">
        <f t="shared" si="15"/>
        <v>100000</v>
      </c>
      <c r="G165" s="18">
        <v>0</v>
      </c>
      <c r="H165" s="1">
        <v>0</v>
      </c>
      <c r="I165" s="1">
        <v>0</v>
      </c>
      <c r="J165" s="19">
        <v>0</v>
      </c>
    </row>
    <row r="166" spans="1:10" ht="18" customHeight="1">
      <c r="A166" s="165" t="s">
        <v>403</v>
      </c>
      <c r="B166" s="158" t="s">
        <v>5</v>
      </c>
      <c r="C166" s="141" t="s">
        <v>27</v>
      </c>
      <c r="D166" s="184">
        <v>41000</v>
      </c>
      <c r="E166" s="173">
        <f t="shared" si="16"/>
        <v>41000</v>
      </c>
      <c r="F166" s="182">
        <f t="shared" si="15"/>
        <v>41000</v>
      </c>
      <c r="G166" s="18">
        <v>0</v>
      </c>
      <c r="H166" s="1">
        <v>0</v>
      </c>
      <c r="I166" s="1">
        <v>0</v>
      </c>
      <c r="J166" s="19">
        <v>0</v>
      </c>
    </row>
    <row r="167" spans="1:10" ht="25.5">
      <c r="A167" s="165" t="s">
        <v>404</v>
      </c>
      <c r="B167" s="158" t="s">
        <v>5</v>
      </c>
      <c r="C167" s="141" t="s">
        <v>27</v>
      </c>
      <c r="D167" s="184">
        <v>30000</v>
      </c>
      <c r="E167" s="173">
        <f t="shared" si="16"/>
        <v>30000</v>
      </c>
      <c r="F167" s="182">
        <f t="shared" si="15"/>
        <v>30000</v>
      </c>
      <c r="G167" s="18">
        <v>0</v>
      </c>
      <c r="H167" s="1">
        <v>0</v>
      </c>
      <c r="I167" s="1">
        <v>0</v>
      </c>
      <c r="J167" s="19">
        <v>0</v>
      </c>
    </row>
    <row r="168" spans="1:10" ht="18" customHeight="1">
      <c r="A168" s="165" t="s">
        <v>405</v>
      </c>
      <c r="B168" s="158" t="s">
        <v>5</v>
      </c>
      <c r="C168" s="141" t="s">
        <v>27</v>
      </c>
      <c r="D168" s="184">
        <v>80000</v>
      </c>
      <c r="E168" s="173">
        <f t="shared" si="16"/>
        <v>80000</v>
      </c>
      <c r="F168" s="182">
        <f t="shared" si="15"/>
        <v>80000</v>
      </c>
      <c r="G168" s="18">
        <v>0</v>
      </c>
      <c r="H168" s="1">
        <v>0</v>
      </c>
      <c r="I168" s="1">
        <v>0</v>
      </c>
      <c r="J168" s="19">
        <v>0</v>
      </c>
    </row>
    <row r="169" spans="1:10" ht="14.25">
      <c r="A169" s="165" t="s">
        <v>173</v>
      </c>
      <c r="B169" s="158" t="s">
        <v>5</v>
      </c>
      <c r="C169" s="141" t="s">
        <v>27</v>
      </c>
      <c r="D169" s="184">
        <v>251000</v>
      </c>
      <c r="E169" s="173">
        <f aca="true" t="shared" si="17" ref="E169:E207">D169</f>
        <v>251000</v>
      </c>
      <c r="F169" s="182">
        <f t="shared" si="15"/>
        <v>251000</v>
      </c>
      <c r="G169" s="18">
        <v>0</v>
      </c>
      <c r="H169" s="1">
        <v>0</v>
      </c>
      <c r="I169" s="1">
        <v>0</v>
      </c>
      <c r="J169" s="19">
        <v>0</v>
      </c>
    </row>
    <row r="170" spans="1:10" ht="14.25">
      <c r="A170" s="165" t="s">
        <v>174</v>
      </c>
      <c r="B170" s="158" t="s">
        <v>5</v>
      </c>
      <c r="C170" s="141" t="s">
        <v>27</v>
      </c>
      <c r="D170" s="184">
        <v>75000</v>
      </c>
      <c r="E170" s="173">
        <f t="shared" si="17"/>
        <v>75000</v>
      </c>
      <c r="F170" s="182">
        <f t="shared" si="15"/>
        <v>75000</v>
      </c>
      <c r="G170" s="18">
        <v>0</v>
      </c>
      <c r="H170" s="1">
        <v>0</v>
      </c>
      <c r="I170" s="1">
        <v>0</v>
      </c>
      <c r="J170" s="19">
        <v>0</v>
      </c>
    </row>
    <row r="171" spans="1:10" ht="14.25">
      <c r="A171" s="156" t="s">
        <v>228</v>
      </c>
      <c r="B171" s="158" t="s">
        <v>5</v>
      </c>
      <c r="C171" s="141" t="s">
        <v>27</v>
      </c>
      <c r="D171" s="184">
        <v>129000</v>
      </c>
      <c r="E171" s="173">
        <f t="shared" si="17"/>
        <v>129000</v>
      </c>
      <c r="F171" s="182">
        <f t="shared" si="15"/>
        <v>129000</v>
      </c>
      <c r="G171" s="18">
        <v>0</v>
      </c>
      <c r="H171" s="1">
        <v>0</v>
      </c>
      <c r="I171" s="1">
        <v>0</v>
      </c>
      <c r="J171" s="19">
        <v>0</v>
      </c>
    </row>
    <row r="172" spans="1:10" ht="29.25" customHeight="1">
      <c r="A172" s="28" t="s">
        <v>437</v>
      </c>
      <c r="B172" s="158" t="s">
        <v>5</v>
      </c>
      <c r="C172" s="141" t="s">
        <v>27</v>
      </c>
      <c r="D172" s="184">
        <v>7500</v>
      </c>
      <c r="E172" s="173">
        <f t="shared" si="17"/>
        <v>7500</v>
      </c>
      <c r="F172" s="182">
        <f t="shared" si="15"/>
        <v>7500</v>
      </c>
      <c r="G172" s="1">
        <v>0</v>
      </c>
      <c r="H172" s="1">
        <v>0</v>
      </c>
      <c r="I172" s="1">
        <v>0</v>
      </c>
      <c r="J172" s="19">
        <v>0</v>
      </c>
    </row>
    <row r="173" spans="1:10" ht="25.5">
      <c r="A173" s="28" t="s">
        <v>438</v>
      </c>
      <c r="B173" s="158" t="s">
        <v>5</v>
      </c>
      <c r="C173" s="141" t="s">
        <v>27</v>
      </c>
      <c r="D173" s="184">
        <v>45000</v>
      </c>
      <c r="E173" s="173">
        <f t="shared" si="17"/>
        <v>45000</v>
      </c>
      <c r="F173" s="182">
        <f t="shared" si="15"/>
        <v>45000</v>
      </c>
      <c r="G173" s="1">
        <v>0</v>
      </c>
      <c r="H173" s="1">
        <v>0</v>
      </c>
      <c r="I173" s="1">
        <v>0</v>
      </c>
      <c r="J173" s="19">
        <v>0</v>
      </c>
    </row>
    <row r="174" spans="1:10" ht="25.5">
      <c r="A174" s="28" t="s">
        <v>439</v>
      </c>
      <c r="B174" s="158" t="s">
        <v>5</v>
      </c>
      <c r="C174" s="141" t="s">
        <v>27</v>
      </c>
      <c r="D174" s="184">
        <v>44000</v>
      </c>
      <c r="E174" s="173">
        <f t="shared" si="17"/>
        <v>44000</v>
      </c>
      <c r="F174" s="182">
        <f t="shared" si="15"/>
        <v>44000</v>
      </c>
      <c r="G174" s="1">
        <v>0</v>
      </c>
      <c r="H174" s="1">
        <v>0</v>
      </c>
      <c r="I174" s="1">
        <v>0</v>
      </c>
      <c r="J174" s="19">
        <v>0</v>
      </c>
    </row>
    <row r="175" spans="1:10" ht="25.5">
      <c r="A175" s="28" t="s">
        <v>440</v>
      </c>
      <c r="B175" s="158" t="s">
        <v>5</v>
      </c>
      <c r="C175" s="141" t="s">
        <v>27</v>
      </c>
      <c r="D175" s="184">
        <v>15000</v>
      </c>
      <c r="E175" s="173">
        <f t="shared" si="17"/>
        <v>15000</v>
      </c>
      <c r="F175" s="182">
        <f t="shared" si="15"/>
        <v>15000</v>
      </c>
      <c r="G175" s="1">
        <v>0</v>
      </c>
      <c r="H175" s="1">
        <v>0</v>
      </c>
      <c r="I175" s="1">
        <v>0</v>
      </c>
      <c r="J175" s="19">
        <v>0</v>
      </c>
    </row>
    <row r="176" spans="1:10" ht="25.5">
      <c r="A176" s="28" t="s">
        <v>441</v>
      </c>
      <c r="B176" s="158" t="s">
        <v>5</v>
      </c>
      <c r="C176" s="141" t="s">
        <v>27</v>
      </c>
      <c r="D176" s="184">
        <v>93000</v>
      </c>
      <c r="E176" s="173">
        <f t="shared" si="17"/>
        <v>93000</v>
      </c>
      <c r="F176" s="182">
        <f t="shared" si="15"/>
        <v>93000</v>
      </c>
      <c r="G176" s="1">
        <v>0</v>
      </c>
      <c r="H176" s="1">
        <v>0</v>
      </c>
      <c r="I176" s="1">
        <v>0</v>
      </c>
      <c r="J176" s="19">
        <v>0</v>
      </c>
    </row>
    <row r="177" spans="1:10" ht="25.5">
      <c r="A177" s="28" t="s">
        <v>442</v>
      </c>
      <c r="B177" s="158" t="s">
        <v>5</v>
      </c>
      <c r="C177" s="141" t="s">
        <v>27</v>
      </c>
      <c r="D177" s="184">
        <v>21000</v>
      </c>
      <c r="E177" s="173">
        <f t="shared" si="17"/>
        <v>21000</v>
      </c>
      <c r="F177" s="182">
        <f t="shared" si="15"/>
        <v>21000</v>
      </c>
      <c r="G177" s="1">
        <v>0</v>
      </c>
      <c r="H177" s="1">
        <v>0</v>
      </c>
      <c r="I177" s="1">
        <v>0</v>
      </c>
      <c r="J177" s="19">
        <v>0</v>
      </c>
    </row>
    <row r="178" spans="1:10" ht="25.5">
      <c r="A178" s="28" t="s">
        <v>443</v>
      </c>
      <c r="B178" s="158" t="s">
        <v>5</v>
      </c>
      <c r="C178" s="141" t="s">
        <v>27</v>
      </c>
      <c r="D178" s="184">
        <v>41000</v>
      </c>
      <c r="E178" s="173">
        <f t="shared" si="17"/>
        <v>41000</v>
      </c>
      <c r="F178" s="182">
        <f t="shared" si="15"/>
        <v>41000</v>
      </c>
      <c r="G178" s="1">
        <v>0</v>
      </c>
      <c r="H178" s="1">
        <v>0</v>
      </c>
      <c r="I178" s="1">
        <v>0</v>
      </c>
      <c r="J178" s="19">
        <v>0</v>
      </c>
    </row>
    <row r="179" spans="1:10" ht="25.5">
      <c r="A179" s="28" t="s">
        <v>444</v>
      </c>
      <c r="B179" s="158" t="s">
        <v>5</v>
      </c>
      <c r="C179" s="141" t="s">
        <v>27</v>
      </c>
      <c r="D179" s="184">
        <v>7500</v>
      </c>
      <c r="E179" s="173">
        <f t="shared" si="17"/>
        <v>7500</v>
      </c>
      <c r="F179" s="182">
        <f t="shared" si="15"/>
        <v>7500</v>
      </c>
      <c r="G179" s="18">
        <v>0</v>
      </c>
      <c r="H179" s="1">
        <v>0</v>
      </c>
      <c r="I179" s="1">
        <v>0</v>
      </c>
      <c r="J179" s="19">
        <v>0</v>
      </c>
    </row>
    <row r="180" spans="1:10" ht="25.5">
      <c r="A180" s="28" t="s">
        <v>445</v>
      </c>
      <c r="B180" s="158" t="s">
        <v>5</v>
      </c>
      <c r="C180" s="141" t="s">
        <v>27</v>
      </c>
      <c r="D180" s="184">
        <v>12000</v>
      </c>
      <c r="E180" s="173">
        <f t="shared" si="17"/>
        <v>12000</v>
      </c>
      <c r="F180" s="182">
        <f t="shared" si="15"/>
        <v>12000</v>
      </c>
      <c r="G180" s="18">
        <v>0</v>
      </c>
      <c r="H180" s="1">
        <v>0</v>
      </c>
      <c r="I180" s="1">
        <v>0</v>
      </c>
      <c r="J180" s="19">
        <v>0</v>
      </c>
    </row>
    <row r="181" spans="1:10" ht="25.5">
      <c r="A181" s="28" t="s">
        <v>446</v>
      </c>
      <c r="B181" s="158" t="s">
        <v>5</v>
      </c>
      <c r="C181" s="141" t="s">
        <v>27</v>
      </c>
      <c r="D181" s="184">
        <v>85000</v>
      </c>
      <c r="E181" s="173">
        <f t="shared" si="17"/>
        <v>85000</v>
      </c>
      <c r="F181" s="182">
        <f t="shared" si="15"/>
        <v>85000</v>
      </c>
      <c r="G181" s="18">
        <v>0</v>
      </c>
      <c r="H181" s="1">
        <v>0</v>
      </c>
      <c r="I181" s="1">
        <v>0</v>
      </c>
      <c r="J181" s="19">
        <v>0</v>
      </c>
    </row>
    <row r="182" spans="1:10" ht="25.5">
      <c r="A182" s="28" t="s">
        <v>447</v>
      </c>
      <c r="B182" s="158" t="s">
        <v>5</v>
      </c>
      <c r="C182" s="141" t="s">
        <v>27</v>
      </c>
      <c r="D182" s="184">
        <v>26000</v>
      </c>
      <c r="E182" s="173">
        <f t="shared" si="17"/>
        <v>26000</v>
      </c>
      <c r="F182" s="182">
        <f t="shared" si="15"/>
        <v>26000</v>
      </c>
      <c r="G182" s="18">
        <v>0</v>
      </c>
      <c r="H182" s="1">
        <v>0</v>
      </c>
      <c r="I182" s="1">
        <v>0</v>
      </c>
      <c r="J182" s="19">
        <v>0</v>
      </c>
    </row>
    <row r="183" spans="1:10" ht="25.5">
      <c r="A183" s="28" t="s">
        <v>448</v>
      </c>
      <c r="B183" s="158" t="s">
        <v>5</v>
      </c>
      <c r="C183" s="141" t="s">
        <v>27</v>
      </c>
      <c r="D183" s="184">
        <v>8000</v>
      </c>
      <c r="E183" s="173">
        <f t="shared" si="17"/>
        <v>8000</v>
      </c>
      <c r="F183" s="182">
        <f t="shared" si="15"/>
        <v>8000</v>
      </c>
      <c r="G183" s="18">
        <v>0</v>
      </c>
      <c r="H183" s="1">
        <v>0</v>
      </c>
      <c r="I183" s="1">
        <v>0</v>
      </c>
      <c r="J183" s="19">
        <v>0</v>
      </c>
    </row>
    <row r="184" spans="1:10" ht="25.5">
      <c r="A184" s="28" t="s">
        <v>449</v>
      </c>
      <c r="B184" s="158" t="s">
        <v>5</v>
      </c>
      <c r="C184" s="141" t="s">
        <v>27</v>
      </c>
      <c r="D184" s="184">
        <v>32000</v>
      </c>
      <c r="E184" s="173">
        <f t="shared" si="17"/>
        <v>32000</v>
      </c>
      <c r="F184" s="182">
        <f t="shared" si="15"/>
        <v>32000</v>
      </c>
      <c r="G184" s="18">
        <v>0</v>
      </c>
      <c r="H184" s="1">
        <v>0</v>
      </c>
      <c r="I184" s="1">
        <v>0</v>
      </c>
      <c r="J184" s="19">
        <v>0</v>
      </c>
    </row>
    <row r="185" spans="1:10" ht="14.25">
      <c r="A185" s="28" t="s">
        <v>450</v>
      </c>
      <c r="B185" s="158" t="s">
        <v>5</v>
      </c>
      <c r="C185" s="141" t="s">
        <v>27</v>
      </c>
      <c r="D185" s="184">
        <v>8000</v>
      </c>
      <c r="E185" s="173">
        <f t="shared" si="17"/>
        <v>8000</v>
      </c>
      <c r="F185" s="182">
        <f t="shared" si="15"/>
        <v>8000</v>
      </c>
      <c r="G185" s="18">
        <v>0</v>
      </c>
      <c r="H185" s="1">
        <v>0</v>
      </c>
      <c r="I185" s="1">
        <v>0</v>
      </c>
      <c r="J185" s="19">
        <v>0</v>
      </c>
    </row>
    <row r="186" spans="1:10" ht="25.5">
      <c r="A186" s="28" t="s">
        <v>239</v>
      </c>
      <c r="B186" s="158" t="s">
        <v>5</v>
      </c>
      <c r="C186" s="141" t="s">
        <v>27</v>
      </c>
      <c r="D186" s="184">
        <v>10000</v>
      </c>
      <c r="E186" s="173">
        <f t="shared" si="17"/>
        <v>10000</v>
      </c>
      <c r="F186" s="182">
        <f t="shared" si="15"/>
        <v>10000</v>
      </c>
      <c r="G186" s="18">
        <v>0</v>
      </c>
      <c r="H186" s="1">
        <v>0</v>
      </c>
      <c r="I186" s="1">
        <v>0</v>
      </c>
      <c r="J186" s="19">
        <v>0</v>
      </c>
    </row>
    <row r="187" spans="1:10" ht="25.5">
      <c r="A187" s="28" t="s">
        <v>451</v>
      </c>
      <c r="B187" s="158" t="s">
        <v>5</v>
      </c>
      <c r="C187" s="141" t="s">
        <v>27</v>
      </c>
      <c r="D187" s="184">
        <v>143000</v>
      </c>
      <c r="E187" s="173">
        <f t="shared" si="17"/>
        <v>143000</v>
      </c>
      <c r="F187" s="182">
        <f t="shared" si="15"/>
        <v>143000</v>
      </c>
      <c r="G187" s="18">
        <v>0</v>
      </c>
      <c r="H187" s="1">
        <v>0</v>
      </c>
      <c r="I187" s="1">
        <v>0</v>
      </c>
      <c r="J187" s="19">
        <v>0</v>
      </c>
    </row>
    <row r="188" spans="1:10" ht="25.5">
      <c r="A188" s="28" t="s">
        <v>246</v>
      </c>
      <c r="B188" s="158" t="s">
        <v>5</v>
      </c>
      <c r="C188" s="141" t="s">
        <v>27</v>
      </c>
      <c r="D188" s="184">
        <v>2000</v>
      </c>
      <c r="E188" s="173">
        <f t="shared" si="17"/>
        <v>2000</v>
      </c>
      <c r="F188" s="182">
        <f t="shared" si="15"/>
        <v>2000</v>
      </c>
      <c r="G188" s="18">
        <v>0</v>
      </c>
      <c r="H188" s="1">
        <v>0</v>
      </c>
      <c r="I188" s="1">
        <v>0</v>
      </c>
      <c r="J188" s="19">
        <v>0</v>
      </c>
    </row>
    <row r="189" spans="1:10" ht="14.25">
      <c r="A189" s="28" t="s">
        <v>413</v>
      </c>
      <c r="B189" s="158" t="s">
        <v>5</v>
      </c>
      <c r="C189" s="141" t="s">
        <v>27</v>
      </c>
      <c r="D189" s="184">
        <v>0</v>
      </c>
      <c r="E189" s="173">
        <f t="shared" si="17"/>
        <v>0</v>
      </c>
      <c r="F189" s="182">
        <f t="shared" si="15"/>
        <v>305000</v>
      </c>
      <c r="G189" s="18">
        <v>305000</v>
      </c>
      <c r="H189" s="1">
        <v>0</v>
      </c>
      <c r="I189" s="1">
        <v>0</v>
      </c>
      <c r="J189" s="19">
        <v>0</v>
      </c>
    </row>
    <row r="190" spans="1:10" ht="25.5">
      <c r="A190" s="28" t="s">
        <v>416</v>
      </c>
      <c r="B190" s="158" t="s">
        <v>5</v>
      </c>
      <c r="C190" s="141" t="s">
        <v>27</v>
      </c>
      <c r="D190" s="184">
        <v>21000</v>
      </c>
      <c r="E190" s="173">
        <f t="shared" si="17"/>
        <v>21000</v>
      </c>
      <c r="F190" s="182">
        <f t="shared" si="15"/>
        <v>21000</v>
      </c>
      <c r="G190" s="18">
        <v>0</v>
      </c>
      <c r="H190" s="1">
        <v>0</v>
      </c>
      <c r="I190" s="1">
        <v>0</v>
      </c>
      <c r="J190" s="19">
        <v>0</v>
      </c>
    </row>
    <row r="191" spans="1:10" ht="25.5">
      <c r="A191" s="28" t="s">
        <v>420</v>
      </c>
      <c r="B191" s="158" t="s">
        <v>5</v>
      </c>
      <c r="C191" s="141" t="s">
        <v>27</v>
      </c>
      <c r="D191" s="184">
        <v>0</v>
      </c>
      <c r="E191" s="173">
        <f t="shared" si="17"/>
        <v>0</v>
      </c>
      <c r="F191" s="182">
        <f t="shared" si="15"/>
        <v>3600</v>
      </c>
      <c r="G191" s="18">
        <v>3600</v>
      </c>
      <c r="H191" s="1">
        <v>0</v>
      </c>
      <c r="I191" s="1">
        <v>0</v>
      </c>
      <c r="J191" s="19">
        <v>0</v>
      </c>
    </row>
    <row r="192" spans="1:10" ht="14.25">
      <c r="A192" s="28" t="s">
        <v>414</v>
      </c>
      <c r="B192" s="158" t="s">
        <v>5</v>
      </c>
      <c r="C192" s="141" t="s">
        <v>27</v>
      </c>
      <c r="D192" s="184">
        <v>0</v>
      </c>
      <c r="E192" s="173">
        <f t="shared" si="17"/>
        <v>0</v>
      </c>
      <c r="F192" s="182">
        <f t="shared" si="15"/>
        <v>350000</v>
      </c>
      <c r="G192" s="18">
        <v>350000</v>
      </c>
      <c r="H192" s="1"/>
      <c r="I192" s="1"/>
      <c r="J192" s="19"/>
    </row>
    <row r="193" spans="1:10" ht="14.25">
      <c r="A193" s="28" t="s">
        <v>417</v>
      </c>
      <c r="B193" s="158" t="s">
        <v>5</v>
      </c>
      <c r="C193" s="141" t="s">
        <v>27</v>
      </c>
      <c r="D193" s="184">
        <v>24000</v>
      </c>
      <c r="E193" s="173">
        <f t="shared" si="17"/>
        <v>24000</v>
      </c>
      <c r="F193" s="182">
        <f t="shared" si="15"/>
        <v>24000</v>
      </c>
      <c r="G193" s="18">
        <v>0</v>
      </c>
      <c r="H193" s="1">
        <v>0</v>
      </c>
      <c r="I193" s="1">
        <v>0</v>
      </c>
      <c r="J193" s="19">
        <v>0</v>
      </c>
    </row>
    <row r="194" spans="1:10" ht="25.5">
      <c r="A194" s="28" t="s">
        <v>421</v>
      </c>
      <c r="B194" s="158" t="s">
        <v>5</v>
      </c>
      <c r="C194" s="141" t="s">
        <v>27</v>
      </c>
      <c r="D194" s="184">
        <v>0</v>
      </c>
      <c r="E194" s="173">
        <f t="shared" si="17"/>
        <v>0</v>
      </c>
      <c r="F194" s="182">
        <f t="shared" si="15"/>
        <v>4100</v>
      </c>
      <c r="G194" s="18">
        <v>4100</v>
      </c>
      <c r="H194" s="1"/>
      <c r="I194" s="1"/>
      <c r="J194" s="19"/>
    </row>
    <row r="195" spans="1:10" ht="25.5">
      <c r="A195" s="28" t="s">
        <v>422</v>
      </c>
      <c r="B195" s="158" t="s">
        <v>5</v>
      </c>
      <c r="C195" s="141" t="s">
        <v>27</v>
      </c>
      <c r="D195" s="184">
        <v>0</v>
      </c>
      <c r="E195" s="173">
        <f t="shared" si="17"/>
        <v>0</v>
      </c>
      <c r="F195" s="182">
        <f t="shared" si="15"/>
        <v>156000</v>
      </c>
      <c r="G195" s="18">
        <v>156000</v>
      </c>
      <c r="H195" s="1"/>
      <c r="I195" s="1"/>
      <c r="J195" s="19"/>
    </row>
    <row r="196" spans="1:10" ht="25.5">
      <c r="A196" s="28" t="s">
        <v>418</v>
      </c>
      <c r="B196" s="158" t="s">
        <v>5</v>
      </c>
      <c r="C196" s="141" t="s">
        <v>27</v>
      </c>
      <c r="D196" s="184">
        <v>11000</v>
      </c>
      <c r="E196" s="173">
        <f t="shared" si="17"/>
        <v>11000</v>
      </c>
      <c r="F196" s="182">
        <f t="shared" si="15"/>
        <v>11000</v>
      </c>
      <c r="G196" s="18">
        <v>0</v>
      </c>
      <c r="H196" s="1">
        <v>0</v>
      </c>
      <c r="I196" s="1">
        <v>0</v>
      </c>
      <c r="J196" s="19">
        <v>0</v>
      </c>
    </row>
    <row r="197" spans="1:10" ht="38.25">
      <c r="A197" s="28" t="s">
        <v>423</v>
      </c>
      <c r="B197" s="158" t="s">
        <v>5</v>
      </c>
      <c r="C197" s="141" t="s">
        <v>27</v>
      </c>
      <c r="D197" s="184">
        <v>0</v>
      </c>
      <c r="E197" s="173">
        <f t="shared" si="17"/>
        <v>0</v>
      </c>
      <c r="F197" s="182">
        <f t="shared" si="15"/>
        <v>5000</v>
      </c>
      <c r="G197" s="18">
        <v>5000</v>
      </c>
      <c r="H197" s="1"/>
      <c r="I197" s="1"/>
      <c r="J197" s="19"/>
    </row>
    <row r="198" spans="1:10" ht="14.25">
      <c r="A198" s="28" t="s">
        <v>415</v>
      </c>
      <c r="B198" s="158" t="s">
        <v>5</v>
      </c>
      <c r="C198" s="141" t="s">
        <v>27</v>
      </c>
      <c r="D198" s="184">
        <v>0</v>
      </c>
      <c r="E198" s="173">
        <f t="shared" si="17"/>
        <v>0</v>
      </c>
      <c r="F198" s="182">
        <f t="shared" si="15"/>
        <v>270000</v>
      </c>
      <c r="G198" s="18">
        <v>270000</v>
      </c>
      <c r="H198" s="1"/>
      <c r="I198" s="1"/>
      <c r="J198" s="19"/>
    </row>
    <row r="199" spans="1:10" ht="14.25">
      <c r="A199" s="28" t="s">
        <v>419</v>
      </c>
      <c r="B199" s="158" t="s">
        <v>5</v>
      </c>
      <c r="C199" s="141" t="s">
        <v>27</v>
      </c>
      <c r="D199" s="184">
        <v>18000</v>
      </c>
      <c r="E199" s="173">
        <f t="shared" si="17"/>
        <v>18000</v>
      </c>
      <c r="F199" s="182">
        <f t="shared" si="15"/>
        <v>18000</v>
      </c>
      <c r="G199" s="18">
        <v>0</v>
      </c>
      <c r="H199" s="1">
        <v>0</v>
      </c>
      <c r="I199" s="1">
        <v>0</v>
      </c>
      <c r="J199" s="19">
        <v>0</v>
      </c>
    </row>
    <row r="200" spans="1:10" ht="25.5">
      <c r="A200" s="28" t="s">
        <v>424</v>
      </c>
      <c r="B200" s="158" t="s">
        <v>5</v>
      </c>
      <c r="C200" s="141" t="s">
        <v>27</v>
      </c>
      <c r="D200" s="184">
        <v>0</v>
      </c>
      <c r="E200" s="173">
        <f t="shared" si="17"/>
        <v>0</v>
      </c>
      <c r="F200" s="182">
        <f t="shared" si="15"/>
        <v>3200</v>
      </c>
      <c r="G200" s="18">
        <v>3200</v>
      </c>
      <c r="H200" s="1"/>
      <c r="I200" s="1"/>
      <c r="J200" s="19"/>
    </row>
    <row r="201" spans="1:10" ht="14.25">
      <c r="A201" s="165" t="s">
        <v>180</v>
      </c>
      <c r="B201" s="158" t="s">
        <v>5</v>
      </c>
      <c r="C201" s="141" t="s">
        <v>27</v>
      </c>
      <c r="D201" s="184">
        <v>0</v>
      </c>
      <c r="E201" s="173">
        <f t="shared" si="17"/>
        <v>0</v>
      </c>
      <c r="F201" s="182">
        <f t="shared" si="15"/>
        <v>170000</v>
      </c>
      <c r="G201" s="18">
        <v>170000</v>
      </c>
      <c r="H201" s="1"/>
      <c r="I201" s="1"/>
      <c r="J201" s="19"/>
    </row>
    <row r="202" spans="1:10" ht="14.25">
      <c r="A202" s="165" t="s">
        <v>181</v>
      </c>
      <c r="B202" s="158" t="s">
        <v>5</v>
      </c>
      <c r="C202" s="141" t="s">
        <v>27</v>
      </c>
      <c r="D202" s="184">
        <v>0</v>
      </c>
      <c r="E202" s="173">
        <f t="shared" si="17"/>
        <v>0</v>
      </c>
      <c r="F202" s="182">
        <f t="shared" si="15"/>
        <v>170000</v>
      </c>
      <c r="G202" s="18">
        <v>170000</v>
      </c>
      <c r="H202" s="1"/>
      <c r="I202" s="1"/>
      <c r="J202" s="19"/>
    </row>
    <row r="203" spans="1:10" ht="14.25">
      <c r="A203" s="165" t="s">
        <v>182</v>
      </c>
      <c r="B203" s="158" t="s">
        <v>5</v>
      </c>
      <c r="C203" s="141" t="s">
        <v>27</v>
      </c>
      <c r="D203" s="184">
        <v>0</v>
      </c>
      <c r="E203" s="173">
        <f t="shared" si="17"/>
        <v>0</v>
      </c>
      <c r="F203" s="182">
        <f t="shared" si="15"/>
        <v>170000</v>
      </c>
      <c r="G203" s="18">
        <v>170000</v>
      </c>
      <c r="H203" s="1"/>
      <c r="I203" s="1"/>
      <c r="J203" s="19"/>
    </row>
    <row r="204" spans="1:10" ht="25.5">
      <c r="A204" s="165" t="s">
        <v>183</v>
      </c>
      <c r="B204" s="158" t="s">
        <v>5</v>
      </c>
      <c r="C204" s="141" t="s">
        <v>27</v>
      </c>
      <c r="D204" s="184">
        <v>0</v>
      </c>
      <c r="E204" s="173">
        <f t="shared" si="17"/>
        <v>0</v>
      </c>
      <c r="F204" s="182">
        <f t="shared" si="15"/>
        <v>170000</v>
      </c>
      <c r="G204" s="18">
        <v>170000</v>
      </c>
      <c r="H204" s="1"/>
      <c r="I204" s="1"/>
      <c r="J204" s="19"/>
    </row>
    <row r="205" spans="1:10" ht="14.25">
      <c r="A205" s="165" t="s">
        <v>184</v>
      </c>
      <c r="B205" s="158" t="s">
        <v>5</v>
      </c>
      <c r="C205" s="141" t="s">
        <v>27</v>
      </c>
      <c r="D205" s="184">
        <v>0</v>
      </c>
      <c r="E205" s="173">
        <f t="shared" si="17"/>
        <v>0</v>
      </c>
      <c r="F205" s="182">
        <f t="shared" si="15"/>
        <v>170000</v>
      </c>
      <c r="G205" s="18">
        <v>170000</v>
      </c>
      <c r="H205" s="1"/>
      <c r="I205" s="1"/>
      <c r="J205" s="19"/>
    </row>
    <row r="206" spans="1:10" ht="81" customHeight="1">
      <c r="A206" s="165" t="s">
        <v>176</v>
      </c>
      <c r="B206" s="158" t="s">
        <v>5</v>
      </c>
      <c r="C206" s="141" t="s">
        <v>27</v>
      </c>
      <c r="D206" s="184">
        <v>160000</v>
      </c>
      <c r="E206" s="173">
        <f t="shared" si="17"/>
        <v>160000</v>
      </c>
      <c r="F206" s="182">
        <f t="shared" si="15"/>
        <v>160000</v>
      </c>
      <c r="G206" s="18">
        <v>0</v>
      </c>
      <c r="H206" s="1">
        <v>0</v>
      </c>
      <c r="I206" s="1">
        <v>0</v>
      </c>
      <c r="J206" s="19">
        <v>0</v>
      </c>
    </row>
    <row r="207" spans="1:10" ht="81" customHeight="1">
      <c r="A207" s="156" t="s">
        <v>203</v>
      </c>
      <c r="B207" s="158" t="s">
        <v>5</v>
      </c>
      <c r="C207" s="141" t="s">
        <v>27</v>
      </c>
      <c r="D207" s="184">
        <v>161000</v>
      </c>
      <c r="E207" s="173">
        <f t="shared" si="17"/>
        <v>161000</v>
      </c>
      <c r="F207" s="182">
        <f t="shared" si="15"/>
        <v>161000</v>
      </c>
      <c r="G207" s="18">
        <v>0</v>
      </c>
      <c r="H207" s="1">
        <v>0</v>
      </c>
      <c r="I207" s="1">
        <v>0</v>
      </c>
      <c r="J207" s="19">
        <v>0</v>
      </c>
    </row>
    <row r="208" spans="1:10" ht="25.5" customHeight="1">
      <c r="A208" s="165" t="s">
        <v>540</v>
      </c>
      <c r="B208" s="158" t="s">
        <v>5</v>
      </c>
      <c r="C208" s="141" t="s">
        <v>27</v>
      </c>
      <c r="D208" s="184">
        <v>130000</v>
      </c>
      <c r="E208" s="173">
        <f aca="true" t="shared" si="18" ref="E208:E234">D208</f>
        <v>130000</v>
      </c>
      <c r="F208" s="182">
        <f t="shared" si="15"/>
        <v>130000</v>
      </c>
      <c r="G208" s="18">
        <v>0</v>
      </c>
      <c r="H208" s="1">
        <v>0</v>
      </c>
      <c r="I208" s="1">
        <v>0</v>
      </c>
      <c r="J208" s="19">
        <v>0</v>
      </c>
    </row>
    <row r="209" spans="1:10" ht="25.5" customHeight="1">
      <c r="A209" s="165" t="s">
        <v>257</v>
      </c>
      <c r="B209" s="158" t="s">
        <v>5</v>
      </c>
      <c r="C209" s="141" t="s">
        <v>27</v>
      </c>
      <c r="D209" s="184">
        <v>41000</v>
      </c>
      <c r="E209" s="173">
        <f t="shared" si="18"/>
        <v>41000</v>
      </c>
      <c r="F209" s="182">
        <f t="shared" si="15"/>
        <v>41000</v>
      </c>
      <c r="G209" s="18">
        <v>0</v>
      </c>
      <c r="H209" s="1">
        <v>0</v>
      </c>
      <c r="I209" s="1">
        <v>0</v>
      </c>
      <c r="J209" s="19">
        <v>0</v>
      </c>
    </row>
    <row r="210" spans="1:10" ht="14.25">
      <c r="A210" s="165" t="s">
        <v>194</v>
      </c>
      <c r="B210" s="158" t="s">
        <v>5</v>
      </c>
      <c r="C210" s="141" t="s">
        <v>27</v>
      </c>
      <c r="D210" s="16">
        <v>7400</v>
      </c>
      <c r="E210" s="173">
        <f t="shared" si="18"/>
        <v>7400</v>
      </c>
      <c r="F210" s="182">
        <f t="shared" si="15"/>
        <v>7400</v>
      </c>
      <c r="G210" s="18">
        <v>0</v>
      </c>
      <c r="H210" s="1">
        <v>0</v>
      </c>
      <c r="I210" s="1">
        <v>0</v>
      </c>
      <c r="J210" s="19">
        <v>0</v>
      </c>
    </row>
    <row r="211" spans="1:10" ht="25.5">
      <c r="A211" s="165" t="s">
        <v>219</v>
      </c>
      <c r="B211" s="158" t="s">
        <v>5</v>
      </c>
      <c r="C211" s="141" t="s">
        <v>27</v>
      </c>
      <c r="D211" s="16">
        <v>82000</v>
      </c>
      <c r="E211" s="173">
        <f t="shared" si="18"/>
        <v>82000</v>
      </c>
      <c r="F211" s="182">
        <f t="shared" si="15"/>
        <v>82000</v>
      </c>
      <c r="G211" s="18">
        <v>0</v>
      </c>
      <c r="H211" s="1">
        <v>0</v>
      </c>
      <c r="I211" s="1">
        <v>0</v>
      </c>
      <c r="J211" s="19">
        <v>0</v>
      </c>
    </row>
    <row r="212" spans="1:10" ht="41.25" customHeight="1">
      <c r="A212" s="165" t="s">
        <v>193</v>
      </c>
      <c r="B212" s="158" t="s">
        <v>5</v>
      </c>
      <c r="C212" s="141" t="s">
        <v>27</v>
      </c>
      <c r="D212" s="16">
        <v>21000</v>
      </c>
      <c r="E212" s="173">
        <f t="shared" si="18"/>
        <v>21000</v>
      </c>
      <c r="F212" s="182">
        <f t="shared" si="15"/>
        <v>21000</v>
      </c>
      <c r="G212" s="18">
        <v>0</v>
      </c>
      <c r="H212" s="1">
        <v>0</v>
      </c>
      <c r="I212" s="1">
        <v>0</v>
      </c>
      <c r="J212" s="19">
        <v>0</v>
      </c>
    </row>
    <row r="213" spans="1:10" ht="25.5">
      <c r="A213" s="165" t="s">
        <v>207</v>
      </c>
      <c r="B213" s="158" t="s">
        <v>5</v>
      </c>
      <c r="C213" s="141" t="s">
        <v>27</v>
      </c>
      <c r="D213" s="16">
        <v>1000</v>
      </c>
      <c r="E213" s="173">
        <f t="shared" si="18"/>
        <v>1000</v>
      </c>
      <c r="F213" s="182">
        <f t="shared" si="15"/>
        <v>60000</v>
      </c>
      <c r="G213" s="18">
        <v>59000</v>
      </c>
      <c r="H213" s="1">
        <v>0</v>
      </c>
      <c r="I213" s="1">
        <v>0</v>
      </c>
      <c r="J213" s="19">
        <v>0</v>
      </c>
    </row>
    <row r="214" spans="1:10" ht="14.25">
      <c r="A214" s="165" t="s">
        <v>190</v>
      </c>
      <c r="B214" s="158" t="s">
        <v>5</v>
      </c>
      <c r="C214" s="141" t="s">
        <v>27</v>
      </c>
      <c r="D214" s="16">
        <v>109000</v>
      </c>
      <c r="E214" s="173">
        <f t="shared" si="18"/>
        <v>109000</v>
      </c>
      <c r="F214" s="182">
        <f t="shared" si="15"/>
        <v>109000</v>
      </c>
      <c r="G214" s="18">
        <v>0</v>
      </c>
      <c r="H214" s="1">
        <v>0</v>
      </c>
      <c r="I214" s="1">
        <v>0</v>
      </c>
      <c r="J214" s="19">
        <v>0</v>
      </c>
    </row>
    <row r="215" spans="1:10" ht="25.5">
      <c r="A215" s="165" t="s">
        <v>191</v>
      </c>
      <c r="B215" s="158" t="s">
        <v>5</v>
      </c>
      <c r="C215" s="141" t="s">
        <v>27</v>
      </c>
      <c r="D215" s="16">
        <v>3500</v>
      </c>
      <c r="E215" s="173">
        <f t="shared" si="18"/>
        <v>3500</v>
      </c>
      <c r="F215" s="182">
        <f>D215+G215+H215+I215+J215</f>
        <v>3500</v>
      </c>
      <c r="G215" s="18">
        <v>0</v>
      </c>
      <c r="H215" s="1">
        <v>0</v>
      </c>
      <c r="I215" s="1">
        <v>0</v>
      </c>
      <c r="J215" s="19">
        <v>0</v>
      </c>
    </row>
    <row r="216" spans="1:10" ht="25.5">
      <c r="A216" s="165" t="s">
        <v>157</v>
      </c>
      <c r="B216" s="158" t="s">
        <v>5</v>
      </c>
      <c r="C216" s="141" t="s">
        <v>27</v>
      </c>
      <c r="D216" s="16">
        <v>7350000</v>
      </c>
      <c r="E216" s="173">
        <f t="shared" si="18"/>
        <v>7350000</v>
      </c>
      <c r="F216" s="182">
        <f t="shared" si="15"/>
        <v>7350000</v>
      </c>
      <c r="G216" s="18">
        <v>0</v>
      </c>
      <c r="H216" s="1">
        <v>0</v>
      </c>
      <c r="I216" s="1">
        <v>0</v>
      </c>
      <c r="J216" s="19">
        <v>0</v>
      </c>
    </row>
    <row r="217" spans="1:10" ht="25.5">
      <c r="A217" s="165" t="s">
        <v>220</v>
      </c>
      <c r="B217" s="158" t="s">
        <v>5</v>
      </c>
      <c r="C217" s="141" t="s">
        <v>27</v>
      </c>
      <c r="D217" s="16">
        <v>1143000</v>
      </c>
      <c r="E217" s="173">
        <f t="shared" si="18"/>
        <v>1143000</v>
      </c>
      <c r="F217" s="182">
        <f t="shared" si="15"/>
        <v>1143000</v>
      </c>
      <c r="G217" s="18">
        <v>0</v>
      </c>
      <c r="H217" s="1">
        <v>0</v>
      </c>
      <c r="I217" s="1">
        <v>0</v>
      </c>
      <c r="J217" s="19">
        <v>0</v>
      </c>
    </row>
    <row r="218" spans="1:10" ht="38.25">
      <c r="A218" s="185" t="s">
        <v>221</v>
      </c>
      <c r="B218" s="158" t="s">
        <v>5</v>
      </c>
      <c r="C218" s="141" t="s">
        <v>27</v>
      </c>
      <c r="D218" s="16">
        <v>28000</v>
      </c>
      <c r="E218" s="173">
        <f t="shared" si="18"/>
        <v>28000</v>
      </c>
      <c r="F218" s="182">
        <f t="shared" si="15"/>
        <v>28000</v>
      </c>
      <c r="G218" s="18">
        <v>0</v>
      </c>
      <c r="H218" s="1">
        <v>0</v>
      </c>
      <c r="I218" s="1">
        <v>0</v>
      </c>
      <c r="J218" s="19">
        <v>0</v>
      </c>
    </row>
    <row r="219" spans="1:10" ht="29.25" customHeight="1">
      <c r="A219" s="165" t="s">
        <v>192</v>
      </c>
      <c r="B219" s="158" t="s">
        <v>5</v>
      </c>
      <c r="C219" s="141" t="s">
        <v>27</v>
      </c>
      <c r="D219" s="16">
        <v>274000</v>
      </c>
      <c r="E219" s="173">
        <f t="shared" si="18"/>
        <v>274000</v>
      </c>
      <c r="F219" s="182">
        <f t="shared" si="15"/>
        <v>274000</v>
      </c>
      <c r="G219" s="18">
        <v>0</v>
      </c>
      <c r="H219" s="1">
        <v>0</v>
      </c>
      <c r="I219" s="1">
        <v>0</v>
      </c>
      <c r="J219" s="19">
        <v>0</v>
      </c>
    </row>
    <row r="220" spans="1:10" ht="51">
      <c r="A220" s="165" t="s">
        <v>215</v>
      </c>
      <c r="B220" s="158" t="s">
        <v>5</v>
      </c>
      <c r="C220" s="141" t="s">
        <v>27</v>
      </c>
      <c r="D220" s="16">
        <v>8300</v>
      </c>
      <c r="E220" s="173">
        <f t="shared" si="18"/>
        <v>8300</v>
      </c>
      <c r="F220" s="182">
        <f t="shared" si="15"/>
        <v>8300</v>
      </c>
      <c r="G220" s="18">
        <v>0</v>
      </c>
      <c r="H220" s="1">
        <v>0</v>
      </c>
      <c r="I220" s="1">
        <v>0</v>
      </c>
      <c r="J220" s="19">
        <v>0</v>
      </c>
    </row>
    <row r="221" spans="1:10" ht="38.25">
      <c r="A221" s="165" t="s">
        <v>158</v>
      </c>
      <c r="B221" s="158" t="s">
        <v>5</v>
      </c>
      <c r="C221" s="141" t="s">
        <v>27</v>
      </c>
      <c r="D221" s="16">
        <v>27000</v>
      </c>
      <c r="E221" s="173">
        <f t="shared" si="18"/>
        <v>27000</v>
      </c>
      <c r="F221" s="182">
        <f t="shared" si="15"/>
        <v>27000</v>
      </c>
      <c r="G221" s="18">
        <v>0</v>
      </c>
      <c r="H221" s="1">
        <v>0</v>
      </c>
      <c r="I221" s="1">
        <v>0</v>
      </c>
      <c r="J221" s="19">
        <v>0</v>
      </c>
    </row>
    <row r="222" spans="1:10" ht="25.5">
      <c r="A222" s="165" t="s">
        <v>334</v>
      </c>
      <c r="B222" s="158" t="s">
        <v>5</v>
      </c>
      <c r="C222" s="141" t="s">
        <v>27</v>
      </c>
      <c r="D222" s="16">
        <v>120000</v>
      </c>
      <c r="E222" s="173">
        <f t="shared" si="18"/>
        <v>120000</v>
      </c>
      <c r="F222" s="182">
        <f t="shared" si="15"/>
        <v>120000</v>
      </c>
      <c r="G222" s="18">
        <v>0</v>
      </c>
      <c r="H222" s="1">
        <v>0</v>
      </c>
      <c r="I222" s="1">
        <v>0</v>
      </c>
      <c r="J222" s="19">
        <v>0</v>
      </c>
    </row>
    <row r="223" spans="1:10" ht="25.5">
      <c r="A223" s="165" t="s">
        <v>210</v>
      </c>
      <c r="B223" s="158" t="s">
        <v>5</v>
      </c>
      <c r="C223" s="141" t="s">
        <v>27</v>
      </c>
      <c r="D223" s="16">
        <v>1000</v>
      </c>
      <c r="E223" s="173">
        <f t="shared" si="18"/>
        <v>1000</v>
      </c>
      <c r="F223" s="182">
        <f>D223+G223+H223+I223+J223</f>
        <v>1301000</v>
      </c>
      <c r="G223" s="18">
        <v>1300000</v>
      </c>
      <c r="H223" s="1">
        <v>0</v>
      </c>
      <c r="I223" s="1">
        <v>0</v>
      </c>
      <c r="J223" s="19">
        <v>0</v>
      </c>
    </row>
    <row r="224" spans="1:10" ht="28.5" customHeight="1">
      <c r="A224" s="165" t="s">
        <v>208</v>
      </c>
      <c r="B224" s="158" t="s">
        <v>5</v>
      </c>
      <c r="C224" s="141" t="s">
        <v>27</v>
      </c>
      <c r="D224" s="16">
        <v>0</v>
      </c>
      <c r="E224" s="173">
        <f t="shared" si="18"/>
        <v>0</v>
      </c>
      <c r="F224" s="182">
        <f t="shared" si="15"/>
        <v>12000</v>
      </c>
      <c r="G224" s="18">
        <v>12000</v>
      </c>
      <c r="H224" s="1">
        <v>0</v>
      </c>
      <c r="I224" s="1">
        <v>0</v>
      </c>
      <c r="J224" s="19">
        <v>0</v>
      </c>
    </row>
    <row r="225" spans="1:10" ht="38.25">
      <c r="A225" s="165" t="s">
        <v>209</v>
      </c>
      <c r="B225" s="158" t="s">
        <v>5</v>
      </c>
      <c r="C225" s="141" t="s">
        <v>27</v>
      </c>
      <c r="D225" s="16">
        <v>0</v>
      </c>
      <c r="E225" s="173">
        <f t="shared" si="18"/>
        <v>0</v>
      </c>
      <c r="F225" s="182">
        <f t="shared" si="15"/>
        <v>11000</v>
      </c>
      <c r="G225" s="18">
        <v>11000</v>
      </c>
      <c r="H225" s="1">
        <v>0</v>
      </c>
      <c r="I225" s="1">
        <v>0</v>
      </c>
      <c r="J225" s="19">
        <v>0</v>
      </c>
    </row>
    <row r="226" spans="1:10" ht="25.5" customHeight="1">
      <c r="A226" s="165" t="s">
        <v>537</v>
      </c>
      <c r="B226" s="158" t="s">
        <v>5</v>
      </c>
      <c r="C226" s="141" t="s">
        <v>27</v>
      </c>
      <c r="D226" s="16">
        <v>300000</v>
      </c>
      <c r="E226" s="173">
        <f t="shared" si="18"/>
        <v>300000</v>
      </c>
      <c r="F226" s="182">
        <f t="shared" si="15"/>
        <v>7040000</v>
      </c>
      <c r="G226" s="18">
        <v>6740000</v>
      </c>
      <c r="H226" s="1">
        <v>0</v>
      </c>
      <c r="I226" s="1">
        <v>0</v>
      </c>
      <c r="J226" s="19">
        <v>0</v>
      </c>
    </row>
    <row r="227" spans="1:10" ht="36.75" customHeight="1">
      <c r="A227" s="165" t="s">
        <v>538</v>
      </c>
      <c r="B227" s="158" t="s">
        <v>5</v>
      </c>
      <c r="C227" s="141" t="s">
        <v>27</v>
      </c>
      <c r="D227" s="16">
        <v>0</v>
      </c>
      <c r="E227" s="173">
        <f t="shared" si="18"/>
        <v>0</v>
      </c>
      <c r="F227" s="182">
        <f t="shared" si="15"/>
        <v>60000</v>
      </c>
      <c r="G227" s="18">
        <v>60000</v>
      </c>
      <c r="H227" s="1">
        <v>0</v>
      </c>
      <c r="I227" s="1">
        <v>0</v>
      </c>
      <c r="J227" s="19">
        <v>0</v>
      </c>
    </row>
    <row r="228" spans="1:10" ht="38.25" customHeight="1">
      <c r="A228" s="165" t="s">
        <v>539</v>
      </c>
      <c r="B228" s="158" t="s">
        <v>5</v>
      </c>
      <c r="C228" s="141" t="s">
        <v>27</v>
      </c>
      <c r="D228" s="16">
        <v>0</v>
      </c>
      <c r="E228" s="173">
        <f t="shared" si="18"/>
        <v>0</v>
      </c>
      <c r="F228" s="182">
        <f t="shared" si="15"/>
        <v>60500</v>
      </c>
      <c r="G228" s="18">
        <v>60500</v>
      </c>
      <c r="H228" s="1">
        <v>0</v>
      </c>
      <c r="I228" s="1">
        <v>0</v>
      </c>
      <c r="J228" s="19">
        <v>0</v>
      </c>
    </row>
    <row r="229" spans="1:10" ht="25.5" customHeight="1">
      <c r="A229" s="165" t="s">
        <v>263</v>
      </c>
      <c r="B229" s="158" t="s">
        <v>5</v>
      </c>
      <c r="C229" s="141" t="s">
        <v>27</v>
      </c>
      <c r="D229" s="16">
        <v>1000</v>
      </c>
      <c r="E229" s="173">
        <f t="shared" si="18"/>
        <v>1000</v>
      </c>
      <c r="F229" s="182">
        <f t="shared" si="15"/>
        <v>631000</v>
      </c>
      <c r="G229" s="18">
        <v>630000</v>
      </c>
      <c r="H229" s="1">
        <v>0</v>
      </c>
      <c r="I229" s="1">
        <v>0</v>
      </c>
      <c r="J229" s="19">
        <v>0</v>
      </c>
    </row>
    <row r="230" spans="1:10" ht="25.5" customHeight="1">
      <c r="A230" s="165" t="s">
        <v>262</v>
      </c>
      <c r="B230" s="158" t="s">
        <v>5</v>
      </c>
      <c r="C230" s="141" t="s">
        <v>27</v>
      </c>
      <c r="D230" s="16">
        <v>0</v>
      </c>
      <c r="E230" s="173">
        <f t="shared" si="18"/>
        <v>0</v>
      </c>
      <c r="F230" s="182">
        <f t="shared" si="15"/>
        <v>19441000</v>
      </c>
      <c r="G230" s="18">
        <v>19441000</v>
      </c>
      <c r="H230" s="1">
        <v>0</v>
      </c>
      <c r="I230" s="1">
        <v>0</v>
      </c>
      <c r="J230" s="19">
        <v>0</v>
      </c>
    </row>
    <row r="231" spans="1:10" ht="25.5" customHeight="1">
      <c r="A231" s="165" t="s">
        <v>265</v>
      </c>
      <c r="B231" s="158" t="s">
        <v>5</v>
      </c>
      <c r="C231" s="141" t="s">
        <v>27</v>
      </c>
      <c r="D231" s="16">
        <v>0</v>
      </c>
      <c r="E231" s="173">
        <f t="shared" si="18"/>
        <v>0</v>
      </c>
      <c r="F231" s="182">
        <f t="shared" si="15"/>
        <v>475000</v>
      </c>
      <c r="G231" s="18">
        <v>475000</v>
      </c>
      <c r="H231" s="1">
        <v>0</v>
      </c>
      <c r="I231" s="1">
        <v>0</v>
      </c>
      <c r="J231" s="19">
        <v>0</v>
      </c>
    </row>
    <row r="232" spans="1:10" ht="25.5" customHeight="1">
      <c r="A232" s="165" t="s">
        <v>264</v>
      </c>
      <c r="B232" s="158" t="s">
        <v>5</v>
      </c>
      <c r="C232" s="141" t="s">
        <v>27</v>
      </c>
      <c r="D232" s="16">
        <v>0</v>
      </c>
      <c r="E232" s="173">
        <f t="shared" si="18"/>
        <v>0</v>
      </c>
      <c r="F232" s="182">
        <f t="shared" si="15"/>
        <v>367000</v>
      </c>
      <c r="G232" s="18">
        <v>367000</v>
      </c>
      <c r="H232" s="1">
        <v>0</v>
      </c>
      <c r="I232" s="1">
        <v>0</v>
      </c>
      <c r="J232" s="19">
        <v>0</v>
      </c>
    </row>
    <row r="233" spans="1:10" ht="14.25" customHeight="1">
      <c r="A233" s="165" t="s">
        <v>241</v>
      </c>
      <c r="B233" s="158" t="s">
        <v>5</v>
      </c>
      <c r="C233" s="141" t="s">
        <v>27</v>
      </c>
      <c r="D233" s="16">
        <v>976000</v>
      </c>
      <c r="E233" s="173">
        <f t="shared" si="18"/>
        <v>976000</v>
      </c>
      <c r="F233" s="182">
        <f t="shared" si="15"/>
        <v>976000</v>
      </c>
      <c r="G233" s="18">
        <v>0</v>
      </c>
      <c r="H233" s="1">
        <v>0</v>
      </c>
      <c r="I233" s="1">
        <v>0</v>
      </c>
      <c r="J233" s="19">
        <v>0</v>
      </c>
    </row>
    <row r="234" spans="1:10" ht="14.25">
      <c r="A234" s="186" t="s">
        <v>283</v>
      </c>
      <c r="B234" s="158" t="s">
        <v>5</v>
      </c>
      <c r="C234" s="141" t="s">
        <v>27</v>
      </c>
      <c r="D234" s="187">
        <v>793100</v>
      </c>
      <c r="E234" s="173">
        <f t="shared" si="18"/>
        <v>793100</v>
      </c>
      <c r="F234" s="182">
        <f t="shared" si="15"/>
        <v>793100</v>
      </c>
      <c r="G234" s="188">
        <v>0</v>
      </c>
      <c r="H234" s="189">
        <v>0</v>
      </c>
      <c r="I234" s="189">
        <v>0</v>
      </c>
      <c r="J234" s="190">
        <v>0</v>
      </c>
    </row>
    <row r="235" spans="1:10" ht="25.5">
      <c r="A235" s="186" t="s">
        <v>273</v>
      </c>
      <c r="B235" s="191" t="s">
        <v>5</v>
      </c>
      <c r="C235" s="192" t="s">
        <v>27</v>
      </c>
      <c r="D235" s="187">
        <v>0</v>
      </c>
      <c r="E235" s="173">
        <f aca="true" t="shared" si="19" ref="E235:E263">D235</f>
        <v>0</v>
      </c>
      <c r="F235" s="17">
        <f aca="true" t="shared" si="20" ref="F235:F263">D235+G235+H235+I235+J235</f>
        <v>81999</v>
      </c>
      <c r="G235" s="188">
        <v>81999</v>
      </c>
      <c r="H235" s="189">
        <v>0</v>
      </c>
      <c r="I235" s="189">
        <v>0</v>
      </c>
      <c r="J235" s="190">
        <v>0</v>
      </c>
    </row>
    <row r="236" spans="1:10" ht="14.25">
      <c r="A236" s="186" t="s">
        <v>118</v>
      </c>
      <c r="B236" s="191" t="s">
        <v>5</v>
      </c>
      <c r="C236" s="192" t="s">
        <v>27</v>
      </c>
      <c r="D236" s="187">
        <v>27037000</v>
      </c>
      <c r="E236" s="16">
        <f t="shared" si="19"/>
        <v>27037000</v>
      </c>
      <c r="F236" s="193">
        <f t="shared" si="20"/>
        <v>27037000</v>
      </c>
      <c r="G236" s="188">
        <v>0</v>
      </c>
      <c r="H236" s="189">
        <v>0</v>
      </c>
      <c r="I236" s="189">
        <v>0</v>
      </c>
      <c r="J236" s="190">
        <v>0</v>
      </c>
    </row>
    <row r="237" spans="1:10" ht="38.25">
      <c r="A237" s="186" t="s">
        <v>505</v>
      </c>
      <c r="B237" s="191" t="s">
        <v>5</v>
      </c>
      <c r="C237" s="192" t="s">
        <v>27</v>
      </c>
      <c r="D237" s="187">
        <v>16500</v>
      </c>
      <c r="E237" s="324">
        <f t="shared" si="19"/>
        <v>16500</v>
      </c>
      <c r="F237" s="193">
        <f t="shared" si="20"/>
        <v>16500</v>
      </c>
      <c r="G237" s="188">
        <v>0</v>
      </c>
      <c r="H237" s="189">
        <v>0</v>
      </c>
      <c r="I237" s="189">
        <v>0</v>
      </c>
      <c r="J237" s="190">
        <v>0</v>
      </c>
    </row>
    <row r="238" spans="1:10" ht="25.5">
      <c r="A238" s="186" t="s">
        <v>273</v>
      </c>
      <c r="B238" s="191" t="s">
        <v>5</v>
      </c>
      <c r="C238" s="192" t="s">
        <v>27</v>
      </c>
      <c r="D238" s="187">
        <v>81999</v>
      </c>
      <c r="E238" s="16">
        <f t="shared" si="19"/>
        <v>81999</v>
      </c>
      <c r="F238" s="193">
        <f t="shared" si="20"/>
        <v>81999</v>
      </c>
      <c r="G238" s="1">
        <v>0</v>
      </c>
      <c r="H238" s="1">
        <v>0</v>
      </c>
      <c r="I238" s="1">
        <v>0</v>
      </c>
      <c r="J238" s="19">
        <v>0</v>
      </c>
    </row>
    <row r="239" spans="1:10" ht="14.25">
      <c r="A239" s="186" t="s">
        <v>457</v>
      </c>
      <c r="B239" s="191" t="s">
        <v>5</v>
      </c>
      <c r="C239" s="192" t="s">
        <v>27</v>
      </c>
      <c r="D239" s="187">
        <v>1600350</v>
      </c>
      <c r="E239" s="16">
        <f t="shared" si="19"/>
        <v>1600350</v>
      </c>
      <c r="F239" s="193">
        <f t="shared" si="20"/>
        <v>1600350</v>
      </c>
      <c r="G239" s="188">
        <v>0</v>
      </c>
      <c r="H239" s="189">
        <v>0</v>
      </c>
      <c r="I239" s="189">
        <v>0</v>
      </c>
      <c r="J239" s="190">
        <v>0</v>
      </c>
    </row>
    <row r="240" spans="1:10" ht="14.25">
      <c r="A240" s="186" t="s">
        <v>458</v>
      </c>
      <c r="B240" s="191" t="s">
        <v>5</v>
      </c>
      <c r="C240" s="192" t="s">
        <v>27</v>
      </c>
      <c r="D240" s="187">
        <v>321300</v>
      </c>
      <c r="E240" s="16">
        <f t="shared" si="19"/>
        <v>321300</v>
      </c>
      <c r="F240" s="193">
        <f t="shared" si="20"/>
        <v>321300</v>
      </c>
      <c r="G240" s="188">
        <v>0</v>
      </c>
      <c r="H240" s="189">
        <v>0</v>
      </c>
      <c r="I240" s="189">
        <v>0</v>
      </c>
      <c r="J240" s="190">
        <v>0</v>
      </c>
    </row>
    <row r="241" spans="1:10" ht="14.25">
      <c r="A241" s="186" t="s">
        <v>460</v>
      </c>
      <c r="B241" s="191" t="s">
        <v>5</v>
      </c>
      <c r="C241" s="192" t="s">
        <v>27</v>
      </c>
      <c r="D241" s="187">
        <v>150000</v>
      </c>
      <c r="E241" s="187">
        <f t="shared" si="19"/>
        <v>150000</v>
      </c>
      <c r="F241" s="193">
        <f t="shared" si="20"/>
        <v>150000</v>
      </c>
      <c r="G241" s="188">
        <v>0</v>
      </c>
      <c r="H241" s="189">
        <v>0</v>
      </c>
      <c r="I241" s="189">
        <v>0</v>
      </c>
      <c r="J241" s="190">
        <v>0</v>
      </c>
    </row>
    <row r="242" spans="1:10" ht="14.25">
      <c r="A242" s="186" t="s">
        <v>399</v>
      </c>
      <c r="B242" s="191" t="s">
        <v>5</v>
      </c>
      <c r="C242" s="192" t="s">
        <v>27</v>
      </c>
      <c r="D242" s="187">
        <v>170000</v>
      </c>
      <c r="E242" s="187">
        <f t="shared" si="19"/>
        <v>170000</v>
      </c>
      <c r="F242" s="193">
        <f t="shared" si="20"/>
        <v>170000</v>
      </c>
      <c r="G242" s="188">
        <v>0</v>
      </c>
      <c r="H242" s="189">
        <v>0</v>
      </c>
      <c r="I242" s="189">
        <v>0</v>
      </c>
      <c r="J242" s="190">
        <v>0</v>
      </c>
    </row>
    <row r="243" spans="1:10" ht="38.25">
      <c r="A243" s="263" t="s">
        <v>400</v>
      </c>
      <c r="B243" s="191" t="s">
        <v>5</v>
      </c>
      <c r="C243" s="192" t="s">
        <v>27</v>
      </c>
      <c r="D243" s="187">
        <v>4783089</v>
      </c>
      <c r="E243" s="187">
        <f t="shared" si="19"/>
        <v>4783089</v>
      </c>
      <c r="F243" s="193">
        <f t="shared" si="20"/>
        <v>6224872</v>
      </c>
      <c r="G243" s="188">
        <v>1441783</v>
      </c>
      <c r="H243" s="189">
        <v>0</v>
      </c>
      <c r="I243" s="189">
        <v>0</v>
      </c>
      <c r="J243" s="190">
        <v>0</v>
      </c>
    </row>
    <row r="244" spans="1:10" ht="51">
      <c r="A244" s="264" t="s">
        <v>410</v>
      </c>
      <c r="B244" s="191" t="s">
        <v>5</v>
      </c>
      <c r="C244" s="192" t="s">
        <v>27</v>
      </c>
      <c r="D244" s="187">
        <v>15500</v>
      </c>
      <c r="E244" s="187">
        <f t="shared" si="19"/>
        <v>15500</v>
      </c>
      <c r="F244" s="193">
        <f t="shared" si="20"/>
        <v>15500</v>
      </c>
      <c r="G244" s="188">
        <v>0</v>
      </c>
      <c r="H244" s="189">
        <v>0</v>
      </c>
      <c r="I244" s="189">
        <v>0</v>
      </c>
      <c r="J244" s="190">
        <v>0</v>
      </c>
    </row>
    <row r="245" spans="1:10" ht="38.25">
      <c r="A245" s="264" t="s">
        <v>409</v>
      </c>
      <c r="B245" s="191" t="s">
        <v>5</v>
      </c>
      <c r="C245" s="192" t="s">
        <v>27</v>
      </c>
      <c r="D245" s="187">
        <v>145200</v>
      </c>
      <c r="E245" s="187">
        <f t="shared" si="19"/>
        <v>145200</v>
      </c>
      <c r="F245" s="193">
        <f t="shared" si="20"/>
        <v>145200</v>
      </c>
      <c r="G245" s="188">
        <v>0</v>
      </c>
      <c r="H245" s="189">
        <v>0</v>
      </c>
      <c r="I245" s="189">
        <v>0</v>
      </c>
      <c r="J245" s="190">
        <v>0</v>
      </c>
    </row>
    <row r="246" spans="1:11" ht="14.25">
      <c r="A246" s="300" t="s">
        <v>464</v>
      </c>
      <c r="B246" s="191" t="s">
        <v>5</v>
      </c>
      <c r="C246" s="191" t="s">
        <v>27</v>
      </c>
      <c r="D246" s="301">
        <v>265000</v>
      </c>
      <c r="E246" s="187">
        <f t="shared" si="19"/>
        <v>265000</v>
      </c>
      <c r="F246" s="193">
        <f t="shared" si="20"/>
        <v>265000</v>
      </c>
      <c r="G246" s="193"/>
      <c r="H246" s="188"/>
      <c r="I246" s="189"/>
      <c r="J246" s="1"/>
      <c r="K246" s="275"/>
    </row>
    <row r="247" spans="1:10" ht="14.25">
      <c r="A247" s="249" t="s">
        <v>431</v>
      </c>
      <c r="B247" s="191" t="s">
        <v>5</v>
      </c>
      <c r="C247" s="192" t="s">
        <v>27</v>
      </c>
      <c r="D247" s="1">
        <v>6500</v>
      </c>
      <c r="E247" s="187">
        <f t="shared" si="19"/>
        <v>6500</v>
      </c>
      <c r="F247" s="193">
        <f t="shared" si="20"/>
        <v>6500</v>
      </c>
      <c r="G247" s="188">
        <v>0</v>
      </c>
      <c r="H247" s="189">
        <v>0</v>
      </c>
      <c r="I247" s="189">
        <v>0</v>
      </c>
      <c r="J247" s="190">
        <v>0</v>
      </c>
    </row>
    <row r="248" spans="1:10" ht="25.5">
      <c r="A248" s="300" t="s">
        <v>432</v>
      </c>
      <c r="B248" s="191" t="s">
        <v>5</v>
      </c>
      <c r="C248" s="192" t="s">
        <v>27</v>
      </c>
      <c r="D248" s="1">
        <v>212000</v>
      </c>
      <c r="E248" s="187">
        <f t="shared" si="19"/>
        <v>212000</v>
      </c>
      <c r="F248" s="193">
        <f t="shared" si="20"/>
        <v>212000</v>
      </c>
      <c r="G248" s="188">
        <v>0</v>
      </c>
      <c r="H248" s="189">
        <v>0</v>
      </c>
      <c r="I248" s="189">
        <v>0</v>
      </c>
      <c r="J248" s="190">
        <v>0</v>
      </c>
    </row>
    <row r="249" spans="1:10" ht="25.5">
      <c r="A249" s="325" t="s">
        <v>472</v>
      </c>
      <c r="B249" s="191" t="s">
        <v>5</v>
      </c>
      <c r="C249" s="192" t="s">
        <v>27</v>
      </c>
      <c r="D249" s="189">
        <v>1216000</v>
      </c>
      <c r="E249" s="187">
        <f t="shared" si="19"/>
        <v>1216000</v>
      </c>
      <c r="F249" s="193">
        <f t="shared" si="20"/>
        <v>1216000</v>
      </c>
      <c r="G249" s="188">
        <v>0</v>
      </c>
      <c r="H249" s="189">
        <v>0</v>
      </c>
      <c r="I249" s="189">
        <v>0</v>
      </c>
      <c r="J249" s="190">
        <v>0</v>
      </c>
    </row>
    <row r="250" spans="1:10" ht="25.5">
      <c r="A250" s="326" t="s">
        <v>476</v>
      </c>
      <c r="B250" s="191" t="s">
        <v>5</v>
      </c>
      <c r="C250" s="192" t="s">
        <v>27</v>
      </c>
      <c r="D250" s="189">
        <v>30000</v>
      </c>
      <c r="E250" s="187">
        <f aca="true" t="shared" si="21" ref="E250:E261">D250</f>
        <v>30000</v>
      </c>
      <c r="F250" s="193">
        <f aca="true" t="shared" si="22" ref="F250:F261">D250+G250+H250+I250+J250</f>
        <v>30000</v>
      </c>
      <c r="G250" s="188">
        <v>0</v>
      </c>
      <c r="H250" s="189">
        <v>0</v>
      </c>
      <c r="I250" s="189">
        <v>0</v>
      </c>
      <c r="J250" s="190">
        <v>0</v>
      </c>
    </row>
    <row r="251" spans="1:10" ht="14.25">
      <c r="A251" s="327" t="s">
        <v>477</v>
      </c>
      <c r="B251" s="191" t="s">
        <v>5</v>
      </c>
      <c r="C251" s="192" t="s">
        <v>27</v>
      </c>
      <c r="D251" s="189">
        <v>9800</v>
      </c>
      <c r="E251" s="187">
        <f t="shared" si="21"/>
        <v>9800</v>
      </c>
      <c r="F251" s="193">
        <f t="shared" si="22"/>
        <v>9800</v>
      </c>
      <c r="G251" s="188">
        <v>0</v>
      </c>
      <c r="H251" s="189">
        <v>0</v>
      </c>
      <c r="I251" s="189">
        <v>0</v>
      </c>
      <c r="J251" s="190">
        <v>0</v>
      </c>
    </row>
    <row r="252" spans="1:10" ht="14.25">
      <c r="A252" s="328" t="s">
        <v>478</v>
      </c>
      <c r="B252" s="191" t="s">
        <v>5</v>
      </c>
      <c r="C252" s="192" t="s">
        <v>27</v>
      </c>
      <c r="D252" s="189">
        <v>12500</v>
      </c>
      <c r="E252" s="187">
        <f t="shared" si="21"/>
        <v>12500</v>
      </c>
      <c r="F252" s="193">
        <f t="shared" si="22"/>
        <v>12500</v>
      </c>
      <c r="G252" s="188">
        <v>0</v>
      </c>
      <c r="H252" s="189">
        <v>0</v>
      </c>
      <c r="I252" s="189">
        <v>0</v>
      </c>
      <c r="J252" s="190">
        <v>0</v>
      </c>
    </row>
    <row r="253" spans="1:10" ht="25.5">
      <c r="A253" s="326" t="s">
        <v>473</v>
      </c>
      <c r="B253" s="191" t="s">
        <v>5</v>
      </c>
      <c r="C253" s="192" t="s">
        <v>27</v>
      </c>
      <c r="D253" s="189">
        <v>0</v>
      </c>
      <c r="E253" s="187">
        <f t="shared" si="21"/>
        <v>0</v>
      </c>
      <c r="F253" s="193">
        <f t="shared" si="22"/>
        <v>450000</v>
      </c>
      <c r="G253" s="188">
        <v>450000</v>
      </c>
      <c r="H253" s="189">
        <v>0</v>
      </c>
      <c r="I253" s="189">
        <v>0</v>
      </c>
      <c r="J253" s="190">
        <v>0</v>
      </c>
    </row>
    <row r="254" spans="1:10" ht="14.25">
      <c r="A254" s="327" t="s">
        <v>474</v>
      </c>
      <c r="B254" s="191" t="s">
        <v>5</v>
      </c>
      <c r="C254" s="192" t="s">
        <v>27</v>
      </c>
      <c r="D254" s="189">
        <v>0</v>
      </c>
      <c r="E254" s="187">
        <f t="shared" si="21"/>
        <v>0</v>
      </c>
      <c r="F254" s="193">
        <f t="shared" si="22"/>
        <v>150000</v>
      </c>
      <c r="G254" s="188">
        <v>150000</v>
      </c>
      <c r="H254" s="189">
        <v>0</v>
      </c>
      <c r="I254" s="189">
        <v>0</v>
      </c>
      <c r="J254" s="190">
        <v>0</v>
      </c>
    </row>
    <row r="255" spans="1:10" ht="14.25">
      <c r="A255" s="328" t="s">
        <v>475</v>
      </c>
      <c r="B255" s="191" t="s">
        <v>5</v>
      </c>
      <c r="C255" s="192" t="s">
        <v>27</v>
      </c>
      <c r="D255" s="189">
        <v>0</v>
      </c>
      <c r="E255" s="187">
        <f t="shared" si="21"/>
        <v>0</v>
      </c>
      <c r="F255" s="193">
        <f t="shared" si="22"/>
        <v>190000</v>
      </c>
      <c r="G255" s="188">
        <v>190000</v>
      </c>
      <c r="H255" s="189">
        <v>0</v>
      </c>
      <c r="I255" s="189">
        <v>0</v>
      </c>
      <c r="J255" s="190">
        <v>0</v>
      </c>
    </row>
    <row r="256" spans="1:10" ht="25.5">
      <c r="A256" s="326" t="s">
        <v>480</v>
      </c>
      <c r="B256" s="191" t="s">
        <v>5</v>
      </c>
      <c r="C256" s="192" t="s">
        <v>27</v>
      </c>
      <c r="D256" s="189">
        <v>0</v>
      </c>
      <c r="E256" s="187">
        <f t="shared" si="21"/>
        <v>0</v>
      </c>
      <c r="F256" s="193">
        <f t="shared" si="22"/>
        <v>9000</v>
      </c>
      <c r="G256" s="188">
        <v>9000</v>
      </c>
      <c r="H256" s="189">
        <v>0</v>
      </c>
      <c r="I256" s="189">
        <v>0</v>
      </c>
      <c r="J256" s="190">
        <v>0</v>
      </c>
    </row>
    <row r="257" spans="1:10" ht="25.5">
      <c r="A257" s="329" t="s">
        <v>479</v>
      </c>
      <c r="B257" s="191" t="s">
        <v>5</v>
      </c>
      <c r="C257" s="192" t="s">
        <v>27</v>
      </c>
      <c r="D257" s="189">
        <v>0</v>
      </c>
      <c r="E257" s="187">
        <f t="shared" si="21"/>
        <v>0</v>
      </c>
      <c r="F257" s="193">
        <f t="shared" si="22"/>
        <v>34000</v>
      </c>
      <c r="G257" s="188">
        <v>34000</v>
      </c>
      <c r="H257" s="189">
        <v>0</v>
      </c>
      <c r="I257" s="189">
        <v>0</v>
      </c>
      <c r="J257" s="190">
        <v>0</v>
      </c>
    </row>
    <row r="258" spans="1:10" ht="25.5">
      <c r="A258" s="330" t="s">
        <v>481</v>
      </c>
      <c r="B258" s="191" t="s">
        <v>5</v>
      </c>
      <c r="C258" s="192" t="s">
        <v>27</v>
      </c>
      <c r="D258" s="189">
        <v>0</v>
      </c>
      <c r="E258" s="187">
        <f t="shared" si="21"/>
        <v>0</v>
      </c>
      <c r="F258" s="193">
        <f t="shared" si="22"/>
        <v>44000</v>
      </c>
      <c r="G258" s="188">
        <v>44000</v>
      </c>
      <c r="H258" s="189">
        <v>0</v>
      </c>
      <c r="I258" s="189">
        <v>0</v>
      </c>
      <c r="J258" s="190">
        <v>0</v>
      </c>
    </row>
    <row r="259" spans="1:10" s="304" customFormat="1" ht="38.25">
      <c r="A259" s="331" t="s">
        <v>482</v>
      </c>
      <c r="B259" s="191" t="s">
        <v>5</v>
      </c>
      <c r="C259" s="192" t="s">
        <v>27</v>
      </c>
      <c r="D259" s="189">
        <v>0</v>
      </c>
      <c r="E259" s="187">
        <f t="shared" si="21"/>
        <v>0</v>
      </c>
      <c r="F259" s="193">
        <f t="shared" si="22"/>
        <v>5300</v>
      </c>
      <c r="G259" s="332">
        <v>5300</v>
      </c>
      <c r="H259" s="189">
        <v>0</v>
      </c>
      <c r="I259" s="189">
        <v>0</v>
      </c>
      <c r="J259" s="190">
        <v>0</v>
      </c>
    </row>
    <row r="260" spans="1:10" ht="25.5">
      <c r="A260" s="329" t="s">
        <v>483</v>
      </c>
      <c r="B260" s="191" t="s">
        <v>5</v>
      </c>
      <c r="C260" s="192" t="s">
        <v>27</v>
      </c>
      <c r="D260" s="189">
        <v>0</v>
      </c>
      <c r="E260" s="187">
        <f t="shared" si="21"/>
        <v>0</v>
      </c>
      <c r="F260" s="193">
        <f t="shared" si="22"/>
        <v>1800</v>
      </c>
      <c r="G260" s="188">
        <v>1800</v>
      </c>
      <c r="H260" s="189">
        <v>0</v>
      </c>
      <c r="I260" s="189">
        <v>0</v>
      </c>
      <c r="J260" s="190">
        <v>0</v>
      </c>
    </row>
    <row r="261" spans="1:10" ht="25.5">
      <c r="A261" s="329" t="s">
        <v>484</v>
      </c>
      <c r="B261" s="191" t="s">
        <v>5</v>
      </c>
      <c r="C261" s="192" t="s">
        <v>27</v>
      </c>
      <c r="D261" s="189">
        <v>0</v>
      </c>
      <c r="E261" s="187">
        <f t="shared" si="21"/>
        <v>0</v>
      </c>
      <c r="F261" s="193">
        <f t="shared" si="22"/>
        <v>2200</v>
      </c>
      <c r="G261" s="188">
        <v>2200</v>
      </c>
      <c r="H261" s="189">
        <v>0</v>
      </c>
      <c r="I261" s="189">
        <v>0</v>
      </c>
      <c r="J261" s="190">
        <v>0</v>
      </c>
    </row>
    <row r="262" spans="1:10" ht="25.5">
      <c r="A262" s="333" t="s">
        <v>467</v>
      </c>
      <c r="B262" s="147" t="s">
        <v>5</v>
      </c>
      <c r="C262" s="147" t="s">
        <v>27</v>
      </c>
      <c r="D262" s="148">
        <v>32260</v>
      </c>
      <c r="E262" s="148">
        <f>D262</f>
        <v>32260</v>
      </c>
      <c r="F262" s="149">
        <f>E262+G262+H262+I262+J262</f>
        <v>32260</v>
      </c>
      <c r="G262" s="148">
        <v>0</v>
      </c>
      <c r="H262" s="189">
        <v>0</v>
      </c>
      <c r="I262" s="189">
        <v>0</v>
      </c>
      <c r="J262" s="190">
        <v>0</v>
      </c>
    </row>
    <row r="263" spans="1:10" ht="15" thickBot="1">
      <c r="A263" s="264" t="s">
        <v>258</v>
      </c>
      <c r="B263" s="191" t="s">
        <v>5</v>
      </c>
      <c r="C263" s="192" t="s">
        <v>27</v>
      </c>
      <c r="D263" s="187">
        <v>7021</v>
      </c>
      <c r="E263" s="187">
        <f t="shared" si="19"/>
        <v>7021</v>
      </c>
      <c r="F263" s="194">
        <f t="shared" si="20"/>
        <v>7021</v>
      </c>
      <c r="G263" s="188">
        <v>0</v>
      </c>
      <c r="H263" s="309">
        <v>0</v>
      </c>
      <c r="I263" s="309">
        <v>0</v>
      </c>
      <c r="J263" s="310">
        <v>0</v>
      </c>
    </row>
    <row r="264" spans="1:10" ht="19.5" customHeight="1" thickBot="1">
      <c r="A264" s="379" t="s">
        <v>28</v>
      </c>
      <c r="B264" s="380"/>
      <c r="C264" s="381"/>
      <c r="D264" s="113">
        <f aca="true" t="shared" si="23" ref="D264:J264">SUM(D135:D263)</f>
        <v>50181494</v>
      </c>
      <c r="E264" s="113">
        <f t="shared" si="23"/>
        <v>50181494</v>
      </c>
      <c r="F264" s="113">
        <f t="shared" si="23"/>
        <v>152005676</v>
      </c>
      <c r="G264" s="114">
        <f t="shared" si="23"/>
        <v>90633182</v>
      </c>
      <c r="H264" s="115">
        <f t="shared" si="23"/>
        <v>11191000</v>
      </c>
      <c r="I264" s="115">
        <f t="shared" si="23"/>
        <v>0</v>
      </c>
      <c r="J264" s="112">
        <f t="shared" si="23"/>
        <v>0</v>
      </c>
    </row>
    <row r="265" spans="1:10" ht="19.5" customHeight="1" thickBot="1">
      <c r="A265" s="413" t="s">
        <v>29</v>
      </c>
      <c r="B265" s="414"/>
      <c r="C265" s="414"/>
      <c r="D265" s="414"/>
      <c r="E265" s="414"/>
      <c r="F265" s="414"/>
      <c r="G265" s="414"/>
      <c r="H265" s="414"/>
      <c r="I265" s="414"/>
      <c r="J265" s="415"/>
    </row>
    <row r="266" spans="1:10" ht="25.5">
      <c r="A266" s="195" t="s">
        <v>30</v>
      </c>
      <c r="B266" s="196" t="s">
        <v>5</v>
      </c>
      <c r="C266" s="143" t="s">
        <v>31</v>
      </c>
      <c r="D266" s="197">
        <v>610000</v>
      </c>
      <c r="E266" s="197">
        <f>D266</f>
        <v>610000</v>
      </c>
      <c r="F266" s="137">
        <f>D266+G266+H266+I266+J266</f>
        <v>610000</v>
      </c>
      <c r="G266" s="145">
        <v>0</v>
      </c>
      <c r="H266" s="139">
        <v>0</v>
      </c>
      <c r="I266" s="139">
        <v>0</v>
      </c>
      <c r="J266" s="140">
        <v>0</v>
      </c>
    </row>
    <row r="267" spans="1:10" ht="25.5">
      <c r="A267" s="165" t="s">
        <v>32</v>
      </c>
      <c r="B267" s="158" t="s">
        <v>5</v>
      </c>
      <c r="C267" s="141" t="s">
        <v>31</v>
      </c>
      <c r="D267" s="1">
        <v>689000</v>
      </c>
      <c r="E267" s="16">
        <f aca="true" t="shared" si="24" ref="E267:E312">D267</f>
        <v>689000</v>
      </c>
      <c r="F267" s="17">
        <f aca="true" t="shared" si="25" ref="F267:F311">D267+G267+H267+I267+J267</f>
        <v>2296000</v>
      </c>
      <c r="G267" s="167">
        <v>1607000</v>
      </c>
      <c r="H267" s="1">
        <v>0</v>
      </c>
      <c r="I267" s="1">
        <v>0</v>
      </c>
      <c r="J267" s="19">
        <v>0</v>
      </c>
    </row>
    <row r="268" spans="1:10" ht="25.5">
      <c r="A268" s="185" t="s">
        <v>35</v>
      </c>
      <c r="B268" s="198" t="s">
        <v>5</v>
      </c>
      <c r="C268" s="198" t="s">
        <v>31</v>
      </c>
      <c r="D268" s="16">
        <v>156400</v>
      </c>
      <c r="E268" s="16">
        <f>D268</f>
        <v>156400</v>
      </c>
      <c r="F268" s="17">
        <f>D268+G268+H268+I268+J268</f>
        <v>156400</v>
      </c>
      <c r="G268" s="167">
        <v>0</v>
      </c>
      <c r="H268" s="1">
        <v>0</v>
      </c>
      <c r="I268" s="1">
        <v>0</v>
      </c>
      <c r="J268" s="19">
        <v>0</v>
      </c>
    </row>
    <row r="269" spans="1:10" ht="38.25">
      <c r="A269" s="165" t="s">
        <v>280</v>
      </c>
      <c r="B269" s="158" t="s">
        <v>5</v>
      </c>
      <c r="C269" s="141" t="s">
        <v>31</v>
      </c>
      <c r="D269" s="1">
        <v>42840</v>
      </c>
      <c r="E269" s="16">
        <f t="shared" si="24"/>
        <v>42840</v>
      </c>
      <c r="F269" s="17">
        <f t="shared" si="25"/>
        <v>42840</v>
      </c>
      <c r="G269" s="167">
        <v>0</v>
      </c>
      <c r="H269" s="1">
        <v>0</v>
      </c>
      <c r="I269" s="1">
        <v>0</v>
      </c>
      <c r="J269" s="19">
        <v>0</v>
      </c>
    </row>
    <row r="270" spans="1:10" ht="38.25">
      <c r="A270" s="165" t="s">
        <v>281</v>
      </c>
      <c r="B270" s="158" t="s">
        <v>5</v>
      </c>
      <c r="C270" s="141" t="s">
        <v>31</v>
      </c>
      <c r="D270" s="1">
        <v>5400</v>
      </c>
      <c r="E270" s="16">
        <f t="shared" si="24"/>
        <v>5400</v>
      </c>
      <c r="F270" s="17">
        <f t="shared" si="25"/>
        <v>17900</v>
      </c>
      <c r="G270" s="167">
        <v>12500</v>
      </c>
      <c r="H270" s="1">
        <v>0</v>
      </c>
      <c r="I270" s="1">
        <v>0</v>
      </c>
      <c r="J270" s="19">
        <v>0</v>
      </c>
    </row>
    <row r="271" spans="1:10" ht="38.25">
      <c r="A271" s="165" t="s">
        <v>293</v>
      </c>
      <c r="B271" s="198" t="s">
        <v>5</v>
      </c>
      <c r="C271" s="198" t="s">
        <v>31</v>
      </c>
      <c r="D271" s="16">
        <v>20230</v>
      </c>
      <c r="E271" s="16">
        <f>D271</f>
        <v>20230</v>
      </c>
      <c r="F271" s="17">
        <f>D271+G271+H271+I271+J271</f>
        <v>20230</v>
      </c>
      <c r="G271" s="167">
        <v>0</v>
      </c>
      <c r="H271" s="1">
        <v>0</v>
      </c>
      <c r="I271" s="1">
        <v>0</v>
      </c>
      <c r="J271" s="19">
        <v>0</v>
      </c>
    </row>
    <row r="272" spans="1:10" ht="14.25">
      <c r="A272" s="334" t="s">
        <v>33</v>
      </c>
      <c r="B272" s="158" t="s">
        <v>5</v>
      </c>
      <c r="C272" s="141" t="s">
        <v>31</v>
      </c>
      <c r="D272" s="16">
        <v>5700000</v>
      </c>
      <c r="E272" s="16">
        <f t="shared" si="24"/>
        <v>5700000</v>
      </c>
      <c r="F272" s="17">
        <f t="shared" si="25"/>
        <v>7700000</v>
      </c>
      <c r="G272" s="167">
        <v>2000000</v>
      </c>
      <c r="H272" s="1">
        <v>0</v>
      </c>
      <c r="I272" s="1">
        <v>0</v>
      </c>
      <c r="J272" s="19">
        <v>0</v>
      </c>
    </row>
    <row r="273" spans="1:10" ht="13.5" customHeight="1">
      <c r="A273" s="185" t="s">
        <v>34</v>
      </c>
      <c r="B273" s="198" t="s">
        <v>5</v>
      </c>
      <c r="C273" s="198" t="s">
        <v>31</v>
      </c>
      <c r="D273" s="16">
        <v>77102200</v>
      </c>
      <c r="E273" s="16">
        <f t="shared" si="24"/>
        <v>77102200</v>
      </c>
      <c r="F273" s="17">
        <f t="shared" si="25"/>
        <v>103102200</v>
      </c>
      <c r="G273" s="167">
        <v>26000000</v>
      </c>
      <c r="H273" s="1">
        <v>0</v>
      </c>
      <c r="I273" s="1">
        <v>0</v>
      </c>
      <c r="J273" s="19">
        <v>0</v>
      </c>
    </row>
    <row r="274" spans="1:10" ht="13.5" customHeight="1">
      <c r="A274" s="185" t="s">
        <v>324</v>
      </c>
      <c r="B274" s="198" t="s">
        <v>5</v>
      </c>
      <c r="C274" s="198" t="s">
        <v>31</v>
      </c>
      <c r="D274" s="16">
        <v>170000</v>
      </c>
      <c r="E274" s="16">
        <f t="shared" si="24"/>
        <v>170000</v>
      </c>
      <c r="F274" s="17">
        <f t="shared" si="25"/>
        <v>170000</v>
      </c>
      <c r="G274" s="167">
        <v>0</v>
      </c>
      <c r="H274" s="1">
        <v>0</v>
      </c>
      <c r="I274" s="1">
        <v>0</v>
      </c>
      <c r="J274" s="19">
        <v>0</v>
      </c>
    </row>
    <row r="275" spans="1:10" ht="26.25" customHeight="1">
      <c r="A275" s="185" t="s">
        <v>325</v>
      </c>
      <c r="B275" s="198" t="s">
        <v>5</v>
      </c>
      <c r="C275" s="198" t="s">
        <v>31</v>
      </c>
      <c r="D275" s="16">
        <v>80000</v>
      </c>
      <c r="E275" s="16">
        <f t="shared" si="24"/>
        <v>80000</v>
      </c>
      <c r="F275" s="17">
        <f t="shared" si="25"/>
        <v>80000</v>
      </c>
      <c r="G275" s="167">
        <v>0</v>
      </c>
      <c r="H275" s="1">
        <v>0</v>
      </c>
      <c r="I275" s="1">
        <v>0</v>
      </c>
      <c r="J275" s="19">
        <v>0</v>
      </c>
    </row>
    <row r="276" spans="1:10" ht="14.25">
      <c r="A276" s="185" t="s">
        <v>332</v>
      </c>
      <c r="B276" s="198"/>
      <c r="C276" s="198"/>
      <c r="D276" s="16">
        <v>725000</v>
      </c>
      <c r="E276" s="16">
        <f t="shared" si="24"/>
        <v>725000</v>
      </c>
      <c r="F276" s="17">
        <f t="shared" si="25"/>
        <v>725000</v>
      </c>
      <c r="G276" s="167">
        <v>0</v>
      </c>
      <c r="H276" s="1">
        <v>0</v>
      </c>
      <c r="I276" s="1">
        <v>0</v>
      </c>
      <c r="J276" s="19">
        <v>0</v>
      </c>
    </row>
    <row r="277" spans="1:10" ht="14.25">
      <c r="A277" s="185" t="s">
        <v>327</v>
      </c>
      <c r="B277" s="198" t="s">
        <v>5</v>
      </c>
      <c r="C277" s="198" t="s">
        <v>31</v>
      </c>
      <c r="D277" s="16">
        <v>53000</v>
      </c>
      <c r="E277" s="16">
        <f t="shared" si="24"/>
        <v>53000</v>
      </c>
      <c r="F277" s="17">
        <f t="shared" si="25"/>
        <v>53000</v>
      </c>
      <c r="G277" s="167">
        <v>0</v>
      </c>
      <c r="H277" s="1">
        <v>0</v>
      </c>
      <c r="I277" s="1">
        <v>0</v>
      </c>
      <c r="J277" s="19">
        <v>0</v>
      </c>
    </row>
    <row r="278" spans="1:10" ht="25.5">
      <c r="A278" s="185" t="s">
        <v>330</v>
      </c>
      <c r="B278" s="198" t="s">
        <v>5</v>
      </c>
      <c r="C278" s="198" t="s">
        <v>31</v>
      </c>
      <c r="D278" s="16">
        <v>15000</v>
      </c>
      <c r="E278" s="16">
        <f t="shared" si="24"/>
        <v>15000</v>
      </c>
      <c r="F278" s="17">
        <f t="shared" si="25"/>
        <v>15000</v>
      </c>
      <c r="G278" s="167">
        <v>0</v>
      </c>
      <c r="H278" s="1">
        <v>0</v>
      </c>
      <c r="I278" s="1">
        <v>0</v>
      </c>
      <c r="J278" s="19">
        <v>0</v>
      </c>
    </row>
    <row r="279" spans="1:10" ht="25.5">
      <c r="A279" s="185" t="s">
        <v>331</v>
      </c>
      <c r="B279" s="198" t="s">
        <v>5</v>
      </c>
      <c r="C279" s="198" t="s">
        <v>31</v>
      </c>
      <c r="D279" s="16">
        <v>18000</v>
      </c>
      <c r="E279" s="16">
        <f t="shared" si="24"/>
        <v>18000</v>
      </c>
      <c r="F279" s="17">
        <f t="shared" si="25"/>
        <v>18000</v>
      </c>
      <c r="G279" s="167">
        <v>0</v>
      </c>
      <c r="H279" s="1">
        <v>0</v>
      </c>
      <c r="I279" s="1">
        <v>0</v>
      </c>
      <c r="J279" s="19">
        <v>0</v>
      </c>
    </row>
    <row r="280" spans="1:10" ht="14.25">
      <c r="A280" s="185" t="s">
        <v>177</v>
      </c>
      <c r="B280" s="198" t="s">
        <v>5</v>
      </c>
      <c r="C280" s="198" t="s">
        <v>31</v>
      </c>
      <c r="D280" s="16">
        <v>1600000</v>
      </c>
      <c r="E280" s="16">
        <f t="shared" si="24"/>
        <v>1600000</v>
      </c>
      <c r="F280" s="17">
        <f t="shared" si="25"/>
        <v>1600000</v>
      </c>
      <c r="G280" s="167">
        <v>0</v>
      </c>
      <c r="H280" s="1">
        <v>0</v>
      </c>
      <c r="I280" s="1">
        <v>0</v>
      </c>
      <c r="J280" s="19">
        <v>0</v>
      </c>
    </row>
    <row r="281" spans="1:10" ht="14.25">
      <c r="A281" s="185" t="s">
        <v>178</v>
      </c>
      <c r="B281" s="198" t="s">
        <v>5</v>
      </c>
      <c r="C281" s="198" t="s">
        <v>31</v>
      </c>
      <c r="D281" s="16">
        <v>45000</v>
      </c>
      <c r="E281" s="16">
        <f t="shared" si="24"/>
        <v>45000</v>
      </c>
      <c r="F281" s="17">
        <f t="shared" si="25"/>
        <v>45000</v>
      </c>
      <c r="G281" s="167">
        <v>0</v>
      </c>
      <c r="H281" s="1">
        <v>0</v>
      </c>
      <c r="I281" s="1">
        <v>0</v>
      </c>
      <c r="J281" s="19">
        <v>0</v>
      </c>
    </row>
    <row r="282" spans="1:10" ht="25.5">
      <c r="A282" s="185" t="s">
        <v>179</v>
      </c>
      <c r="B282" s="198" t="s">
        <v>5</v>
      </c>
      <c r="C282" s="198" t="s">
        <v>31</v>
      </c>
      <c r="D282" s="16">
        <v>38000</v>
      </c>
      <c r="E282" s="16">
        <f t="shared" si="24"/>
        <v>38000</v>
      </c>
      <c r="F282" s="17">
        <f t="shared" si="25"/>
        <v>38000</v>
      </c>
      <c r="G282" s="167">
        <v>0</v>
      </c>
      <c r="H282" s="1">
        <v>0</v>
      </c>
      <c r="I282" s="1">
        <v>0</v>
      </c>
      <c r="J282" s="19">
        <v>0</v>
      </c>
    </row>
    <row r="283" spans="1:10" ht="25.5">
      <c r="A283" s="185" t="s">
        <v>279</v>
      </c>
      <c r="B283" s="198" t="s">
        <v>5</v>
      </c>
      <c r="C283" s="198" t="s">
        <v>31</v>
      </c>
      <c r="D283" s="16">
        <v>9000</v>
      </c>
      <c r="E283" s="16">
        <f t="shared" si="24"/>
        <v>9000</v>
      </c>
      <c r="F283" s="17">
        <f t="shared" si="25"/>
        <v>9000</v>
      </c>
      <c r="G283" s="167">
        <v>0</v>
      </c>
      <c r="H283" s="1">
        <v>0</v>
      </c>
      <c r="I283" s="1">
        <v>0</v>
      </c>
      <c r="J283" s="19">
        <v>0</v>
      </c>
    </row>
    <row r="284" spans="1:10" ht="14.25">
      <c r="A284" s="185" t="s">
        <v>128</v>
      </c>
      <c r="B284" s="198" t="s">
        <v>5</v>
      </c>
      <c r="C284" s="198" t="s">
        <v>31</v>
      </c>
      <c r="D284" s="16">
        <v>1087580</v>
      </c>
      <c r="E284" s="16">
        <f t="shared" si="24"/>
        <v>1087580</v>
      </c>
      <c r="F284" s="17">
        <f t="shared" si="25"/>
        <v>1087580</v>
      </c>
      <c r="G284" s="167">
        <v>0</v>
      </c>
      <c r="H284" s="1">
        <v>0</v>
      </c>
      <c r="I284" s="1">
        <v>0</v>
      </c>
      <c r="J284" s="19">
        <v>0</v>
      </c>
    </row>
    <row r="285" spans="1:10" ht="25.5">
      <c r="A285" s="185" t="s">
        <v>130</v>
      </c>
      <c r="B285" s="198" t="s">
        <v>5</v>
      </c>
      <c r="C285" s="198" t="s">
        <v>31</v>
      </c>
      <c r="D285" s="16">
        <v>6000</v>
      </c>
      <c r="E285" s="16">
        <f t="shared" si="24"/>
        <v>6000</v>
      </c>
      <c r="F285" s="17">
        <f t="shared" si="25"/>
        <v>6000</v>
      </c>
      <c r="G285" s="167">
        <v>0</v>
      </c>
      <c r="H285" s="1">
        <v>0</v>
      </c>
      <c r="I285" s="1">
        <v>0</v>
      </c>
      <c r="J285" s="19">
        <v>0</v>
      </c>
    </row>
    <row r="286" spans="1:10" ht="25.5">
      <c r="A286" s="185" t="s">
        <v>129</v>
      </c>
      <c r="B286" s="198" t="s">
        <v>5</v>
      </c>
      <c r="C286" s="198" t="s">
        <v>31</v>
      </c>
      <c r="D286" s="16">
        <v>23000</v>
      </c>
      <c r="E286" s="16">
        <f t="shared" si="24"/>
        <v>23000</v>
      </c>
      <c r="F286" s="17">
        <f t="shared" si="25"/>
        <v>23000</v>
      </c>
      <c r="G286" s="167">
        <v>0</v>
      </c>
      <c r="H286" s="1">
        <v>0</v>
      </c>
      <c r="I286" s="1">
        <v>0</v>
      </c>
      <c r="J286" s="19">
        <v>0</v>
      </c>
    </row>
    <row r="287" spans="1:10" ht="14.25">
      <c r="A287" s="185" t="s">
        <v>408</v>
      </c>
      <c r="B287" s="198" t="s">
        <v>5</v>
      </c>
      <c r="C287" s="198" t="s">
        <v>31</v>
      </c>
      <c r="D287" s="16">
        <v>52000</v>
      </c>
      <c r="E287" s="16">
        <f t="shared" si="24"/>
        <v>52000</v>
      </c>
      <c r="F287" s="17">
        <f t="shared" si="25"/>
        <v>52000</v>
      </c>
      <c r="G287" s="167">
        <v>0</v>
      </c>
      <c r="H287" s="1">
        <v>0</v>
      </c>
      <c r="I287" s="1">
        <v>0</v>
      </c>
      <c r="J287" s="19">
        <v>0</v>
      </c>
    </row>
    <row r="288" spans="1:10" ht="21" customHeight="1">
      <c r="A288" s="183" t="s">
        <v>138</v>
      </c>
      <c r="B288" s="198" t="s">
        <v>5</v>
      </c>
      <c r="C288" s="198" t="s">
        <v>31</v>
      </c>
      <c r="D288" s="16">
        <v>2940000</v>
      </c>
      <c r="E288" s="16">
        <f t="shared" si="24"/>
        <v>2940000</v>
      </c>
      <c r="F288" s="17">
        <f t="shared" si="25"/>
        <v>6395000</v>
      </c>
      <c r="G288" s="167">
        <v>3455000</v>
      </c>
      <c r="H288" s="1">
        <v>0</v>
      </c>
      <c r="I288" s="1">
        <v>0</v>
      </c>
      <c r="J288" s="19">
        <v>0</v>
      </c>
    </row>
    <row r="289" spans="1:10" ht="27.75" customHeight="1">
      <c r="A289" s="185" t="s">
        <v>139</v>
      </c>
      <c r="B289" s="198" t="s">
        <v>5</v>
      </c>
      <c r="C289" s="198" t="s">
        <v>31</v>
      </c>
      <c r="D289" s="16">
        <v>28000</v>
      </c>
      <c r="E289" s="16">
        <f t="shared" si="24"/>
        <v>28000</v>
      </c>
      <c r="F289" s="17">
        <f t="shared" si="25"/>
        <v>28000</v>
      </c>
      <c r="G289" s="167">
        <v>0</v>
      </c>
      <c r="H289" s="1">
        <v>0</v>
      </c>
      <c r="I289" s="1">
        <v>0</v>
      </c>
      <c r="J289" s="19">
        <v>0</v>
      </c>
    </row>
    <row r="290" spans="1:10" ht="25.5">
      <c r="A290" s="165" t="s">
        <v>160</v>
      </c>
      <c r="B290" s="158" t="s">
        <v>5</v>
      </c>
      <c r="C290" s="198" t="s">
        <v>31</v>
      </c>
      <c r="D290" s="1">
        <v>228000</v>
      </c>
      <c r="E290" s="173">
        <f t="shared" si="24"/>
        <v>228000</v>
      </c>
      <c r="F290" s="182">
        <f t="shared" si="25"/>
        <v>228000</v>
      </c>
      <c r="G290" s="18">
        <v>0</v>
      </c>
      <c r="H290" s="1">
        <v>0</v>
      </c>
      <c r="I290" s="1">
        <v>0</v>
      </c>
      <c r="J290" s="19">
        <v>0</v>
      </c>
    </row>
    <row r="291" spans="1:10" ht="63.75">
      <c r="A291" s="165" t="s">
        <v>161</v>
      </c>
      <c r="B291" s="158" t="s">
        <v>5</v>
      </c>
      <c r="C291" s="198" t="s">
        <v>31</v>
      </c>
      <c r="D291" s="1">
        <v>225000</v>
      </c>
      <c r="E291" s="173">
        <f t="shared" si="24"/>
        <v>225000</v>
      </c>
      <c r="F291" s="182">
        <f t="shared" si="25"/>
        <v>225000</v>
      </c>
      <c r="G291" s="18">
        <v>0</v>
      </c>
      <c r="H291" s="1">
        <v>0</v>
      </c>
      <c r="I291" s="1">
        <v>0</v>
      </c>
      <c r="J291" s="19">
        <v>0</v>
      </c>
    </row>
    <row r="292" spans="1:10" ht="38.25">
      <c r="A292" s="165" t="s">
        <v>162</v>
      </c>
      <c r="B292" s="158" t="s">
        <v>5</v>
      </c>
      <c r="C292" s="198" t="s">
        <v>31</v>
      </c>
      <c r="D292" s="1">
        <v>100000</v>
      </c>
      <c r="E292" s="173">
        <f>D292</f>
        <v>100000</v>
      </c>
      <c r="F292" s="182">
        <f t="shared" si="25"/>
        <v>100000</v>
      </c>
      <c r="G292" s="18">
        <v>0</v>
      </c>
      <c r="H292" s="1">
        <v>0</v>
      </c>
      <c r="I292" s="1">
        <v>0</v>
      </c>
      <c r="J292" s="19">
        <v>0</v>
      </c>
    </row>
    <row r="293" spans="1:10" ht="14.25">
      <c r="A293" s="185" t="s">
        <v>169</v>
      </c>
      <c r="B293" s="198" t="s">
        <v>5</v>
      </c>
      <c r="C293" s="198" t="s">
        <v>31</v>
      </c>
      <c r="D293" s="1">
        <v>100000</v>
      </c>
      <c r="E293" s="16">
        <f t="shared" si="24"/>
        <v>100000</v>
      </c>
      <c r="F293" s="17">
        <f t="shared" si="25"/>
        <v>100000</v>
      </c>
      <c r="G293" s="18">
        <v>0</v>
      </c>
      <c r="H293" s="1">
        <v>0</v>
      </c>
      <c r="I293" s="1">
        <v>0</v>
      </c>
      <c r="J293" s="19">
        <v>0</v>
      </c>
    </row>
    <row r="294" spans="1:10" ht="14.25">
      <c r="A294" s="185" t="s">
        <v>170</v>
      </c>
      <c r="B294" s="198" t="s">
        <v>5</v>
      </c>
      <c r="C294" s="198" t="s">
        <v>31</v>
      </c>
      <c r="D294" s="1">
        <v>81000</v>
      </c>
      <c r="E294" s="16">
        <f t="shared" si="24"/>
        <v>81000</v>
      </c>
      <c r="F294" s="17">
        <f t="shared" si="25"/>
        <v>81000</v>
      </c>
      <c r="G294" s="18">
        <v>0</v>
      </c>
      <c r="H294" s="1">
        <v>0</v>
      </c>
      <c r="I294" s="1">
        <v>0</v>
      </c>
      <c r="J294" s="19">
        <v>0</v>
      </c>
    </row>
    <row r="295" spans="1:10" ht="15.75" customHeight="1">
      <c r="A295" s="185" t="s">
        <v>175</v>
      </c>
      <c r="B295" s="198" t="s">
        <v>5</v>
      </c>
      <c r="C295" s="198" t="s">
        <v>31</v>
      </c>
      <c r="D295" s="16">
        <v>60000</v>
      </c>
      <c r="E295" s="16">
        <f t="shared" si="24"/>
        <v>60000</v>
      </c>
      <c r="F295" s="17">
        <f t="shared" si="25"/>
        <v>60000</v>
      </c>
      <c r="G295" s="167">
        <v>0</v>
      </c>
      <c r="H295" s="1">
        <v>0</v>
      </c>
      <c r="I295" s="1">
        <v>0</v>
      </c>
      <c r="J295" s="19">
        <v>0</v>
      </c>
    </row>
    <row r="296" spans="1:10" ht="19.5" customHeight="1">
      <c r="A296" s="228" t="s">
        <v>152</v>
      </c>
      <c r="B296" s="198" t="s">
        <v>5</v>
      </c>
      <c r="C296" s="198" t="s">
        <v>31</v>
      </c>
      <c r="D296" s="16">
        <v>81000</v>
      </c>
      <c r="E296" s="16">
        <f t="shared" si="24"/>
        <v>81000</v>
      </c>
      <c r="F296" s="17">
        <f t="shared" si="25"/>
        <v>81000</v>
      </c>
      <c r="G296" s="167">
        <v>0</v>
      </c>
      <c r="H296" s="1">
        <v>0</v>
      </c>
      <c r="I296" s="1">
        <v>0</v>
      </c>
      <c r="J296" s="19">
        <v>0</v>
      </c>
    </row>
    <row r="297" spans="1:10" ht="15.75" customHeight="1">
      <c r="A297" s="228" t="s">
        <v>204</v>
      </c>
      <c r="B297" s="198" t="s">
        <v>5</v>
      </c>
      <c r="C297" s="198" t="s">
        <v>31</v>
      </c>
      <c r="D297" s="16">
        <v>1000</v>
      </c>
      <c r="E297" s="16">
        <f t="shared" si="24"/>
        <v>1000</v>
      </c>
      <c r="F297" s="17">
        <f t="shared" si="25"/>
        <v>170000</v>
      </c>
      <c r="G297" s="167">
        <v>169000</v>
      </c>
      <c r="H297" s="1">
        <v>0</v>
      </c>
      <c r="I297" s="1">
        <v>0</v>
      </c>
      <c r="J297" s="19">
        <v>0</v>
      </c>
    </row>
    <row r="298" spans="1:10" ht="42.75" customHeight="1">
      <c r="A298" s="183" t="s">
        <v>240</v>
      </c>
      <c r="B298" s="198" t="s">
        <v>5</v>
      </c>
      <c r="C298" s="198" t="s">
        <v>31</v>
      </c>
      <c r="D298" s="16">
        <v>157000</v>
      </c>
      <c r="E298" s="16">
        <f t="shared" si="24"/>
        <v>157000</v>
      </c>
      <c r="F298" s="17">
        <f t="shared" si="25"/>
        <v>157000</v>
      </c>
      <c r="G298" s="167">
        <v>0</v>
      </c>
      <c r="H298" s="1">
        <v>0</v>
      </c>
      <c r="I298" s="1">
        <v>0</v>
      </c>
      <c r="J298" s="19">
        <v>0</v>
      </c>
    </row>
    <row r="299" spans="1:10" ht="25.5">
      <c r="A299" s="183" t="s">
        <v>168</v>
      </c>
      <c r="B299" s="198" t="s">
        <v>5</v>
      </c>
      <c r="C299" s="198" t="s">
        <v>31</v>
      </c>
      <c r="D299" s="16">
        <v>149000</v>
      </c>
      <c r="E299" s="16">
        <f t="shared" si="24"/>
        <v>149000</v>
      </c>
      <c r="F299" s="17">
        <f t="shared" si="25"/>
        <v>149000</v>
      </c>
      <c r="G299" s="167">
        <v>0</v>
      </c>
      <c r="H299" s="1">
        <v>0</v>
      </c>
      <c r="I299" s="1">
        <v>0</v>
      </c>
      <c r="J299" s="19">
        <v>0</v>
      </c>
    </row>
    <row r="300" spans="1:10" ht="14.25">
      <c r="A300" s="183" t="s">
        <v>211</v>
      </c>
      <c r="B300" s="198" t="s">
        <v>5</v>
      </c>
      <c r="C300" s="198" t="s">
        <v>31</v>
      </c>
      <c r="D300" s="16">
        <v>149000</v>
      </c>
      <c r="E300" s="16">
        <f t="shared" si="24"/>
        <v>149000</v>
      </c>
      <c r="F300" s="17">
        <f t="shared" si="25"/>
        <v>149000</v>
      </c>
      <c r="G300" s="167">
        <v>0</v>
      </c>
      <c r="H300" s="1">
        <v>0</v>
      </c>
      <c r="I300" s="1">
        <v>0</v>
      </c>
      <c r="J300" s="19">
        <v>0</v>
      </c>
    </row>
    <row r="301" spans="1:10" ht="14.25">
      <c r="A301" s="183" t="s">
        <v>212</v>
      </c>
      <c r="B301" s="198" t="s">
        <v>5</v>
      </c>
      <c r="C301" s="198" t="s">
        <v>31</v>
      </c>
      <c r="D301" s="16">
        <v>149000</v>
      </c>
      <c r="E301" s="16">
        <f t="shared" si="24"/>
        <v>149000</v>
      </c>
      <c r="F301" s="17">
        <f t="shared" si="25"/>
        <v>149000</v>
      </c>
      <c r="G301" s="167">
        <v>0</v>
      </c>
      <c r="H301" s="1">
        <v>0</v>
      </c>
      <c r="I301" s="1">
        <v>0</v>
      </c>
      <c r="J301" s="19">
        <v>0</v>
      </c>
    </row>
    <row r="302" spans="1:10" ht="14.25">
      <c r="A302" s="183" t="s">
        <v>213</v>
      </c>
      <c r="B302" s="198" t="s">
        <v>5</v>
      </c>
      <c r="C302" s="198" t="s">
        <v>31</v>
      </c>
      <c r="D302" s="16">
        <v>149000</v>
      </c>
      <c r="E302" s="16">
        <f t="shared" si="24"/>
        <v>149000</v>
      </c>
      <c r="F302" s="17">
        <f t="shared" si="25"/>
        <v>149000</v>
      </c>
      <c r="G302" s="167">
        <v>0</v>
      </c>
      <c r="H302" s="1">
        <v>0</v>
      </c>
      <c r="I302" s="1">
        <v>0</v>
      </c>
      <c r="J302" s="19">
        <v>0</v>
      </c>
    </row>
    <row r="303" spans="1:10" ht="14.25">
      <c r="A303" s="183" t="s">
        <v>214</v>
      </c>
      <c r="B303" s="198" t="s">
        <v>5</v>
      </c>
      <c r="C303" s="198" t="s">
        <v>31</v>
      </c>
      <c r="D303" s="16">
        <v>149000</v>
      </c>
      <c r="E303" s="16">
        <f t="shared" si="24"/>
        <v>149000</v>
      </c>
      <c r="F303" s="17">
        <f t="shared" si="25"/>
        <v>149000</v>
      </c>
      <c r="G303" s="167">
        <v>0</v>
      </c>
      <c r="H303" s="1">
        <v>0</v>
      </c>
      <c r="I303" s="1">
        <v>0</v>
      </c>
      <c r="J303" s="19">
        <v>0</v>
      </c>
    </row>
    <row r="304" spans="1:10" ht="25.5">
      <c r="A304" s="183" t="s">
        <v>261</v>
      </c>
      <c r="B304" s="198" t="s">
        <v>5</v>
      </c>
      <c r="C304" s="198" t="s">
        <v>31</v>
      </c>
      <c r="D304" s="16">
        <v>41000</v>
      </c>
      <c r="E304" s="16">
        <f t="shared" si="24"/>
        <v>41000</v>
      </c>
      <c r="F304" s="17">
        <f t="shared" si="25"/>
        <v>41000</v>
      </c>
      <c r="G304" s="167">
        <v>0</v>
      </c>
      <c r="H304" s="1">
        <v>0</v>
      </c>
      <c r="I304" s="1">
        <v>0</v>
      </c>
      <c r="J304" s="19">
        <v>0</v>
      </c>
    </row>
    <row r="305" spans="1:10" ht="14.25">
      <c r="A305" s="183" t="s">
        <v>195</v>
      </c>
      <c r="B305" s="198" t="s">
        <v>5</v>
      </c>
      <c r="C305" s="198" t="s">
        <v>31</v>
      </c>
      <c r="D305" s="16">
        <v>0</v>
      </c>
      <c r="E305" s="16">
        <f t="shared" si="24"/>
        <v>0</v>
      </c>
      <c r="F305" s="17">
        <f t="shared" si="25"/>
        <v>33000000</v>
      </c>
      <c r="G305" s="167">
        <v>20000000</v>
      </c>
      <c r="H305" s="1">
        <v>13000000</v>
      </c>
      <c r="I305" s="1">
        <v>0</v>
      </c>
      <c r="J305" s="19">
        <v>0</v>
      </c>
    </row>
    <row r="306" spans="1:10" ht="25.5">
      <c r="A306" s="183" t="s">
        <v>197</v>
      </c>
      <c r="B306" s="198" t="s">
        <v>5</v>
      </c>
      <c r="C306" s="198" t="s">
        <v>31</v>
      </c>
      <c r="D306" s="16">
        <v>0</v>
      </c>
      <c r="E306" s="16">
        <f t="shared" si="24"/>
        <v>0</v>
      </c>
      <c r="F306" s="17">
        <f t="shared" si="25"/>
        <v>124000</v>
      </c>
      <c r="G306" s="167">
        <v>50000</v>
      </c>
      <c r="H306" s="1">
        <v>74000</v>
      </c>
      <c r="I306" s="1">
        <v>0</v>
      </c>
      <c r="J306" s="19">
        <v>0</v>
      </c>
    </row>
    <row r="307" spans="1:10" ht="25.5">
      <c r="A307" s="183" t="s">
        <v>198</v>
      </c>
      <c r="B307" s="198" t="s">
        <v>5</v>
      </c>
      <c r="C307" s="198" t="s">
        <v>31</v>
      </c>
      <c r="D307" s="16">
        <v>0</v>
      </c>
      <c r="E307" s="16">
        <f t="shared" si="24"/>
        <v>0</v>
      </c>
      <c r="F307" s="17">
        <f t="shared" si="25"/>
        <v>124000</v>
      </c>
      <c r="G307" s="167">
        <v>50000</v>
      </c>
      <c r="H307" s="1">
        <v>74000</v>
      </c>
      <c r="I307" s="1">
        <v>0</v>
      </c>
      <c r="J307" s="19">
        <v>0</v>
      </c>
    </row>
    <row r="308" spans="1:10" ht="14.25">
      <c r="A308" s="183" t="s">
        <v>196</v>
      </c>
      <c r="B308" s="198" t="s">
        <v>5</v>
      </c>
      <c r="C308" s="198" t="s">
        <v>31</v>
      </c>
      <c r="D308" s="16">
        <v>1000</v>
      </c>
      <c r="E308" s="16">
        <f t="shared" si="24"/>
        <v>1000</v>
      </c>
      <c r="F308" s="17">
        <f t="shared" si="25"/>
        <v>257000</v>
      </c>
      <c r="G308" s="167">
        <v>256000</v>
      </c>
      <c r="H308" s="1">
        <v>0</v>
      </c>
      <c r="I308" s="1">
        <v>0</v>
      </c>
      <c r="J308" s="19">
        <v>0</v>
      </c>
    </row>
    <row r="309" spans="1:10" ht="25.5">
      <c r="A309" s="185" t="s">
        <v>329</v>
      </c>
      <c r="B309" s="198" t="s">
        <v>5</v>
      </c>
      <c r="C309" s="198" t="s">
        <v>31</v>
      </c>
      <c r="D309" s="16">
        <v>120000</v>
      </c>
      <c r="E309" s="16">
        <f t="shared" si="24"/>
        <v>120000</v>
      </c>
      <c r="F309" s="17">
        <f t="shared" si="25"/>
        <v>139000</v>
      </c>
      <c r="G309" s="167">
        <v>19000</v>
      </c>
      <c r="H309" s="1">
        <v>0</v>
      </c>
      <c r="I309" s="1">
        <v>0</v>
      </c>
      <c r="J309" s="19">
        <v>0</v>
      </c>
    </row>
    <row r="310" spans="1:10" ht="25.5">
      <c r="A310" s="165" t="s">
        <v>37</v>
      </c>
      <c r="B310" s="198" t="s">
        <v>5</v>
      </c>
      <c r="C310" s="24" t="s">
        <v>31</v>
      </c>
      <c r="D310" s="16">
        <v>30000</v>
      </c>
      <c r="E310" s="16">
        <f t="shared" si="24"/>
        <v>30000</v>
      </c>
      <c r="F310" s="17">
        <f t="shared" si="25"/>
        <v>38000</v>
      </c>
      <c r="G310" s="167">
        <v>8000</v>
      </c>
      <c r="H310" s="1">
        <v>0</v>
      </c>
      <c r="I310" s="1">
        <v>0</v>
      </c>
      <c r="J310" s="19">
        <v>0</v>
      </c>
    </row>
    <row r="311" spans="1:10" ht="25.5">
      <c r="A311" s="165" t="s">
        <v>135</v>
      </c>
      <c r="B311" s="198" t="s">
        <v>5</v>
      </c>
      <c r="C311" s="24" t="s">
        <v>31</v>
      </c>
      <c r="D311" s="16">
        <v>36000</v>
      </c>
      <c r="E311" s="16">
        <f t="shared" si="24"/>
        <v>36000</v>
      </c>
      <c r="F311" s="17">
        <f t="shared" si="25"/>
        <v>36000</v>
      </c>
      <c r="G311" s="167">
        <v>0</v>
      </c>
      <c r="H311" s="1">
        <v>0</v>
      </c>
      <c r="I311" s="1">
        <v>0</v>
      </c>
      <c r="J311" s="19">
        <v>0</v>
      </c>
    </row>
    <row r="312" spans="1:10" ht="27.75" customHeight="1">
      <c r="A312" s="165" t="s">
        <v>38</v>
      </c>
      <c r="B312" s="198" t="s">
        <v>5</v>
      </c>
      <c r="C312" s="24" t="s">
        <v>31</v>
      </c>
      <c r="D312" s="16">
        <v>2850000</v>
      </c>
      <c r="E312" s="16">
        <f t="shared" si="24"/>
        <v>2850000</v>
      </c>
      <c r="F312" s="17">
        <f aca="true" t="shared" si="26" ref="F312:F320">D312+G312+H312+I312+J312</f>
        <v>3085100</v>
      </c>
      <c r="G312" s="167">
        <v>15700</v>
      </c>
      <c r="H312" s="1">
        <v>15700</v>
      </c>
      <c r="I312" s="1">
        <v>15700</v>
      </c>
      <c r="J312" s="19">
        <v>188000</v>
      </c>
    </row>
    <row r="313" spans="1:10" ht="27.75" customHeight="1">
      <c r="A313" s="165" t="s">
        <v>36</v>
      </c>
      <c r="B313" s="198" t="s">
        <v>5</v>
      </c>
      <c r="C313" s="24" t="s">
        <v>31</v>
      </c>
      <c r="D313" s="16">
        <v>37000</v>
      </c>
      <c r="E313" s="16">
        <f>D313</f>
        <v>37000</v>
      </c>
      <c r="F313" s="17">
        <f t="shared" si="26"/>
        <v>68000</v>
      </c>
      <c r="G313" s="167">
        <v>31000</v>
      </c>
      <c r="H313" s="1">
        <v>0</v>
      </c>
      <c r="I313" s="1">
        <v>0</v>
      </c>
      <c r="J313" s="19">
        <v>0</v>
      </c>
    </row>
    <row r="314" spans="1:10" ht="16.5" customHeight="1">
      <c r="A314" s="165" t="s">
        <v>251</v>
      </c>
      <c r="B314" s="198" t="s">
        <v>5</v>
      </c>
      <c r="C314" s="24" t="s">
        <v>31</v>
      </c>
      <c r="D314" s="16">
        <v>1000000</v>
      </c>
      <c r="E314" s="16">
        <f aca="true" t="shared" si="27" ref="E314:E320">D314</f>
        <v>1000000</v>
      </c>
      <c r="F314" s="17">
        <f t="shared" si="26"/>
        <v>15000000</v>
      </c>
      <c r="G314" s="167">
        <v>14000000</v>
      </c>
      <c r="H314" s="1">
        <v>0</v>
      </c>
      <c r="I314" s="1">
        <v>0</v>
      </c>
      <c r="J314" s="19">
        <v>0</v>
      </c>
    </row>
    <row r="315" spans="1:10" ht="19.5" customHeight="1">
      <c r="A315" s="165" t="s">
        <v>252</v>
      </c>
      <c r="B315" s="198" t="s">
        <v>5</v>
      </c>
      <c r="C315" s="24" t="s">
        <v>31</v>
      </c>
      <c r="D315" s="16">
        <v>300000</v>
      </c>
      <c r="E315" s="16">
        <f t="shared" si="27"/>
        <v>300000</v>
      </c>
      <c r="F315" s="17">
        <f t="shared" si="26"/>
        <v>300000</v>
      </c>
      <c r="G315" s="167">
        <v>0</v>
      </c>
      <c r="H315" s="1">
        <v>0</v>
      </c>
      <c r="I315" s="1">
        <v>0</v>
      </c>
      <c r="J315" s="19">
        <v>0</v>
      </c>
    </row>
    <row r="316" spans="1:10" ht="27.75" customHeight="1">
      <c r="A316" s="165" t="s">
        <v>253</v>
      </c>
      <c r="B316" s="198" t="s">
        <v>5</v>
      </c>
      <c r="C316" s="24" t="s">
        <v>31</v>
      </c>
      <c r="D316" s="16">
        <v>18000</v>
      </c>
      <c r="E316" s="16">
        <f t="shared" si="27"/>
        <v>18000</v>
      </c>
      <c r="F316" s="17">
        <f t="shared" si="26"/>
        <v>180000</v>
      </c>
      <c r="G316" s="167">
        <v>162000</v>
      </c>
      <c r="H316" s="1">
        <v>0</v>
      </c>
      <c r="I316" s="1">
        <v>0</v>
      </c>
      <c r="J316" s="19">
        <v>0</v>
      </c>
    </row>
    <row r="317" spans="1:10" ht="27.75" customHeight="1">
      <c r="A317" s="165" t="s">
        <v>254</v>
      </c>
      <c r="B317" s="198" t="s">
        <v>5</v>
      </c>
      <c r="C317" s="24" t="s">
        <v>31</v>
      </c>
      <c r="D317" s="16">
        <v>1000</v>
      </c>
      <c r="E317" s="16">
        <f t="shared" si="27"/>
        <v>1000</v>
      </c>
      <c r="F317" s="17">
        <f t="shared" si="26"/>
        <v>16000</v>
      </c>
      <c r="G317" s="167">
        <v>15000</v>
      </c>
      <c r="H317" s="1">
        <v>0</v>
      </c>
      <c r="I317" s="1">
        <v>0</v>
      </c>
      <c r="J317" s="19">
        <v>0</v>
      </c>
    </row>
    <row r="318" spans="1:10" ht="25.5">
      <c r="A318" s="229" t="s">
        <v>39</v>
      </c>
      <c r="B318" s="198" t="s">
        <v>5</v>
      </c>
      <c r="C318" s="24" t="s">
        <v>31</v>
      </c>
      <c r="D318" s="16">
        <v>175000</v>
      </c>
      <c r="E318" s="16">
        <f t="shared" si="27"/>
        <v>175000</v>
      </c>
      <c r="F318" s="17">
        <f t="shared" si="26"/>
        <v>175000</v>
      </c>
      <c r="G318" s="167">
        <v>0</v>
      </c>
      <c r="H318" s="1">
        <v>0</v>
      </c>
      <c r="I318" s="1">
        <v>0</v>
      </c>
      <c r="J318" s="19">
        <v>0</v>
      </c>
    </row>
    <row r="319" spans="1:10" ht="14.25">
      <c r="A319" s="229" t="s">
        <v>512</v>
      </c>
      <c r="B319" s="198" t="s">
        <v>5</v>
      </c>
      <c r="C319" s="24" t="s">
        <v>31</v>
      </c>
      <c r="D319" s="16">
        <v>250000</v>
      </c>
      <c r="E319" s="16">
        <f t="shared" si="27"/>
        <v>250000</v>
      </c>
      <c r="F319" s="17">
        <f t="shared" si="26"/>
        <v>250000</v>
      </c>
      <c r="G319" s="167">
        <v>0</v>
      </c>
      <c r="H319" s="1">
        <v>0</v>
      </c>
      <c r="I319" s="1">
        <v>0</v>
      </c>
      <c r="J319" s="19">
        <v>0</v>
      </c>
    </row>
    <row r="320" spans="1:10" ht="26.25" thickBot="1">
      <c r="A320" s="228" t="s">
        <v>40</v>
      </c>
      <c r="B320" s="198" t="s">
        <v>5</v>
      </c>
      <c r="C320" s="24" t="s">
        <v>31</v>
      </c>
      <c r="D320" s="16">
        <v>287000</v>
      </c>
      <c r="E320" s="16">
        <f t="shared" si="27"/>
        <v>287000</v>
      </c>
      <c r="F320" s="17">
        <f t="shared" si="26"/>
        <v>287000</v>
      </c>
      <c r="G320" s="167">
        <v>0</v>
      </c>
      <c r="H320" s="1">
        <v>0</v>
      </c>
      <c r="I320" s="1">
        <v>0</v>
      </c>
      <c r="J320" s="19">
        <v>0</v>
      </c>
    </row>
    <row r="321" spans="1:10" s="107" customFormat="1" ht="24.75" customHeight="1" thickBot="1">
      <c r="A321" s="416" t="s">
        <v>41</v>
      </c>
      <c r="B321" s="417"/>
      <c r="C321" s="418"/>
      <c r="D321" s="348">
        <f aca="true" t="shared" si="28" ref="D321:J321">SUM(D266:D320)</f>
        <v>98139650</v>
      </c>
      <c r="E321" s="349">
        <f t="shared" si="28"/>
        <v>98139650</v>
      </c>
      <c r="F321" s="350">
        <f t="shared" si="28"/>
        <v>179357250</v>
      </c>
      <c r="G321" s="351">
        <f t="shared" si="28"/>
        <v>67850200</v>
      </c>
      <c r="H321" s="348">
        <f t="shared" si="28"/>
        <v>13163700</v>
      </c>
      <c r="I321" s="349">
        <f t="shared" si="28"/>
        <v>15700</v>
      </c>
      <c r="J321" s="352">
        <f t="shared" si="28"/>
        <v>188000</v>
      </c>
    </row>
    <row r="322" spans="1:10" s="107" customFormat="1" ht="30" customHeight="1" thickBot="1">
      <c r="A322" s="419" t="s">
        <v>463</v>
      </c>
      <c r="B322" s="420"/>
      <c r="C322" s="421"/>
      <c r="D322" s="221">
        <f aca="true" t="shared" si="29" ref="D322:J322">D17+D28+D74+D78+D121+D133+D264+D321</f>
        <v>162404726</v>
      </c>
      <c r="E322" s="221">
        <f t="shared" si="29"/>
        <v>162404726</v>
      </c>
      <c r="F322" s="221">
        <f t="shared" si="29"/>
        <v>380646748</v>
      </c>
      <c r="G322" s="221">
        <f t="shared" si="29"/>
        <v>162404726</v>
      </c>
      <c r="H322" s="221">
        <f t="shared" si="29"/>
        <v>162404726</v>
      </c>
      <c r="I322" s="221">
        <f t="shared" si="29"/>
        <v>380606748</v>
      </c>
      <c r="J322" s="221">
        <f t="shared" si="29"/>
        <v>162404726</v>
      </c>
    </row>
    <row r="323" spans="1:10" ht="18.75" customHeight="1" hidden="1" thickBot="1">
      <c r="A323" s="422" t="s">
        <v>42</v>
      </c>
      <c r="B323" s="423"/>
      <c r="C323" s="424"/>
      <c r="D323" s="30">
        <v>0</v>
      </c>
      <c r="E323" s="30"/>
      <c r="F323" s="30"/>
      <c r="G323" s="31"/>
      <c r="H323" s="31"/>
      <c r="I323" s="32"/>
      <c r="J323" s="33"/>
    </row>
    <row r="324" spans="1:10" ht="15" customHeight="1" hidden="1" thickBot="1">
      <c r="A324" s="425" t="s">
        <v>42</v>
      </c>
      <c r="B324" s="426"/>
      <c r="C324" s="427"/>
      <c r="D324" s="117">
        <v>0</v>
      </c>
      <c r="E324" s="117"/>
      <c r="F324" s="117"/>
      <c r="G324" s="118"/>
      <c r="H324" s="118"/>
      <c r="I324" s="119"/>
      <c r="J324" s="120"/>
    </row>
    <row r="325" spans="1:10" s="107" customFormat="1" ht="36.75" customHeight="1" thickBot="1">
      <c r="A325" s="428" t="s">
        <v>121</v>
      </c>
      <c r="B325" s="429"/>
      <c r="C325" s="429"/>
      <c r="D325" s="236">
        <f>D328+D333+D348+D364+D369+D390+D396+D404</f>
        <v>87981214</v>
      </c>
      <c r="E325" s="236">
        <f>E328+E333+E348+E364+E369+E390+E396+E404</f>
        <v>87981214</v>
      </c>
      <c r="F325" s="236">
        <f>F328+F333+F348+F364+F369+F390+F396+F404</f>
        <v>87981214</v>
      </c>
      <c r="G325" s="236">
        <f>G328+G333+G348+G364+G369+G390+G404</f>
        <v>0</v>
      </c>
      <c r="H325" s="236">
        <f>H328+H333+H348+H364+H369+H390+H404</f>
        <v>0</v>
      </c>
      <c r="I325" s="236">
        <f>I328+I333+I348+I364+I369+I390+I404</f>
        <v>0</v>
      </c>
      <c r="J325" s="236">
        <f>J328+J333+J348+J364+J369+J390+J404</f>
        <v>0</v>
      </c>
    </row>
    <row r="326" spans="1:10" ht="21" customHeight="1" hidden="1">
      <c r="A326" s="400" t="s">
        <v>43</v>
      </c>
      <c r="B326" s="401"/>
      <c r="C326" s="401"/>
      <c r="D326" s="401"/>
      <c r="E326" s="401"/>
      <c r="F326" s="401"/>
      <c r="G326" s="401"/>
      <c r="H326" s="401"/>
      <c r="I326" s="401"/>
      <c r="J326" s="402"/>
    </row>
    <row r="327" spans="1:10" ht="14.25" hidden="1" thickBot="1">
      <c r="A327" s="34"/>
      <c r="B327" s="35" t="s">
        <v>5</v>
      </c>
      <c r="C327" s="35" t="s">
        <v>44</v>
      </c>
      <c r="D327" s="36">
        <v>0</v>
      </c>
      <c r="E327" s="36">
        <f>D327</f>
        <v>0</v>
      </c>
      <c r="F327" s="37">
        <f>E327+G327+H327+I327+J327</f>
        <v>0</v>
      </c>
      <c r="G327" s="38">
        <v>0</v>
      </c>
      <c r="H327" s="36">
        <v>0</v>
      </c>
      <c r="I327" s="36">
        <v>0</v>
      </c>
      <c r="J327" s="39">
        <v>0</v>
      </c>
    </row>
    <row r="328" spans="1:10" ht="27" customHeight="1" hidden="1">
      <c r="A328" s="265" t="s">
        <v>45</v>
      </c>
      <c r="B328" s="40"/>
      <c r="C328" s="40"/>
      <c r="D328" s="41">
        <f aca="true" t="shared" si="30" ref="D328:J328">SUM(D327:D327)</f>
        <v>0</v>
      </c>
      <c r="E328" s="42">
        <f t="shared" si="30"/>
        <v>0</v>
      </c>
      <c r="F328" s="41">
        <f t="shared" si="30"/>
        <v>0</v>
      </c>
      <c r="G328" s="43">
        <f t="shared" si="30"/>
        <v>0</v>
      </c>
      <c r="H328" s="44">
        <f t="shared" si="30"/>
        <v>0</v>
      </c>
      <c r="I328" s="44">
        <f t="shared" si="30"/>
        <v>0</v>
      </c>
      <c r="J328" s="54">
        <f t="shared" si="30"/>
        <v>0</v>
      </c>
    </row>
    <row r="329" spans="1:10" ht="27" customHeight="1" hidden="1" thickBot="1">
      <c r="A329" s="45" t="s">
        <v>46</v>
      </c>
      <c r="B329" s="46"/>
      <c r="C329" s="46"/>
      <c r="D329" s="47">
        <v>0</v>
      </c>
      <c r="E329" s="47">
        <v>0</v>
      </c>
      <c r="F329" s="47">
        <v>0</v>
      </c>
      <c r="G329" s="48"/>
      <c r="H329" s="48"/>
      <c r="I329" s="48"/>
      <c r="J329" s="48"/>
    </row>
    <row r="330" spans="1:10" ht="16.5" hidden="1" thickBot="1">
      <c r="A330" s="430" t="s">
        <v>47</v>
      </c>
      <c r="B330" s="431"/>
      <c r="C330" s="432"/>
      <c r="D330" s="49">
        <f>D329+D328</f>
        <v>0</v>
      </c>
      <c r="E330" s="49">
        <f>E329+E328</f>
        <v>0</v>
      </c>
      <c r="F330" s="49">
        <f>F329+F328</f>
        <v>0</v>
      </c>
      <c r="G330" s="50">
        <f>G329+G328</f>
        <v>0</v>
      </c>
      <c r="H330" s="51">
        <v>0</v>
      </c>
      <c r="I330" s="51">
        <v>0</v>
      </c>
      <c r="J330" s="52">
        <v>0</v>
      </c>
    </row>
    <row r="331" spans="1:10" ht="19.5" customHeight="1" thickBot="1">
      <c r="A331" s="400" t="s">
        <v>48</v>
      </c>
      <c r="B331" s="401"/>
      <c r="C331" s="401"/>
      <c r="D331" s="401"/>
      <c r="E331" s="401"/>
      <c r="F331" s="401"/>
      <c r="G331" s="411"/>
      <c r="H331" s="411"/>
      <c r="I331" s="411"/>
      <c r="J331" s="412"/>
    </row>
    <row r="332" spans="1:10" ht="26.25">
      <c r="A332" s="195" t="s">
        <v>122</v>
      </c>
      <c r="B332" s="199" t="s">
        <v>5</v>
      </c>
      <c r="C332" s="199" t="s">
        <v>49</v>
      </c>
      <c r="D332" s="200">
        <v>33600</v>
      </c>
      <c r="E332" s="200">
        <f>D332</f>
        <v>33600</v>
      </c>
      <c r="F332" s="201">
        <f>E332+G332+H332+I332+J332</f>
        <v>33600</v>
      </c>
      <c r="G332" s="202">
        <v>0</v>
      </c>
      <c r="H332" s="200">
        <v>0</v>
      </c>
      <c r="I332" s="200">
        <v>0</v>
      </c>
      <c r="J332" s="201">
        <v>0</v>
      </c>
    </row>
    <row r="333" spans="1:10" ht="27" customHeight="1">
      <c r="A333" s="235" t="s">
        <v>50</v>
      </c>
      <c r="B333" s="53"/>
      <c r="C333" s="53"/>
      <c r="D333" s="44">
        <f aca="true" t="shared" si="31" ref="D333:J333">SUM(D332:D332)</f>
        <v>33600</v>
      </c>
      <c r="E333" s="44">
        <f t="shared" si="31"/>
        <v>33600</v>
      </c>
      <c r="F333" s="54">
        <f t="shared" si="31"/>
        <v>33600</v>
      </c>
      <c r="G333" s="43">
        <f t="shared" si="31"/>
        <v>0</v>
      </c>
      <c r="H333" s="44">
        <f t="shared" si="31"/>
        <v>0</v>
      </c>
      <c r="I333" s="44">
        <f t="shared" si="31"/>
        <v>0</v>
      </c>
      <c r="J333" s="54">
        <f t="shared" si="31"/>
        <v>0</v>
      </c>
    </row>
    <row r="334" spans="1:10" ht="27" customHeight="1" thickBot="1">
      <c r="A334" s="55" t="s">
        <v>51</v>
      </c>
      <c r="B334" s="56"/>
      <c r="C334" s="56"/>
      <c r="D334" s="57">
        <v>16000</v>
      </c>
      <c r="E334" s="57">
        <v>16000</v>
      </c>
      <c r="F334" s="121">
        <v>16000</v>
      </c>
      <c r="G334" s="122"/>
      <c r="H334" s="58"/>
      <c r="I334" s="58"/>
      <c r="J334" s="59"/>
    </row>
    <row r="335" spans="1:10" ht="19.5" customHeight="1" thickBot="1">
      <c r="A335" s="433" t="s">
        <v>52</v>
      </c>
      <c r="B335" s="434"/>
      <c r="C335" s="435"/>
      <c r="D335" s="51">
        <f>D334+D333</f>
        <v>49600</v>
      </c>
      <c r="E335" s="51">
        <f aca="true" t="shared" si="32" ref="E335:J335">E334+E333</f>
        <v>49600</v>
      </c>
      <c r="F335" s="51">
        <f t="shared" si="32"/>
        <v>49600</v>
      </c>
      <c r="G335" s="51">
        <f t="shared" si="32"/>
        <v>0</v>
      </c>
      <c r="H335" s="51">
        <f t="shared" si="32"/>
        <v>0</v>
      </c>
      <c r="I335" s="51">
        <f t="shared" si="32"/>
        <v>0</v>
      </c>
      <c r="J335" s="52">
        <f t="shared" si="32"/>
        <v>0</v>
      </c>
    </row>
    <row r="336" spans="1:10" ht="25.5" customHeight="1">
      <c r="A336" s="436" t="s">
        <v>11</v>
      </c>
      <c r="B336" s="437"/>
      <c r="C336" s="437"/>
      <c r="D336" s="437"/>
      <c r="E336" s="437"/>
      <c r="F336" s="437"/>
      <c r="G336" s="437"/>
      <c r="H336" s="437"/>
      <c r="I336" s="437"/>
      <c r="J336" s="438"/>
    </row>
    <row r="337" spans="1:10" ht="25.5">
      <c r="A337" s="28" t="s">
        <v>54</v>
      </c>
      <c r="B337" s="24" t="s">
        <v>5</v>
      </c>
      <c r="C337" s="24" t="s">
        <v>53</v>
      </c>
      <c r="D337" s="203">
        <v>48800</v>
      </c>
      <c r="E337" s="203">
        <f aca="true" t="shared" si="33" ref="E337:E347">D337</f>
        <v>48800</v>
      </c>
      <c r="F337" s="204">
        <f aca="true" t="shared" si="34" ref="F337:F347">D337+G337+H337+I337+J337</f>
        <v>48800</v>
      </c>
      <c r="G337" s="205">
        <v>0</v>
      </c>
      <c r="H337" s="203">
        <v>0</v>
      </c>
      <c r="I337" s="203">
        <v>0</v>
      </c>
      <c r="J337" s="206">
        <v>0</v>
      </c>
    </row>
    <row r="338" spans="1:10" ht="25.5">
      <c r="A338" s="28" t="s">
        <v>153</v>
      </c>
      <c r="B338" s="24" t="s">
        <v>5</v>
      </c>
      <c r="C338" s="24" t="s">
        <v>53</v>
      </c>
      <c r="D338" s="222">
        <v>243000</v>
      </c>
      <c r="E338" s="203">
        <f t="shared" si="33"/>
        <v>243000</v>
      </c>
      <c r="F338" s="204">
        <f t="shared" si="34"/>
        <v>243000</v>
      </c>
      <c r="G338" s="205">
        <v>0</v>
      </c>
      <c r="H338" s="203">
        <v>0</v>
      </c>
      <c r="I338" s="203">
        <v>0</v>
      </c>
      <c r="J338" s="206">
        <v>0</v>
      </c>
    </row>
    <row r="339" spans="1:10" ht="33" customHeight="1">
      <c r="A339" s="28" t="s">
        <v>154</v>
      </c>
      <c r="B339" s="24" t="s">
        <v>5</v>
      </c>
      <c r="C339" s="24" t="s">
        <v>53</v>
      </c>
      <c r="D339" s="222">
        <v>100300</v>
      </c>
      <c r="E339" s="203">
        <f t="shared" si="33"/>
        <v>100300</v>
      </c>
      <c r="F339" s="204">
        <f t="shared" si="34"/>
        <v>100300</v>
      </c>
      <c r="G339" s="205">
        <v>0</v>
      </c>
      <c r="H339" s="203">
        <v>0</v>
      </c>
      <c r="I339" s="203">
        <v>0</v>
      </c>
      <c r="J339" s="206">
        <v>0</v>
      </c>
    </row>
    <row r="340" spans="1:10" ht="25.5">
      <c r="A340" s="28" t="s">
        <v>55</v>
      </c>
      <c r="B340" s="24" t="s">
        <v>5</v>
      </c>
      <c r="C340" s="24" t="s">
        <v>53</v>
      </c>
      <c r="D340" s="203">
        <v>3400000</v>
      </c>
      <c r="E340" s="203">
        <f t="shared" si="33"/>
        <v>3400000</v>
      </c>
      <c r="F340" s="204">
        <f t="shared" si="34"/>
        <v>3400000</v>
      </c>
      <c r="G340" s="205">
        <v>0</v>
      </c>
      <c r="H340" s="203">
        <v>0</v>
      </c>
      <c r="I340" s="203">
        <v>0</v>
      </c>
      <c r="J340" s="206">
        <v>0</v>
      </c>
    </row>
    <row r="341" spans="1:10" ht="38.25">
      <c r="A341" s="28" t="s">
        <v>56</v>
      </c>
      <c r="B341" s="24" t="s">
        <v>5</v>
      </c>
      <c r="C341" s="24" t="s">
        <v>53</v>
      </c>
      <c r="D341" s="203">
        <v>33700</v>
      </c>
      <c r="E341" s="203">
        <f t="shared" si="33"/>
        <v>33700</v>
      </c>
      <c r="F341" s="204">
        <f t="shared" si="34"/>
        <v>33700</v>
      </c>
      <c r="G341" s="205">
        <v>0</v>
      </c>
      <c r="H341" s="203">
        <v>0</v>
      </c>
      <c r="I341" s="203">
        <v>0</v>
      </c>
      <c r="J341" s="206">
        <v>0</v>
      </c>
    </row>
    <row r="342" spans="1:10" ht="42" customHeight="1">
      <c r="A342" s="28" t="s">
        <v>57</v>
      </c>
      <c r="B342" s="24" t="s">
        <v>5</v>
      </c>
      <c r="C342" s="24" t="s">
        <v>53</v>
      </c>
      <c r="D342" s="203">
        <v>12050</v>
      </c>
      <c r="E342" s="203">
        <f t="shared" si="33"/>
        <v>12050</v>
      </c>
      <c r="F342" s="204">
        <f t="shared" si="34"/>
        <v>12050</v>
      </c>
      <c r="G342" s="205">
        <v>0</v>
      </c>
      <c r="H342" s="203">
        <v>0</v>
      </c>
      <c r="I342" s="203">
        <v>0</v>
      </c>
      <c r="J342" s="206">
        <v>0</v>
      </c>
    </row>
    <row r="343" spans="1:10" ht="36.75" customHeight="1">
      <c r="A343" s="28" t="s">
        <v>156</v>
      </c>
      <c r="B343" s="24" t="s">
        <v>5</v>
      </c>
      <c r="C343" s="24" t="s">
        <v>53</v>
      </c>
      <c r="D343" s="203">
        <v>833200</v>
      </c>
      <c r="E343" s="203">
        <f t="shared" si="33"/>
        <v>833200</v>
      </c>
      <c r="F343" s="204">
        <f t="shared" si="34"/>
        <v>833200</v>
      </c>
      <c r="G343" s="205">
        <v>0</v>
      </c>
      <c r="H343" s="203">
        <v>0</v>
      </c>
      <c r="I343" s="203">
        <v>0</v>
      </c>
      <c r="J343" s="206">
        <v>0</v>
      </c>
    </row>
    <row r="344" spans="1:10" ht="49.5" customHeight="1">
      <c r="A344" s="28" t="s">
        <v>248</v>
      </c>
      <c r="B344" s="24" t="s">
        <v>5</v>
      </c>
      <c r="C344" s="24" t="s">
        <v>53</v>
      </c>
      <c r="D344" s="207">
        <v>240618</v>
      </c>
      <c r="E344" s="203">
        <f t="shared" si="33"/>
        <v>240618</v>
      </c>
      <c r="F344" s="204">
        <f t="shared" si="34"/>
        <v>240618</v>
      </c>
      <c r="G344" s="205">
        <v>0</v>
      </c>
      <c r="H344" s="203">
        <v>0</v>
      </c>
      <c r="I344" s="203">
        <v>0</v>
      </c>
      <c r="J344" s="206">
        <v>0</v>
      </c>
    </row>
    <row r="345" spans="1:10" ht="56.25" customHeight="1">
      <c r="A345" s="28" t="s">
        <v>249</v>
      </c>
      <c r="B345" s="24" t="s">
        <v>5</v>
      </c>
      <c r="C345" s="24" t="s">
        <v>53</v>
      </c>
      <c r="D345" s="207">
        <v>178624</v>
      </c>
      <c r="E345" s="203">
        <f t="shared" si="33"/>
        <v>178624</v>
      </c>
      <c r="F345" s="204">
        <f t="shared" si="34"/>
        <v>178624</v>
      </c>
      <c r="G345" s="205">
        <v>0</v>
      </c>
      <c r="H345" s="203">
        <v>0</v>
      </c>
      <c r="I345" s="203">
        <v>0</v>
      </c>
      <c r="J345" s="206">
        <v>0</v>
      </c>
    </row>
    <row r="346" spans="1:10" ht="51.75" customHeight="1">
      <c r="A346" s="266" t="s">
        <v>243</v>
      </c>
      <c r="B346" s="208" t="s">
        <v>5</v>
      </c>
      <c r="C346" s="208" t="s">
        <v>53</v>
      </c>
      <c r="D346" s="209">
        <v>401030</v>
      </c>
      <c r="E346" s="210">
        <f t="shared" si="33"/>
        <v>401030</v>
      </c>
      <c r="F346" s="211">
        <f t="shared" si="34"/>
        <v>401030</v>
      </c>
      <c r="G346" s="212">
        <v>0</v>
      </c>
      <c r="H346" s="210">
        <v>0</v>
      </c>
      <c r="I346" s="210">
        <v>0</v>
      </c>
      <c r="J346" s="206">
        <v>0</v>
      </c>
    </row>
    <row r="347" spans="1:10" ht="47.25" customHeight="1" thickBot="1">
      <c r="A347" s="260" t="s">
        <v>227</v>
      </c>
      <c r="B347" s="335" t="s">
        <v>5</v>
      </c>
      <c r="C347" s="335" t="s">
        <v>53</v>
      </c>
      <c r="D347" s="36">
        <v>669840</v>
      </c>
      <c r="E347" s="203">
        <f t="shared" si="33"/>
        <v>669840</v>
      </c>
      <c r="F347" s="204">
        <f t="shared" si="34"/>
        <v>669840</v>
      </c>
      <c r="G347" s="336">
        <v>0</v>
      </c>
      <c r="H347" s="337">
        <v>0</v>
      </c>
      <c r="I347" s="337">
        <v>0</v>
      </c>
      <c r="J347" s="338">
        <v>0</v>
      </c>
    </row>
    <row r="348" spans="1:10" ht="19.5" customHeight="1" thickBot="1">
      <c r="A348" s="439" t="s">
        <v>373</v>
      </c>
      <c r="B348" s="440"/>
      <c r="C348" s="441"/>
      <c r="D348" s="60">
        <f aca="true" t="shared" si="35" ref="D348:J348">SUM(D337:D347)</f>
        <v>6161162</v>
      </c>
      <c r="E348" s="60">
        <f t="shared" si="35"/>
        <v>6161162</v>
      </c>
      <c r="F348" s="60">
        <f t="shared" si="35"/>
        <v>6161162</v>
      </c>
      <c r="G348" s="60">
        <f t="shared" si="35"/>
        <v>0</v>
      </c>
      <c r="H348" s="60">
        <f t="shared" si="35"/>
        <v>0</v>
      </c>
      <c r="I348" s="60">
        <f t="shared" si="35"/>
        <v>0</v>
      </c>
      <c r="J348" s="267">
        <f t="shared" si="35"/>
        <v>0</v>
      </c>
    </row>
    <row r="349" spans="1:10" ht="19.5" customHeight="1" thickBot="1">
      <c r="A349" s="442" t="s">
        <v>58</v>
      </c>
      <c r="B349" s="443"/>
      <c r="C349" s="443"/>
      <c r="D349" s="61">
        <v>259373</v>
      </c>
      <c r="E349" s="61">
        <v>259373</v>
      </c>
      <c r="F349" s="61">
        <v>259373</v>
      </c>
      <c r="G349" s="62">
        <v>0</v>
      </c>
      <c r="H349" s="63">
        <v>0</v>
      </c>
      <c r="I349" s="63">
        <v>0</v>
      </c>
      <c r="J349" s="64">
        <v>0</v>
      </c>
    </row>
    <row r="350" spans="1:10" ht="19.5" customHeight="1" thickBot="1">
      <c r="A350" s="444" t="s">
        <v>59</v>
      </c>
      <c r="B350" s="445"/>
      <c r="C350" s="445"/>
      <c r="D350" s="65">
        <f>D348+D349</f>
        <v>6420535</v>
      </c>
      <c r="E350" s="65">
        <f aca="true" t="shared" si="36" ref="E350:J350">E348+E349</f>
        <v>6420535</v>
      </c>
      <c r="F350" s="65">
        <f t="shared" si="36"/>
        <v>6420535</v>
      </c>
      <c r="G350" s="65">
        <f t="shared" si="36"/>
        <v>0</v>
      </c>
      <c r="H350" s="65">
        <f t="shared" si="36"/>
        <v>0</v>
      </c>
      <c r="I350" s="65">
        <f t="shared" si="36"/>
        <v>0</v>
      </c>
      <c r="J350" s="66">
        <f t="shared" si="36"/>
        <v>0</v>
      </c>
    </row>
    <row r="351" spans="1:10" ht="33.75" customHeight="1" thickBot="1">
      <c r="A351" s="408" t="s">
        <v>60</v>
      </c>
      <c r="B351" s="409"/>
      <c r="C351" s="409"/>
      <c r="D351" s="409"/>
      <c r="E351" s="409"/>
      <c r="F351" s="409"/>
      <c r="G351" s="409"/>
      <c r="H351" s="409"/>
      <c r="I351" s="409"/>
      <c r="J351" s="410"/>
    </row>
    <row r="352" spans="1:10" ht="25.5">
      <c r="A352" s="28" t="s">
        <v>62</v>
      </c>
      <c r="B352" s="24" t="s">
        <v>5</v>
      </c>
      <c r="C352" s="24" t="s">
        <v>61</v>
      </c>
      <c r="D352" s="157">
        <v>1742700</v>
      </c>
      <c r="E352" s="157">
        <f aca="true" t="shared" si="37" ref="E352:E363">D352</f>
        <v>1742700</v>
      </c>
      <c r="F352" s="213">
        <f aca="true" t="shared" si="38" ref="F352:F363">D352+G352+H352+I352+J352</f>
        <v>1742700</v>
      </c>
      <c r="G352" s="207">
        <v>0</v>
      </c>
      <c r="H352" s="203">
        <v>0</v>
      </c>
      <c r="I352" s="203">
        <v>0</v>
      </c>
      <c r="J352" s="206">
        <v>0</v>
      </c>
    </row>
    <row r="353" spans="1:10" ht="40.5" customHeight="1">
      <c r="A353" s="28" t="s">
        <v>63</v>
      </c>
      <c r="B353" s="24" t="s">
        <v>5</v>
      </c>
      <c r="C353" s="24" t="s">
        <v>61</v>
      </c>
      <c r="D353" s="157">
        <v>47600</v>
      </c>
      <c r="E353" s="157">
        <f t="shared" si="37"/>
        <v>47600</v>
      </c>
      <c r="F353" s="213">
        <f t="shared" si="38"/>
        <v>47600</v>
      </c>
      <c r="G353" s="207">
        <v>0</v>
      </c>
      <c r="H353" s="203">
        <v>0</v>
      </c>
      <c r="I353" s="203">
        <v>0</v>
      </c>
      <c r="J353" s="206">
        <v>0</v>
      </c>
    </row>
    <row r="354" spans="1:10" ht="43.5" customHeight="1">
      <c r="A354" s="28" t="s">
        <v>64</v>
      </c>
      <c r="B354" s="24" t="s">
        <v>5</v>
      </c>
      <c r="C354" s="24" t="s">
        <v>61</v>
      </c>
      <c r="D354" s="157">
        <v>33100</v>
      </c>
      <c r="E354" s="157">
        <f t="shared" si="37"/>
        <v>33100</v>
      </c>
      <c r="F354" s="213">
        <f t="shared" si="38"/>
        <v>33100</v>
      </c>
      <c r="G354" s="207">
        <v>0</v>
      </c>
      <c r="H354" s="203">
        <v>0</v>
      </c>
      <c r="I354" s="203">
        <v>0</v>
      </c>
      <c r="J354" s="206">
        <v>0</v>
      </c>
    </row>
    <row r="355" spans="1:10" ht="38.25">
      <c r="A355" s="28" t="s">
        <v>119</v>
      </c>
      <c r="B355" s="24" t="s">
        <v>5</v>
      </c>
      <c r="C355" s="24" t="s">
        <v>61</v>
      </c>
      <c r="D355" s="157">
        <v>8333700</v>
      </c>
      <c r="E355" s="157">
        <f t="shared" si="37"/>
        <v>8333700</v>
      </c>
      <c r="F355" s="213">
        <f t="shared" si="38"/>
        <v>8333700</v>
      </c>
      <c r="G355" s="207">
        <v>0</v>
      </c>
      <c r="H355" s="203">
        <v>0</v>
      </c>
      <c r="I355" s="203">
        <v>0</v>
      </c>
      <c r="J355" s="206">
        <v>0</v>
      </c>
    </row>
    <row r="356" spans="1:10" ht="46.5" customHeight="1">
      <c r="A356" s="28" t="s">
        <v>120</v>
      </c>
      <c r="B356" s="24" t="s">
        <v>5</v>
      </c>
      <c r="C356" s="24" t="s">
        <v>61</v>
      </c>
      <c r="D356" s="157">
        <v>118800</v>
      </c>
      <c r="E356" s="157">
        <f t="shared" si="37"/>
        <v>118800</v>
      </c>
      <c r="F356" s="213">
        <f t="shared" si="38"/>
        <v>118800</v>
      </c>
      <c r="G356" s="207">
        <v>0</v>
      </c>
      <c r="H356" s="203">
        <v>0</v>
      </c>
      <c r="I356" s="203">
        <v>0</v>
      </c>
      <c r="J356" s="206">
        <v>0</v>
      </c>
    </row>
    <row r="357" spans="1:10" ht="51">
      <c r="A357" s="28" t="s">
        <v>226</v>
      </c>
      <c r="B357" s="24" t="s">
        <v>5</v>
      </c>
      <c r="C357" s="24" t="s">
        <v>61</v>
      </c>
      <c r="D357" s="157">
        <v>26800</v>
      </c>
      <c r="E357" s="157">
        <f t="shared" si="37"/>
        <v>26800</v>
      </c>
      <c r="F357" s="213">
        <f t="shared" si="38"/>
        <v>26800</v>
      </c>
      <c r="G357" s="207">
        <v>0</v>
      </c>
      <c r="H357" s="203">
        <v>0</v>
      </c>
      <c r="I357" s="203">
        <v>0</v>
      </c>
      <c r="J357" s="206">
        <v>0</v>
      </c>
    </row>
    <row r="358" spans="1:10" ht="30" customHeight="1">
      <c r="A358" s="28" t="s">
        <v>65</v>
      </c>
      <c r="B358" s="24" t="s">
        <v>5</v>
      </c>
      <c r="C358" s="24" t="s">
        <v>61</v>
      </c>
      <c r="D358" s="177">
        <v>3200000</v>
      </c>
      <c r="E358" s="157">
        <f t="shared" si="37"/>
        <v>3200000</v>
      </c>
      <c r="F358" s="213">
        <f t="shared" si="38"/>
        <v>3200000</v>
      </c>
      <c r="G358" s="177">
        <v>0</v>
      </c>
      <c r="H358" s="157">
        <v>0</v>
      </c>
      <c r="I358" s="157">
        <v>0</v>
      </c>
      <c r="J358" s="178">
        <v>0</v>
      </c>
    </row>
    <row r="359" spans="1:12" ht="28.5" customHeight="1">
      <c r="A359" s="28" t="s">
        <v>66</v>
      </c>
      <c r="B359" s="24" t="s">
        <v>5</v>
      </c>
      <c r="C359" s="24" t="s">
        <v>61</v>
      </c>
      <c r="D359" s="157">
        <v>81600</v>
      </c>
      <c r="E359" s="157">
        <f t="shared" si="37"/>
        <v>81600</v>
      </c>
      <c r="F359" s="213">
        <f t="shared" si="38"/>
        <v>81600</v>
      </c>
      <c r="G359" s="177">
        <v>0</v>
      </c>
      <c r="H359" s="157">
        <v>0</v>
      </c>
      <c r="I359" s="157">
        <v>0</v>
      </c>
      <c r="J359" s="178">
        <v>0</v>
      </c>
      <c r="L359" s="13"/>
    </row>
    <row r="360" spans="1:10" ht="38.25">
      <c r="A360" s="28" t="s">
        <v>67</v>
      </c>
      <c r="B360" s="24" t="s">
        <v>5</v>
      </c>
      <c r="C360" s="24" t="s">
        <v>61</v>
      </c>
      <c r="D360" s="157">
        <v>12000</v>
      </c>
      <c r="E360" s="157">
        <f t="shared" si="37"/>
        <v>12000</v>
      </c>
      <c r="F360" s="213">
        <f t="shared" si="38"/>
        <v>12000</v>
      </c>
      <c r="G360" s="177">
        <v>0</v>
      </c>
      <c r="H360" s="157">
        <v>0</v>
      </c>
      <c r="I360" s="157">
        <v>0</v>
      </c>
      <c r="J360" s="178">
        <v>0</v>
      </c>
    </row>
    <row r="361" spans="1:10" ht="25.5">
      <c r="A361" s="28" t="s">
        <v>125</v>
      </c>
      <c r="B361" s="24" t="s">
        <v>5</v>
      </c>
      <c r="C361" s="24" t="s">
        <v>61</v>
      </c>
      <c r="D361" s="157">
        <v>5630000</v>
      </c>
      <c r="E361" s="157">
        <f t="shared" si="37"/>
        <v>5630000</v>
      </c>
      <c r="F361" s="213">
        <f t="shared" si="38"/>
        <v>5630000</v>
      </c>
      <c r="G361" s="177">
        <v>0</v>
      </c>
      <c r="H361" s="157">
        <v>0</v>
      </c>
      <c r="I361" s="157">
        <v>0</v>
      </c>
      <c r="J361" s="178">
        <v>0</v>
      </c>
    </row>
    <row r="362" spans="1:10" ht="38.25">
      <c r="A362" s="28" t="s">
        <v>127</v>
      </c>
      <c r="B362" s="24" t="s">
        <v>5</v>
      </c>
      <c r="C362" s="24" t="s">
        <v>61</v>
      </c>
      <c r="D362" s="157">
        <v>136000</v>
      </c>
      <c r="E362" s="157">
        <f t="shared" si="37"/>
        <v>136000</v>
      </c>
      <c r="F362" s="213">
        <f t="shared" si="38"/>
        <v>136000</v>
      </c>
      <c r="G362" s="177">
        <v>0</v>
      </c>
      <c r="H362" s="157">
        <v>0</v>
      </c>
      <c r="I362" s="157">
        <v>0</v>
      </c>
      <c r="J362" s="178">
        <v>0</v>
      </c>
    </row>
    <row r="363" spans="1:10" ht="39" thickBot="1">
      <c r="A363" s="28" t="s">
        <v>126</v>
      </c>
      <c r="B363" s="24" t="s">
        <v>5</v>
      </c>
      <c r="C363" s="24" t="s">
        <v>61</v>
      </c>
      <c r="D363" s="157">
        <v>38000</v>
      </c>
      <c r="E363" s="157">
        <f t="shared" si="37"/>
        <v>38000</v>
      </c>
      <c r="F363" s="213">
        <f t="shared" si="38"/>
        <v>38000</v>
      </c>
      <c r="G363" s="177">
        <v>0</v>
      </c>
      <c r="H363" s="157">
        <v>0</v>
      </c>
      <c r="I363" s="157">
        <v>0</v>
      </c>
      <c r="J363" s="178">
        <v>0</v>
      </c>
    </row>
    <row r="364" spans="1:10" ht="19.5" customHeight="1" thickBot="1">
      <c r="A364" s="459" t="s">
        <v>374</v>
      </c>
      <c r="B364" s="460"/>
      <c r="C364" s="460"/>
      <c r="D364" s="67">
        <f aca="true" t="shared" si="39" ref="D364:J364">SUM(D352:D363)</f>
        <v>19400300</v>
      </c>
      <c r="E364" s="67">
        <f t="shared" si="39"/>
        <v>19400300</v>
      </c>
      <c r="F364" s="67">
        <f t="shared" si="39"/>
        <v>19400300</v>
      </c>
      <c r="G364" s="68">
        <f t="shared" si="39"/>
        <v>0</v>
      </c>
      <c r="H364" s="68">
        <f t="shared" si="39"/>
        <v>0</v>
      </c>
      <c r="I364" s="68">
        <f t="shared" si="39"/>
        <v>0</v>
      </c>
      <c r="J364" s="69">
        <f t="shared" si="39"/>
        <v>0</v>
      </c>
    </row>
    <row r="365" spans="1:10" ht="19.5" customHeight="1">
      <c r="A365" s="461" t="s">
        <v>71</v>
      </c>
      <c r="B365" s="462"/>
      <c r="C365" s="462"/>
      <c r="D365" s="70">
        <v>164800</v>
      </c>
      <c r="E365" s="70">
        <v>164800</v>
      </c>
      <c r="F365" s="70">
        <v>164800</v>
      </c>
      <c r="G365" s="70"/>
      <c r="H365" s="70"/>
      <c r="I365" s="70"/>
      <c r="J365" s="71"/>
    </row>
    <row r="366" spans="1:10" ht="19.5" customHeight="1">
      <c r="A366" s="463" t="s">
        <v>72</v>
      </c>
      <c r="B366" s="464"/>
      <c r="C366" s="464"/>
      <c r="D366" s="72">
        <f>D364+D365</f>
        <v>19565100</v>
      </c>
      <c r="E366" s="72">
        <f aca="true" t="shared" si="40" ref="E366:J366">E364+E365</f>
        <v>19565100</v>
      </c>
      <c r="F366" s="72">
        <f t="shared" si="40"/>
        <v>19565100</v>
      </c>
      <c r="G366" s="72">
        <f t="shared" si="40"/>
        <v>0</v>
      </c>
      <c r="H366" s="72">
        <f t="shared" si="40"/>
        <v>0</v>
      </c>
      <c r="I366" s="72">
        <f t="shared" si="40"/>
        <v>0</v>
      </c>
      <c r="J366" s="73">
        <f t="shared" si="40"/>
        <v>0</v>
      </c>
    </row>
    <row r="367" spans="1:10" ht="19.5" customHeight="1">
      <c r="A367" s="465" t="s">
        <v>73</v>
      </c>
      <c r="B367" s="466"/>
      <c r="C367" s="466"/>
      <c r="D367" s="466"/>
      <c r="E367" s="466"/>
      <c r="F367" s="466"/>
      <c r="G367" s="466"/>
      <c r="H367" s="466"/>
      <c r="I367" s="466"/>
      <c r="J367" s="467"/>
    </row>
    <row r="368" spans="1:10" ht="19.5" customHeight="1">
      <c r="A368" s="268" t="s">
        <v>398</v>
      </c>
      <c r="B368" s="24" t="s">
        <v>5</v>
      </c>
      <c r="C368" s="24" t="s">
        <v>74</v>
      </c>
      <c r="D368" s="108">
        <v>10000</v>
      </c>
      <c r="E368" s="108">
        <f>D368</f>
        <v>10000</v>
      </c>
      <c r="F368" s="227">
        <f>E368+G368+H368+I368+J368</f>
        <v>10000</v>
      </c>
      <c r="G368" s="109">
        <v>0</v>
      </c>
      <c r="H368" s="108">
        <v>0</v>
      </c>
      <c r="I368" s="108">
        <v>0</v>
      </c>
      <c r="J368" s="110">
        <v>0</v>
      </c>
    </row>
    <row r="369" spans="1:10" ht="19.5" customHeight="1">
      <c r="A369" s="468" t="s">
        <v>75</v>
      </c>
      <c r="B369" s="469"/>
      <c r="C369" s="470"/>
      <c r="D369" s="74">
        <f aca="true" t="shared" si="41" ref="D369:J369">SUM(D368:D368)</f>
        <v>10000</v>
      </c>
      <c r="E369" s="74">
        <f t="shared" si="41"/>
        <v>10000</v>
      </c>
      <c r="F369" s="74">
        <f t="shared" si="41"/>
        <v>10000</v>
      </c>
      <c r="G369" s="74">
        <f t="shared" si="41"/>
        <v>0</v>
      </c>
      <c r="H369" s="74">
        <f t="shared" si="41"/>
        <v>0</v>
      </c>
      <c r="I369" s="74">
        <f t="shared" si="41"/>
        <v>0</v>
      </c>
      <c r="J369" s="75">
        <f t="shared" si="41"/>
        <v>0</v>
      </c>
    </row>
    <row r="370" spans="1:10" ht="19.5" customHeight="1">
      <c r="A370" s="471" t="s">
        <v>76</v>
      </c>
      <c r="B370" s="472"/>
      <c r="C370" s="473"/>
      <c r="D370" s="76">
        <v>23500</v>
      </c>
      <c r="E370" s="76">
        <v>23500</v>
      </c>
      <c r="F370" s="76">
        <v>23500</v>
      </c>
      <c r="G370" s="76"/>
      <c r="H370" s="76"/>
      <c r="I370" s="76"/>
      <c r="J370" s="269"/>
    </row>
    <row r="371" spans="1:10" ht="19.5" customHeight="1" thickBot="1">
      <c r="A371" s="463" t="s">
        <v>77</v>
      </c>
      <c r="B371" s="464"/>
      <c r="C371" s="464"/>
      <c r="D371" s="72">
        <f>D370+D369</f>
        <v>33500</v>
      </c>
      <c r="E371" s="72">
        <f aca="true" t="shared" si="42" ref="E371:J371">E370+E369</f>
        <v>33500</v>
      </c>
      <c r="F371" s="72">
        <f t="shared" si="42"/>
        <v>33500</v>
      </c>
      <c r="G371" s="72">
        <f t="shared" si="42"/>
        <v>0</v>
      </c>
      <c r="H371" s="72">
        <f t="shared" si="42"/>
        <v>0</v>
      </c>
      <c r="I371" s="72">
        <f t="shared" si="42"/>
        <v>0</v>
      </c>
      <c r="J371" s="73">
        <f t="shared" si="42"/>
        <v>0</v>
      </c>
    </row>
    <row r="372" spans="1:10" ht="19.5" customHeight="1" thickBot="1">
      <c r="A372" s="408" t="s">
        <v>78</v>
      </c>
      <c r="B372" s="409"/>
      <c r="C372" s="409"/>
      <c r="D372" s="409"/>
      <c r="E372" s="409"/>
      <c r="F372" s="409"/>
      <c r="G372" s="409"/>
      <c r="H372" s="409"/>
      <c r="I372" s="409"/>
      <c r="J372" s="410"/>
    </row>
    <row r="373" spans="1:10" ht="14.25">
      <c r="A373" s="28" t="s">
        <v>80</v>
      </c>
      <c r="B373" s="24" t="s">
        <v>5</v>
      </c>
      <c r="C373" s="24" t="s">
        <v>79</v>
      </c>
      <c r="D373" s="157">
        <v>1728600</v>
      </c>
      <c r="E373" s="157">
        <f aca="true" t="shared" si="43" ref="E373:E389">D373</f>
        <v>1728600</v>
      </c>
      <c r="F373" s="213">
        <f aca="true" t="shared" si="44" ref="F373:F389">D373+G373+H373+I373+J373</f>
        <v>1728600</v>
      </c>
      <c r="G373" s="177">
        <v>0</v>
      </c>
      <c r="H373" s="157">
        <v>0</v>
      </c>
      <c r="I373" s="157">
        <v>0</v>
      </c>
      <c r="J373" s="178">
        <v>0</v>
      </c>
    </row>
    <row r="374" spans="1:10" ht="14.25">
      <c r="A374" s="28" t="s">
        <v>81</v>
      </c>
      <c r="B374" s="24" t="s">
        <v>5</v>
      </c>
      <c r="C374" s="24" t="s">
        <v>79</v>
      </c>
      <c r="D374" s="157">
        <v>473300</v>
      </c>
      <c r="E374" s="157">
        <f t="shared" si="43"/>
        <v>473300</v>
      </c>
      <c r="F374" s="213">
        <f t="shared" si="44"/>
        <v>473300</v>
      </c>
      <c r="G374" s="177">
        <v>0</v>
      </c>
      <c r="H374" s="157">
        <v>0</v>
      </c>
      <c r="I374" s="157">
        <v>0</v>
      </c>
      <c r="J374" s="178">
        <v>0</v>
      </c>
    </row>
    <row r="375" spans="1:10" ht="14.25">
      <c r="A375" s="28" t="s">
        <v>82</v>
      </c>
      <c r="B375" s="24" t="s">
        <v>5</v>
      </c>
      <c r="C375" s="24" t="s">
        <v>79</v>
      </c>
      <c r="D375" s="157">
        <v>1586200</v>
      </c>
      <c r="E375" s="157">
        <f t="shared" si="43"/>
        <v>1586200</v>
      </c>
      <c r="F375" s="213">
        <f t="shared" si="44"/>
        <v>1586200</v>
      </c>
      <c r="G375" s="177">
        <v>0</v>
      </c>
      <c r="H375" s="157">
        <v>0</v>
      </c>
      <c r="I375" s="157">
        <v>0</v>
      </c>
      <c r="J375" s="178">
        <v>0</v>
      </c>
    </row>
    <row r="376" spans="1:10" ht="14.25">
      <c r="A376" s="28" t="s">
        <v>83</v>
      </c>
      <c r="B376" s="24" t="s">
        <v>5</v>
      </c>
      <c r="C376" s="24" t="s">
        <v>79</v>
      </c>
      <c r="D376" s="157">
        <v>2100000</v>
      </c>
      <c r="E376" s="157">
        <f t="shared" si="43"/>
        <v>2100000</v>
      </c>
      <c r="F376" s="213">
        <f t="shared" si="44"/>
        <v>2100000</v>
      </c>
      <c r="G376" s="177">
        <v>0</v>
      </c>
      <c r="H376" s="157">
        <v>0</v>
      </c>
      <c r="I376" s="157">
        <v>0</v>
      </c>
      <c r="J376" s="178">
        <v>0</v>
      </c>
    </row>
    <row r="377" spans="1:10" ht="14.25">
      <c r="A377" s="28" t="s">
        <v>271</v>
      </c>
      <c r="B377" s="24" t="s">
        <v>5</v>
      </c>
      <c r="C377" s="24" t="s">
        <v>79</v>
      </c>
      <c r="D377" s="157">
        <v>300000</v>
      </c>
      <c r="E377" s="157">
        <f t="shared" si="43"/>
        <v>300000</v>
      </c>
      <c r="F377" s="213">
        <f t="shared" si="44"/>
        <v>300000</v>
      </c>
      <c r="G377" s="177">
        <v>0</v>
      </c>
      <c r="H377" s="157">
        <v>0</v>
      </c>
      <c r="I377" s="157">
        <v>0</v>
      </c>
      <c r="J377" s="178">
        <v>0</v>
      </c>
    </row>
    <row r="378" spans="1:10" ht="25.5">
      <c r="A378" s="214" t="s">
        <v>84</v>
      </c>
      <c r="B378" s="24" t="s">
        <v>5</v>
      </c>
      <c r="C378" s="24" t="s">
        <v>79</v>
      </c>
      <c r="D378" s="215">
        <v>13900</v>
      </c>
      <c r="E378" s="157">
        <f t="shared" si="43"/>
        <v>13900</v>
      </c>
      <c r="F378" s="213">
        <f t="shared" si="44"/>
        <v>13900</v>
      </c>
      <c r="G378" s="216">
        <v>0</v>
      </c>
      <c r="H378" s="215">
        <v>0</v>
      </c>
      <c r="I378" s="215">
        <v>0</v>
      </c>
      <c r="J378" s="217">
        <v>0</v>
      </c>
    </row>
    <row r="379" spans="1:10" ht="25.5">
      <c r="A379" s="214" t="s">
        <v>85</v>
      </c>
      <c r="B379" s="24" t="s">
        <v>5</v>
      </c>
      <c r="C379" s="24" t="s">
        <v>79</v>
      </c>
      <c r="D379" s="215">
        <v>5400</v>
      </c>
      <c r="E379" s="157">
        <f t="shared" si="43"/>
        <v>5400</v>
      </c>
      <c r="F379" s="213">
        <f t="shared" si="44"/>
        <v>5400</v>
      </c>
      <c r="G379" s="216">
        <v>0</v>
      </c>
      <c r="H379" s="215">
        <v>0</v>
      </c>
      <c r="I379" s="215">
        <v>0</v>
      </c>
      <c r="J379" s="217">
        <v>0</v>
      </c>
    </row>
    <row r="380" spans="1:10" ht="38.25" customHeight="1">
      <c r="A380" s="214" t="s">
        <v>86</v>
      </c>
      <c r="B380" s="24" t="s">
        <v>5</v>
      </c>
      <c r="C380" s="24" t="s">
        <v>79</v>
      </c>
      <c r="D380" s="215">
        <v>12400</v>
      </c>
      <c r="E380" s="157">
        <f t="shared" si="43"/>
        <v>12400</v>
      </c>
      <c r="F380" s="213">
        <f t="shared" si="44"/>
        <v>12400</v>
      </c>
      <c r="G380" s="216">
        <v>0</v>
      </c>
      <c r="H380" s="215">
        <v>0</v>
      </c>
      <c r="I380" s="215">
        <v>0</v>
      </c>
      <c r="J380" s="217">
        <v>0</v>
      </c>
    </row>
    <row r="381" spans="1:10" ht="25.5">
      <c r="A381" s="214" t="s">
        <v>90</v>
      </c>
      <c r="B381" s="24" t="s">
        <v>5</v>
      </c>
      <c r="C381" s="24" t="s">
        <v>79</v>
      </c>
      <c r="D381" s="215">
        <v>8600</v>
      </c>
      <c r="E381" s="157">
        <f t="shared" si="43"/>
        <v>8600</v>
      </c>
      <c r="F381" s="213">
        <f t="shared" si="44"/>
        <v>8600</v>
      </c>
      <c r="G381" s="216">
        <v>0</v>
      </c>
      <c r="H381" s="215">
        <v>0</v>
      </c>
      <c r="I381" s="215">
        <v>0</v>
      </c>
      <c r="J381" s="217">
        <v>0</v>
      </c>
    </row>
    <row r="382" spans="1:10" ht="25.5">
      <c r="A382" s="214" t="s">
        <v>355</v>
      </c>
      <c r="B382" s="24" t="s">
        <v>5</v>
      </c>
      <c r="C382" s="24" t="s">
        <v>79</v>
      </c>
      <c r="D382" s="215">
        <v>867600</v>
      </c>
      <c r="E382" s="157">
        <f t="shared" si="43"/>
        <v>867600</v>
      </c>
      <c r="F382" s="213">
        <f t="shared" si="44"/>
        <v>867600</v>
      </c>
      <c r="G382" s="216">
        <v>0</v>
      </c>
      <c r="H382" s="215">
        <v>0</v>
      </c>
      <c r="I382" s="215">
        <v>0</v>
      </c>
      <c r="J382" s="217">
        <v>0</v>
      </c>
    </row>
    <row r="383" spans="1:10" ht="25.5">
      <c r="A383" s="214" t="s">
        <v>87</v>
      </c>
      <c r="B383" s="24" t="s">
        <v>5</v>
      </c>
      <c r="C383" s="24" t="s">
        <v>79</v>
      </c>
      <c r="D383" s="215">
        <v>20313000</v>
      </c>
      <c r="E383" s="157">
        <f t="shared" si="43"/>
        <v>20313000</v>
      </c>
      <c r="F383" s="213">
        <f t="shared" si="44"/>
        <v>20313000</v>
      </c>
      <c r="G383" s="216">
        <v>0</v>
      </c>
      <c r="H383" s="215">
        <v>0</v>
      </c>
      <c r="I383" s="215">
        <v>0</v>
      </c>
      <c r="J383" s="217">
        <v>0</v>
      </c>
    </row>
    <row r="384" spans="1:10" ht="38.25">
      <c r="A384" s="214" t="s">
        <v>88</v>
      </c>
      <c r="B384" s="24" t="s">
        <v>5</v>
      </c>
      <c r="C384" s="24" t="s">
        <v>79</v>
      </c>
      <c r="D384" s="215">
        <v>132000</v>
      </c>
      <c r="E384" s="157">
        <f t="shared" si="43"/>
        <v>132000</v>
      </c>
      <c r="F384" s="213">
        <f t="shared" si="44"/>
        <v>132000</v>
      </c>
      <c r="G384" s="216">
        <v>0</v>
      </c>
      <c r="H384" s="215">
        <v>0</v>
      </c>
      <c r="I384" s="215">
        <v>0</v>
      </c>
      <c r="J384" s="217">
        <v>0</v>
      </c>
    </row>
    <row r="385" spans="1:10" ht="38.25">
      <c r="A385" s="214" t="s">
        <v>89</v>
      </c>
      <c r="B385" s="24" t="s">
        <v>5</v>
      </c>
      <c r="C385" s="24" t="s">
        <v>79</v>
      </c>
      <c r="D385" s="215">
        <v>80000</v>
      </c>
      <c r="E385" s="157">
        <f t="shared" si="43"/>
        <v>80000</v>
      </c>
      <c r="F385" s="213">
        <f t="shared" si="44"/>
        <v>80000</v>
      </c>
      <c r="G385" s="216">
        <v>0</v>
      </c>
      <c r="H385" s="215">
        <v>0</v>
      </c>
      <c r="I385" s="215">
        <v>0</v>
      </c>
      <c r="J385" s="217">
        <v>0</v>
      </c>
    </row>
    <row r="386" spans="1:10" ht="14.25">
      <c r="A386" s="165" t="s">
        <v>518</v>
      </c>
      <c r="B386" s="158" t="s">
        <v>112</v>
      </c>
      <c r="C386" s="141" t="s">
        <v>79</v>
      </c>
      <c r="D386" s="16">
        <v>500</v>
      </c>
      <c r="E386" s="173">
        <f t="shared" si="43"/>
        <v>500</v>
      </c>
      <c r="F386" s="182">
        <f t="shared" si="44"/>
        <v>500</v>
      </c>
      <c r="G386" s="184">
        <v>0</v>
      </c>
      <c r="H386" s="16">
        <v>0</v>
      </c>
      <c r="I386" s="16">
        <v>0</v>
      </c>
      <c r="J386" s="339">
        <v>0</v>
      </c>
    </row>
    <row r="387" spans="1:10" ht="14.25">
      <c r="A387" s="28" t="s">
        <v>519</v>
      </c>
      <c r="B387" s="158" t="s">
        <v>5</v>
      </c>
      <c r="C387" s="141" t="s">
        <v>79</v>
      </c>
      <c r="D387" s="16">
        <v>2400</v>
      </c>
      <c r="E387" s="173">
        <f t="shared" si="43"/>
        <v>2400</v>
      </c>
      <c r="F387" s="182">
        <f t="shared" si="44"/>
        <v>2400</v>
      </c>
      <c r="G387" s="177">
        <v>0</v>
      </c>
      <c r="H387" s="16">
        <v>0</v>
      </c>
      <c r="I387" s="16">
        <v>0</v>
      </c>
      <c r="J387" s="339">
        <v>0</v>
      </c>
    </row>
    <row r="388" spans="1:10" ht="25.5">
      <c r="A388" s="214" t="s">
        <v>91</v>
      </c>
      <c r="B388" s="24" t="s">
        <v>5</v>
      </c>
      <c r="C388" s="24" t="s">
        <v>79</v>
      </c>
      <c r="D388" s="215">
        <v>4752</v>
      </c>
      <c r="E388" s="157">
        <f t="shared" si="43"/>
        <v>4752</v>
      </c>
      <c r="F388" s="213">
        <f t="shared" si="44"/>
        <v>4752</v>
      </c>
      <c r="G388" s="216">
        <v>0</v>
      </c>
      <c r="H388" s="215">
        <v>0</v>
      </c>
      <c r="I388" s="215">
        <v>0</v>
      </c>
      <c r="J388" s="217">
        <v>0</v>
      </c>
    </row>
    <row r="389" spans="1:11" ht="24.75" customHeight="1">
      <c r="A389" s="218" t="s">
        <v>92</v>
      </c>
      <c r="B389" s="24" t="s">
        <v>5</v>
      </c>
      <c r="C389" s="24" t="s">
        <v>79</v>
      </c>
      <c r="D389" s="157">
        <v>9000</v>
      </c>
      <c r="E389" s="157">
        <f t="shared" si="43"/>
        <v>9000</v>
      </c>
      <c r="F389" s="213">
        <f t="shared" si="44"/>
        <v>9000</v>
      </c>
      <c r="G389" s="177">
        <v>0</v>
      </c>
      <c r="H389" s="157">
        <v>0</v>
      </c>
      <c r="I389" s="157">
        <v>0</v>
      </c>
      <c r="J389" s="178">
        <v>0</v>
      </c>
      <c r="K389" s="13"/>
    </row>
    <row r="390" spans="1:10" ht="19.5" customHeight="1" thickBot="1">
      <c r="A390" s="481" t="s">
        <v>375</v>
      </c>
      <c r="B390" s="482"/>
      <c r="C390" s="483"/>
      <c r="D390" s="77">
        <f aca="true" t="shared" si="45" ref="D390:J390">SUM(D373:D389)</f>
        <v>27637652</v>
      </c>
      <c r="E390" s="67">
        <f t="shared" si="45"/>
        <v>27637652</v>
      </c>
      <c r="F390" s="67">
        <f t="shared" si="45"/>
        <v>27637652</v>
      </c>
      <c r="G390" s="67">
        <f t="shared" si="45"/>
        <v>0</v>
      </c>
      <c r="H390" s="67">
        <f t="shared" si="45"/>
        <v>0</v>
      </c>
      <c r="I390" s="67">
        <f t="shared" si="45"/>
        <v>0</v>
      </c>
      <c r="J390" s="78">
        <f t="shared" si="45"/>
        <v>0</v>
      </c>
    </row>
    <row r="391" spans="1:10" ht="19.5" customHeight="1">
      <c r="A391" s="461" t="s">
        <v>93</v>
      </c>
      <c r="B391" s="462"/>
      <c r="C391" s="462"/>
      <c r="D391" s="70">
        <v>118400</v>
      </c>
      <c r="E391" s="70">
        <v>118400</v>
      </c>
      <c r="F391" s="70">
        <v>118400</v>
      </c>
      <c r="G391" s="70"/>
      <c r="H391" s="70"/>
      <c r="I391" s="70"/>
      <c r="J391" s="71"/>
    </row>
    <row r="392" spans="1:10" ht="19.5" customHeight="1" thickBot="1">
      <c r="A392" s="449" t="s">
        <v>94</v>
      </c>
      <c r="B392" s="450"/>
      <c r="C392" s="451"/>
      <c r="D392" s="72">
        <f>D390+D391</f>
        <v>27756052</v>
      </c>
      <c r="E392" s="72">
        <f aca="true" t="shared" si="46" ref="E392:J392">E390+E391</f>
        <v>27756052</v>
      </c>
      <c r="F392" s="72">
        <f t="shared" si="46"/>
        <v>27756052</v>
      </c>
      <c r="G392" s="72">
        <f t="shared" si="46"/>
        <v>0</v>
      </c>
      <c r="H392" s="72">
        <f t="shared" si="46"/>
        <v>0</v>
      </c>
      <c r="I392" s="72">
        <f t="shared" si="46"/>
        <v>0</v>
      </c>
      <c r="J392" s="73">
        <f t="shared" si="46"/>
        <v>0</v>
      </c>
    </row>
    <row r="393" spans="1:10" ht="19.5" customHeight="1" thickBot="1">
      <c r="A393" s="376" t="s">
        <v>470</v>
      </c>
      <c r="B393" s="377"/>
      <c r="C393" s="377"/>
      <c r="D393" s="377"/>
      <c r="E393" s="377"/>
      <c r="F393" s="377"/>
      <c r="G393" s="377"/>
      <c r="H393" s="377"/>
      <c r="I393" s="377"/>
      <c r="J393" s="378"/>
    </row>
    <row r="394" spans="1:10" ht="33.75" customHeight="1">
      <c r="A394" s="325" t="s">
        <v>471</v>
      </c>
      <c r="B394" s="191" t="s">
        <v>5</v>
      </c>
      <c r="C394" s="192" t="s">
        <v>524</v>
      </c>
      <c r="D394" s="189">
        <v>5000</v>
      </c>
      <c r="E394" s="187">
        <f>D394</f>
        <v>5000</v>
      </c>
      <c r="F394" s="194">
        <f>D394+G394+H394+I394+J394</f>
        <v>5000</v>
      </c>
      <c r="G394" s="188">
        <v>0</v>
      </c>
      <c r="H394" s="189">
        <v>0</v>
      </c>
      <c r="I394" s="189">
        <v>0</v>
      </c>
      <c r="J394" s="190">
        <v>0</v>
      </c>
    </row>
    <row r="395" spans="1:10" ht="20.25" customHeight="1">
      <c r="A395" s="366" t="s">
        <v>543</v>
      </c>
      <c r="B395" s="366"/>
      <c r="C395" s="366"/>
      <c r="D395" s="355">
        <v>6000</v>
      </c>
      <c r="E395" s="356">
        <v>6000</v>
      </c>
      <c r="F395" s="357">
        <v>6000</v>
      </c>
      <c r="G395" s="355"/>
      <c r="H395" s="355"/>
      <c r="I395" s="355"/>
      <c r="J395" s="355"/>
    </row>
    <row r="396" spans="1:10" ht="19.5" customHeight="1" thickBot="1">
      <c r="A396" s="373" t="s">
        <v>542</v>
      </c>
      <c r="B396" s="374"/>
      <c r="C396" s="375"/>
      <c r="D396" s="354">
        <f>D394+D395</f>
        <v>11000</v>
      </c>
      <c r="E396" s="354">
        <f aca="true" t="shared" si="47" ref="E396:J396">E394+E395</f>
        <v>11000</v>
      </c>
      <c r="F396" s="354">
        <f t="shared" si="47"/>
        <v>11000</v>
      </c>
      <c r="G396" s="354">
        <f t="shared" si="47"/>
        <v>0</v>
      </c>
      <c r="H396" s="354">
        <f t="shared" si="47"/>
        <v>0</v>
      </c>
      <c r="I396" s="354">
        <f t="shared" si="47"/>
        <v>0</v>
      </c>
      <c r="J396" s="354">
        <f t="shared" si="47"/>
        <v>0</v>
      </c>
    </row>
    <row r="397" spans="1:10" ht="19.5" customHeight="1" thickBot="1">
      <c r="A397" s="314"/>
      <c r="B397" s="315"/>
      <c r="C397" s="316"/>
      <c r="D397" s="317"/>
      <c r="E397" s="317"/>
      <c r="F397" s="317"/>
      <c r="G397" s="317"/>
      <c r="H397" s="317"/>
      <c r="I397" s="317"/>
      <c r="J397" s="318"/>
    </row>
    <row r="398" spans="1:10" ht="19.5" customHeight="1" thickBot="1">
      <c r="A398" s="452" t="s">
        <v>95</v>
      </c>
      <c r="B398" s="453"/>
      <c r="C398" s="453"/>
      <c r="D398" s="453"/>
      <c r="E398" s="453"/>
      <c r="F398" s="453"/>
      <c r="G398" s="453"/>
      <c r="H398" s="453"/>
      <c r="I398" s="453"/>
      <c r="J398" s="454"/>
    </row>
    <row r="399" spans="1:10" ht="51">
      <c r="A399" s="28" t="s">
        <v>97</v>
      </c>
      <c r="B399" s="24" t="s">
        <v>5</v>
      </c>
      <c r="C399" s="24" t="s">
        <v>96</v>
      </c>
      <c r="D399" s="157">
        <v>26000000</v>
      </c>
      <c r="E399" s="157">
        <f>D399</f>
        <v>26000000</v>
      </c>
      <c r="F399" s="219">
        <f>D399+G399+H399+I399+J399</f>
        <v>26000000</v>
      </c>
      <c r="G399" s="220">
        <v>0</v>
      </c>
      <c r="H399" s="157">
        <v>0</v>
      </c>
      <c r="I399" s="157">
        <v>0</v>
      </c>
      <c r="J399" s="178">
        <v>0</v>
      </c>
    </row>
    <row r="400" spans="1:10" ht="52.5" customHeight="1">
      <c r="A400" s="28" t="s">
        <v>98</v>
      </c>
      <c r="B400" s="24" t="s">
        <v>5</v>
      </c>
      <c r="C400" s="24" t="s">
        <v>96</v>
      </c>
      <c r="D400" s="157">
        <v>386000</v>
      </c>
      <c r="E400" s="157">
        <f>D400</f>
        <v>386000</v>
      </c>
      <c r="F400" s="219">
        <f>D400+G400+H400+I400+J400</f>
        <v>386000</v>
      </c>
      <c r="G400" s="220">
        <v>0</v>
      </c>
      <c r="H400" s="157">
        <v>0</v>
      </c>
      <c r="I400" s="157">
        <v>0</v>
      </c>
      <c r="J400" s="178">
        <v>0</v>
      </c>
    </row>
    <row r="401" spans="1:10" ht="55.5" customHeight="1">
      <c r="A401" s="28" t="s">
        <v>99</v>
      </c>
      <c r="B401" s="24" t="s">
        <v>5</v>
      </c>
      <c r="C401" s="24" t="s">
        <v>96</v>
      </c>
      <c r="D401" s="157">
        <v>116500</v>
      </c>
      <c r="E401" s="157">
        <f>D401</f>
        <v>116500</v>
      </c>
      <c r="F401" s="219">
        <f>D401+G401+H401+I401+J401</f>
        <v>116500</v>
      </c>
      <c r="G401" s="220">
        <v>0</v>
      </c>
      <c r="H401" s="157">
        <v>0</v>
      </c>
      <c r="I401" s="157">
        <v>0</v>
      </c>
      <c r="J401" s="178">
        <v>0</v>
      </c>
    </row>
    <row r="402" spans="1:10" ht="38.25">
      <c r="A402" s="28" t="s">
        <v>164</v>
      </c>
      <c r="B402" s="24" t="s">
        <v>5</v>
      </c>
      <c r="C402" s="24" t="s">
        <v>96</v>
      </c>
      <c r="D402" s="157">
        <v>1516000</v>
      </c>
      <c r="E402" s="157">
        <f>D402</f>
        <v>1516000</v>
      </c>
      <c r="F402" s="219">
        <f>D402+G402+H402+I402+J402</f>
        <v>1516000</v>
      </c>
      <c r="G402" s="220">
        <v>0</v>
      </c>
      <c r="H402" s="157">
        <v>0</v>
      </c>
      <c r="I402" s="157">
        <v>0</v>
      </c>
      <c r="J402" s="178">
        <v>0</v>
      </c>
    </row>
    <row r="403" spans="1:10" ht="38.25">
      <c r="A403" s="28" t="s">
        <v>218</v>
      </c>
      <c r="B403" s="24" t="s">
        <v>5</v>
      </c>
      <c r="C403" s="24" t="s">
        <v>96</v>
      </c>
      <c r="D403" s="157">
        <v>6709000</v>
      </c>
      <c r="E403" s="157">
        <f>D403</f>
        <v>6709000</v>
      </c>
      <c r="F403" s="219">
        <f>D403+G403+H403+I403+J403</f>
        <v>6709000</v>
      </c>
      <c r="G403" s="220">
        <v>0</v>
      </c>
      <c r="H403" s="157">
        <v>0</v>
      </c>
      <c r="I403" s="157">
        <v>0</v>
      </c>
      <c r="J403" s="178">
        <v>0</v>
      </c>
    </row>
    <row r="404" spans="1:10" ht="19.5" customHeight="1">
      <c r="A404" s="455" t="s">
        <v>100</v>
      </c>
      <c r="B404" s="456"/>
      <c r="C404" s="456"/>
      <c r="D404" s="79">
        <f aca="true" t="shared" si="48" ref="D404:J404">SUM(D399:D403)</f>
        <v>34727500</v>
      </c>
      <c r="E404" s="79">
        <f t="shared" si="48"/>
        <v>34727500</v>
      </c>
      <c r="F404" s="80">
        <f t="shared" si="48"/>
        <v>34727500</v>
      </c>
      <c r="G404" s="81">
        <f t="shared" si="48"/>
        <v>0</v>
      </c>
      <c r="H404" s="79">
        <f t="shared" si="48"/>
        <v>0</v>
      </c>
      <c r="I404" s="79">
        <f t="shared" si="48"/>
        <v>0</v>
      </c>
      <c r="J404" s="82">
        <f t="shared" si="48"/>
        <v>0</v>
      </c>
    </row>
    <row r="405" spans="1:10" ht="19.5" customHeight="1">
      <c r="A405" s="457" t="s">
        <v>101</v>
      </c>
      <c r="B405" s="458"/>
      <c r="C405" s="458"/>
      <c r="D405" s="83">
        <v>21500</v>
      </c>
      <c r="E405" s="83">
        <v>21500</v>
      </c>
      <c r="F405" s="83">
        <v>21500</v>
      </c>
      <c r="G405" s="84">
        <v>0</v>
      </c>
      <c r="H405" s="83">
        <v>0</v>
      </c>
      <c r="I405" s="83">
        <v>0</v>
      </c>
      <c r="J405" s="85">
        <v>0</v>
      </c>
    </row>
    <row r="406" spans="1:10" ht="19.5" customHeight="1" thickBot="1">
      <c r="A406" s="484" t="s">
        <v>102</v>
      </c>
      <c r="B406" s="485"/>
      <c r="C406" s="485"/>
      <c r="D406" s="86">
        <f>D404+D405</f>
        <v>34749000</v>
      </c>
      <c r="E406" s="86">
        <f aca="true" t="shared" si="49" ref="E406:J406">E404+E405</f>
        <v>34749000</v>
      </c>
      <c r="F406" s="87">
        <f t="shared" si="49"/>
        <v>34749000</v>
      </c>
      <c r="G406" s="88">
        <f t="shared" si="49"/>
        <v>0</v>
      </c>
      <c r="H406" s="86">
        <f t="shared" si="49"/>
        <v>0</v>
      </c>
      <c r="I406" s="86">
        <f t="shared" si="49"/>
        <v>0</v>
      </c>
      <c r="J406" s="89">
        <f t="shared" si="49"/>
        <v>0</v>
      </c>
    </row>
    <row r="407" spans="1:10" ht="39" customHeight="1" thickBot="1">
      <c r="A407" s="494" t="s">
        <v>359</v>
      </c>
      <c r="B407" s="495"/>
      <c r="C407" s="495"/>
      <c r="D407" s="237">
        <f aca="true" t="shared" si="50" ref="D407:J407">D410+D426+D439+D496+D501</f>
        <v>15780754</v>
      </c>
      <c r="E407" s="237">
        <f t="shared" si="50"/>
        <v>15780754</v>
      </c>
      <c r="F407" s="237">
        <f t="shared" si="50"/>
        <v>196509466</v>
      </c>
      <c r="G407" s="237">
        <f t="shared" si="50"/>
        <v>163423912</v>
      </c>
      <c r="H407" s="237">
        <f t="shared" si="50"/>
        <v>17304800</v>
      </c>
      <c r="I407" s="237">
        <f t="shared" si="50"/>
        <v>0</v>
      </c>
      <c r="J407" s="270">
        <f t="shared" si="50"/>
        <v>0</v>
      </c>
    </row>
    <row r="408" spans="1:10" ht="15" hidden="1" thickBot="1">
      <c r="A408" s="496" t="s">
        <v>48</v>
      </c>
      <c r="B408" s="497"/>
      <c r="C408" s="497"/>
      <c r="D408" s="497"/>
      <c r="E408" s="497"/>
      <c r="F408" s="497"/>
      <c r="G408" s="497"/>
      <c r="H408" s="497"/>
      <c r="I408" s="497"/>
      <c r="J408" s="498"/>
    </row>
    <row r="409" spans="1:10" ht="15" hidden="1" thickBot="1">
      <c r="A409" s="123"/>
      <c r="B409" s="124"/>
      <c r="C409" s="124"/>
      <c r="D409" s="125"/>
      <c r="E409" s="125"/>
      <c r="F409" s="126"/>
      <c r="G409" s="127"/>
      <c r="H409" s="125"/>
      <c r="I409" s="125"/>
      <c r="J409" s="128"/>
    </row>
    <row r="410" spans="1:10" ht="15" hidden="1" thickBot="1">
      <c r="A410" s="455" t="s">
        <v>360</v>
      </c>
      <c r="B410" s="456"/>
      <c r="C410" s="456"/>
      <c r="D410" s="74">
        <f aca="true" t="shared" si="51" ref="D410:J410">SUM(D409:D409)</f>
        <v>0</v>
      </c>
      <c r="E410" s="74">
        <f t="shared" si="51"/>
        <v>0</v>
      </c>
      <c r="F410" s="74">
        <f t="shared" si="51"/>
        <v>0</v>
      </c>
      <c r="G410" s="74">
        <f t="shared" si="51"/>
        <v>0</v>
      </c>
      <c r="H410" s="74">
        <f t="shared" si="51"/>
        <v>0</v>
      </c>
      <c r="I410" s="74">
        <f t="shared" si="51"/>
        <v>0</v>
      </c>
      <c r="J410" s="75">
        <f t="shared" si="51"/>
        <v>0</v>
      </c>
    </row>
    <row r="411" spans="1:10" ht="15.75" hidden="1" thickBot="1">
      <c r="A411" s="457" t="s">
        <v>361</v>
      </c>
      <c r="B411" s="458"/>
      <c r="C411" s="458"/>
      <c r="D411" s="129"/>
      <c r="E411" s="129"/>
      <c r="F411" s="130"/>
      <c r="G411" s="131"/>
      <c r="H411" s="129"/>
      <c r="I411" s="129"/>
      <c r="J411" s="132"/>
    </row>
    <row r="412" spans="1:10" ht="15" hidden="1" thickBot="1">
      <c r="A412" s="484" t="s">
        <v>362</v>
      </c>
      <c r="B412" s="485"/>
      <c r="C412" s="485"/>
      <c r="D412" s="86">
        <f>D411+D410</f>
        <v>0</v>
      </c>
      <c r="E412" s="86">
        <f aca="true" t="shared" si="52" ref="E412:J412">E411+E410</f>
        <v>0</v>
      </c>
      <c r="F412" s="86">
        <f t="shared" si="52"/>
        <v>0</v>
      </c>
      <c r="G412" s="86">
        <f t="shared" si="52"/>
        <v>0</v>
      </c>
      <c r="H412" s="86">
        <f t="shared" si="52"/>
        <v>0</v>
      </c>
      <c r="I412" s="86">
        <f t="shared" si="52"/>
        <v>0</v>
      </c>
      <c r="J412" s="89">
        <f t="shared" si="52"/>
        <v>0</v>
      </c>
    </row>
    <row r="413" spans="1:10" ht="19.5" customHeight="1" thickBot="1">
      <c r="A413" s="452" t="s">
        <v>376</v>
      </c>
      <c r="B413" s="453"/>
      <c r="C413" s="453"/>
      <c r="D413" s="453"/>
      <c r="E413" s="453"/>
      <c r="F413" s="453"/>
      <c r="G413" s="453"/>
      <c r="H413" s="453"/>
      <c r="I413" s="453"/>
      <c r="J413" s="454"/>
    </row>
    <row r="414" spans="1:10" ht="25.5">
      <c r="A414" s="28" t="s">
        <v>294</v>
      </c>
      <c r="B414" s="24" t="s">
        <v>5</v>
      </c>
      <c r="C414" s="24" t="s">
        <v>377</v>
      </c>
      <c r="D414" s="157">
        <v>1000</v>
      </c>
      <c r="E414" s="157">
        <f aca="true" t="shared" si="53" ref="E414:E425">D414</f>
        <v>1000</v>
      </c>
      <c r="F414" s="213">
        <f aca="true" t="shared" si="54" ref="F414:F425">D414+G414+H414+I414+J414</f>
        <v>3780000</v>
      </c>
      <c r="G414" s="157">
        <v>3779000</v>
      </c>
      <c r="H414" s="157">
        <v>0</v>
      </c>
      <c r="I414" s="157">
        <v>0</v>
      </c>
      <c r="J414" s="178">
        <v>0</v>
      </c>
    </row>
    <row r="415" spans="1:10" ht="25.5">
      <c r="A415" s="28" t="s">
        <v>295</v>
      </c>
      <c r="B415" s="24" t="s">
        <v>5</v>
      </c>
      <c r="C415" s="24" t="s">
        <v>377</v>
      </c>
      <c r="D415" s="157">
        <v>161000</v>
      </c>
      <c r="E415" s="157">
        <f t="shared" si="53"/>
        <v>161000</v>
      </c>
      <c r="F415" s="213">
        <f t="shared" si="54"/>
        <v>163000</v>
      </c>
      <c r="G415" s="157">
        <v>2000</v>
      </c>
      <c r="H415" s="157">
        <v>0</v>
      </c>
      <c r="I415" s="157">
        <v>0</v>
      </c>
      <c r="J415" s="178">
        <v>0</v>
      </c>
    </row>
    <row r="416" spans="1:10" ht="38.25">
      <c r="A416" s="28" t="s">
        <v>296</v>
      </c>
      <c r="B416" s="24" t="s">
        <v>5</v>
      </c>
      <c r="C416" s="24" t="s">
        <v>377</v>
      </c>
      <c r="D416" s="157">
        <v>1000</v>
      </c>
      <c r="E416" s="157">
        <f t="shared" si="53"/>
        <v>1000</v>
      </c>
      <c r="F416" s="213">
        <f t="shared" si="54"/>
        <v>36000</v>
      </c>
      <c r="G416" s="157">
        <v>35000</v>
      </c>
      <c r="H416" s="157">
        <v>0</v>
      </c>
      <c r="I416" s="157">
        <v>0</v>
      </c>
      <c r="J416" s="178">
        <v>0</v>
      </c>
    </row>
    <row r="417" spans="1:10" ht="38.25">
      <c r="A417" s="28" t="s">
        <v>297</v>
      </c>
      <c r="B417" s="24" t="s">
        <v>5</v>
      </c>
      <c r="C417" s="24" t="s">
        <v>377</v>
      </c>
      <c r="D417" s="157">
        <v>1000</v>
      </c>
      <c r="E417" s="157">
        <f t="shared" si="53"/>
        <v>1000</v>
      </c>
      <c r="F417" s="213">
        <f t="shared" si="54"/>
        <v>25000</v>
      </c>
      <c r="G417" s="157">
        <v>24000</v>
      </c>
      <c r="H417" s="157">
        <v>0</v>
      </c>
      <c r="I417" s="157">
        <v>0</v>
      </c>
      <c r="J417" s="178">
        <v>0</v>
      </c>
    </row>
    <row r="418" spans="1:10" ht="24.75" customHeight="1">
      <c r="A418" s="28" t="s">
        <v>433</v>
      </c>
      <c r="B418" s="24" t="str">
        <f>B417</f>
        <v>02</v>
      </c>
      <c r="C418" s="24" t="str">
        <f>C417</f>
        <v>65/61</v>
      </c>
      <c r="D418" s="157">
        <v>317000</v>
      </c>
      <c r="E418" s="157">
        <f t="shared" si="53"/>
        <v>317000</v>
      </c>
      <c r="F418" s="213">
        <f t="shared" si="54"/>
        <v>329000</v>
      </c>
      <c r="G418" s="157">
        <f>G402</f>
        <v>0</v>
      </c>
      <c r="H418" s="157">
        <v>12000</v>
      </c>
      <c r="I418" s="157">
        <f>I402</f>
        <v>0</v>
      </c>
      <c r="J418" s="178">
        <f>J402</f>
        <v>0</v>
      </c>
    </row>
    <row r="419" spans="1:10" ht="24.75" customHeight="1">
      <c r="A419" s="28" t="s">
        <v>434</v>
      </c>
      <c r="B419" s="24" t="str">
        <f aca="true" t="shared" si="55" ref="B419:C421">B418</f>
        <v>02</v>
      </c>
      <c r="C419" s="24" t="str">
        <f t="shared" si="55"/>
        <v>65/61</v>
      </c>
      <c r="D419" s="157">
        <v>0</v>
      </c>
      <c r="E419" s="157">
        <f t="shared" si="53"/>
        <v>0</v>
      </c>
      <c r="F419" s="213">
        <f t="shared" si="54"/>
        <v>9500000</v>
      </c>
      <c r="G419" s="157">
        <v>6300000</v>
      </c>
      <c r="H419" s="157">
        <v>3200000</v>
      </c>
      <c r="I419" s="157">
        <f aca="true" t="shared" si="56" ref="I419:J421">I403</f>
        <v>0</v>
      </c>
      <c r="J419" s="178">
        <f t="shared" si="56"/>
        <v>0</v>
      </c>
    </row>
    <row r="420" spans="1:10" ht="25.5">
      <c r="A420" s="28" t="s">
        <v>435</v>
      </c>
      <c r="B420" s="24" t="str">
        <f t="shared" si="55"/>
        <v>02</v>
      </c>
      <c r="C420" s="24" t="str">
        <f t="shared" si="55"/>
        <v>65/61</v>
      </c>
      <c r="D420" s="157">
        <v>0</v>
      </c>
      <c r="E420" s="157">
        <f t="shared" si="53"/>
        <v>0</v>
      </c>
      <c r="F420" s="213">
        <f t="shared" si="54"/>
        <v>90600</v>
      </c>
      <c r="G420" s="157">
        <v>60600</v>
      </c>
      <c r="H420" s="157">
        <v>30000</v>
      </c>
      <c r="I420" s="157">
        <f t="shared" si="56"/>
        <v>0</v>
      </c>
      <c r="J420" s="178">
        <f t="shared" si="56"/>
        <v>0</v>
      </c>
    </row>
    <row r="421" spans="1:10" ht="25.5">
      <c r="A421" s="28" t="s">
        <v>436</v>
      </c>
      <c r="B421" s="24" t="str">
        <f t="shared" si="55"/>
        <v>02</v>
      </c>
      <c r="C421" s="24" t="str">
        <f t="shared" si="55"/>
        <v>65/61</v>
      </c>
      <c r="D421" s="157">
        <v>0</v>
      </c>
      <c r="E421" s="157">
        <f t="shared" si="53"/>
        <v>0</v>
      </c>
      <c r="F421" s="213">
        <f t="shared" si="54"/>
        <v>31000</v>
      </c>
      <c r="G421" s="157">
        <v>20000</v>
      </c>
      <c r="H421" s="157">
        <v>11000</v>
      </c>
      <c r="I421" s="157">
        <f t="shared" si="56"/>
        <v>0</v>
      </c>
      <c r="J421" s="178">
        <f t="shared" si="56"/>
        <v>0</v>
      </c>
    </row>
    <row r="422" spans="1:10" ht="25.5">
      <c r="A422" s="183" t="s">
        <v>298</v>
      </c>
      <c r="B422" s="24" t="s">
        <v>5</v>
      </c>
      <c r="C422" s="24" t="s">
        <v>377</v>
      </c>
      <c r="D422" s="157">
        <v>100000</v>
      </c>
      <c r="E422" s="157">
        <f t="shared" si="53"/>
        <v>100000</v>
      </c>
      <c r="F422" s="213">
        <f t="shared" si="54"/>
        <v>11720000</v>
      </c>
      <c r="G422" s="157">
        <v>11620000</v>
      </c>
      <c r="H422" s="157">
        <v>0</v>
      </c>
      <c r="I422" s="157">
        <v>0</v>
      </c>
      <c r="J422" s="178">
        <v>0</v>
      </c>
    </row>
    <row r="423" spans="1:10" ht="25.5">
      <c r="A423" s="183" t="s">
        <v>299</v>
      </c>
      <c r="B423" s="24" t="s">
        <v>5</v>
      </c>
      <c r="C423" s="24" t="s">
        <v>377</v>
      </c>
      <c r="D423" s="157">
        <v>350000</v>
      </c>
      <c r="E423" s="157">
        <f t="shared" si="53"/>
        <v>350000</v>
      </c>
      <c r="F423" s="213">
        <f t="shared" si="54"/>
        <v>355000</v>
      </c>
      <c r="G423" s="157">
        <v>5000</v>
      </c>
      <c r="H423" s="157">
        <v>0</v>
      </c>
      <c r="I423" s="157">
        <v>0</v>
      </c>
      <c r="J423" s="178">
        <v>0</v>
      </c>
    </row>
    <row r="424" spans="1:10" ht="38.25">
      <c r="A424" s="183" t="s">
        <v>300</v>
      </c>
      <c r="B424" s="24" t="s">
        <v>5</v>
      </c>
      <c r="C424" s="24" t="s">
        <v>377</v>
      </c>
      <c r="D424" s="157">
        <v>1500</v>
      </c>
      <c r="E424" s="157">
        <f t="shared" si="53"/>
        <v>1500</v>
      </c>
      <c r="F424" s="213">
        <f t="shared" si="54"/>
        <v>77600</v>
      </c>
      <c r="G424" s="157">
        <v>76100</v>
      </c>
      <c r="H424" s="157">
        <v>0</v>
      </c>
      <c r="I424" s="157">
        <v>0</v>
      </c>
      <c r="J424" s="178">
        <v>0</v>
      </c>
    </row>
    <row r="425" spans="1:10" ht="39" thickBot="1">
      <c r="A425" s="183" t="s">
        <v>301</v>
      </c>
      <c r="B425" s="24" t="s">
        <v>5</v>
      </c>
      <c r="C425" s="24" t="s">
        <v>377</v>
      </c>
      <c r="D425" s="157">
        <v>1500</v>
      </c>
      <c r="E425" s="157">
        <f t="shared" si="53"/>
        <v>1500</v>
      </c>
      <c r="F425" s="213">
        <f t="shared" si="54"/>
        <v>55500</v>
      </c>
      <c r="G425" s="157">
        <v>54000</v>
      </c>
      <c r="H425" s="157">
        <v>0</v>
      </c>
      <c r="I425" s="157">
        <v>0</v>
      </c>
      <c r="J425" s="178">
        <v>0</v>
      </c>
    </row>
    <row r="426" spans="1:10" ht="19.5" customHeight="1">
      <c r="A426" s="499" t="s">
        <v>378</v>
      </c>
      <c r="B426" s="500"/>
      <c r="C426" s="500"/>
      <c r="D426" s="276">
        <f aca="true" t="shared" si="57" ref="D426:J426">SUM(D414:D425)</f>
        <v>934000</v>
      </c>
      <c r="E426" s="276">
        <f t="shared" si="57"/>
        <v>934000</v>
      </c>
      <c r="F426" s="276">
        <f t="shared" si="57"/>
        <v>26162700</v>
      </c>
      <c r="G426" s="276">
        <f t="shared" si="57"/>
        <v>21975700</v>
      </c>
      <c r="H426" s="276">
        <f t="shared" si="57"/>
        <v>3253000</v>
      </c>
      <c r="I426" s="276">
        <f t="shared" si="57"/>
        <v>0</v>
      </c>
      <c r="J426" s="277">
        <f t="shared" si="57"/>
        <v>0</v>
      </c>
    </row>
    <row r="427" spans="1:10" ht="19.5" customHeight="1">
      <c r="A427" s="457" t="s">
        <v>379</v>
      </c>
      <c r="B427" s="458"/>
      <c r="C427" s="458"/>
      <c r="D427" s="278">
        <v>13600</v>
      </c>
      <c r="E427" s="278">
        <v>13600</v>
      </c>
      <c r="F427" s="279">
        <v>13600</v>
      </c>
      <c r="G427" s="280"/>
      <c r="H427" s="278"/>
      <c r="I427" s="278"/>
      <c r="J427" s="281"/>
    </row>
    <row r="428" spans="1:10" ht="19.5" customHeight="1" thickBot="1">
      <c r="A428" s="484" t="s">
        <v>363</v>
      </c>
      <c r="B428" s="485"/>
      <c r="C428" s="485"/>
      <c r="D428" s="282">
        <f>D427+D426</f>
        <v>947600</v>
      </c>
      <c r="E428" s="282">
        <f aca="true" t="shared" si="58" ref="E428:J428">E427+E426</f>
        <v>947600</v>
      </c>
      <c r="F428" s="282">
        <f t="shared" si="58"/>
        <v>26176300</v>
      </c>
      <c r="G428" s="282">
        <f t="shared" si="58"/>
        <v>21975700</v>
      </c>
      <c r="H428" s="282">
        <f t="shared" si="58"/>
        <v>3253000</v>
      </c>
      <c r="I428" s="282">
        <f t="shared" si="58"/>
        <v>0</v>
      </c>
      <c r="J428" s="283">
        <f t="shared" si="58"/>
        <v>0</v>
      </c>
    </row>
    <row r="429" spans="1:10" ht="19.5" customHeight="1" thickBot="1">
      <c r="A429" s="452" t="s">
        <v>60</v>
      </c>
      <c r="B429" s="453"/>
      <c r="C429" s="453"/>
      <c r="D429" s="453"/>
      <c r="E429" s="453"/>
      <c r="F429" s="453"/>
      <c r="G429" s="453"/>
      <c r="H429" s="453"/>
      <c r="I429" s="453"/>
      <c r="J429" s="454"/>
    </row>
    <row r="430" spans="1:10" ht="38.25">
      <c r="A430" s="260" t="s">
        <v>242</v>
      </c>
      <c r="B430" s="24" t="s">
        <v>5</v>
      </c>
      <c r="C430" s="24" t="s">
        <v>380</v>
      </c>
      <c r="D430" s="157">
        <v>388000</v>
      </c>
      <c r="E430" s="157">
        <f aca="true" t="shared" si="59" ref="E430:E438">D430</f>
        <v>388000</v>
      </c>
      <c r="F430" s="213">
        <f aca="true" t="shared" si="60" ref="F430:F438">D430+G430+H430+I430+J430</f>
        <v>388000</v>
      </c>
      <c r="G430" s="157">
        <v>0</v>
      </c>
      <c r="H430" s="179">
        <v>0</v>
      </c>
      <c r="I430" s="179">
        <v>0</v>
      </c>
      <c r="J430" s="180">
        <v>0</v>
      </c>
    </row>
    <row r="431" spans="1:10" ht="38.25">
      <c r="A431" s="260" t="s">
        <v>223</v>
      </c>
      <c r="B431" s="24" t="s">
        <v>5</v>
      </c>
      <c r="C431" s="24" t="s">
        <v>380</v>
      </c>
      <c r="D431" s="157">
        <v>1000</v>
      </c>
      <c r="E431" s="157">
        <f t="shared" si="59"/>
        <v>1000</v>
      </c>
      <c r="F431" s="213">
        <f t="shared" si="60"/>
        <v>7755000</v>
      </c>
      <c r="G431" s="177">
        <v>4500000</v>
      </c>
      <c r="H431" s="340">
        <v>3254000</v>
      </c>
      <c r="I431" s="340">
        <v>0</v>
      </c>
      <c r="J431" s="178">
        <v>0</v>
      </c>
    </row>
    <row r="432" spans="1:10" ht="51">
      <c r="A432" s="260" t="s">
        <v>224</v>
      </c>
      <c r="B432" s="24" t="s">
        <v>5</v>
      </c>
      <c r="C432" s="24" t="s">
        <v>380</v>
      </c>
      <c r="D432" s="157">
        <v>1000</v>
      </c>
      <c r="E432" s="157">
        <f t="shared" si="59"/>
        <v>1000</v>
      </c>
      <c r="F432" s="213">
        <f t="shared" si="60"/>
        <v>95200</v>
      </c>
      <c r="G432" s="177">
        <v>45000</v>
      </c>
      <c r="H432" s="179">
        <v>49200</v>
      </c>
      <c r="I432" s="179">
        <v>0</v>
      </c>
      <c r="J432" s="180">
        <v>0</v>
      </c>
    </row>
    <row r="433" spans="1:10" ht="51">
      <c r="A433" s="260" t="s">
        <v>225</v>
      </c>
      <c r="B433" s="24" t="s">
        <v>5</v>
      </c>
      <c r="C433" s="24" t="s">
        <v>380</v>
      </c>
      <c r="D433" s="157">
        <v>1000</v>
      </c>
      <c r="E433" s="157">
        <f t="shared" si="59"/>
        <v>1000</v>
      </c>
      <c r="F433" s="213">
        <f t="shared" si="60"/>
        <v>65500</v>
      </c>
      <c r="G433" s="177">
        <v>34500</v>
      </c>
      <c r="H433" s="340">
        <v>30000</v>
      </c>
      <c r="I433" s="340">
        <v>0</v>
      </c>
      <c r="J433" s="178">
        <v>0</v>
      </c>
    </row>
    <row r="434" spans="1:10" ht="25.5">
      <c r="A434" s="165" t="s">
        <v>520</v>
      </c>
      <c r="B434" s="24" t="s">
        <v>5</v>
      </c>
      <c r="C434" s="24" t="s">
        <v>380</v>
      </c>
      <c r="D434" s="177">
        <v>650000</v>
      </c>
      <c r="E434" s="157">
        <f t="shared" si="59"/>
        <v>650000</v>
      </c>
      <c r="F434" s="213">
        <f t="shared" si="60"/>
        <v>689000</v>
      </c>
      <c r="G434" s="177">
        <v>0</v>
      </c>
      <c r="H434" s="16">
        <f>18000+21000</f>
        <v>39000</v>
      </c>
      <c r="I434" s="16">
        <v>0</v>
      </c>
      <c r="J434" s="339">
        <v>0</v>
      </c>
    </row>
    <row r="435" spans="1:10" ht="14.25">
      <c r="A435" s="165" t="s">
        <v>521</v>
      </c>
      <c r="B435" s="24" t="s">
        <v>5</v>
      </c>
      <c r="C435" s="24" t="s">
        <v>380</v>
      </c>
      <c r="D435" s="177">
        <v>952000</v>
      </c>
      <c r="E435" s="157">
        <f t="shared" si="59"/>
        <v>952000</v>
      </c>
      <c r="F435" s="213">
        <f t="shared" si="60"/>
        <v>28500000</v>
      </c>
      <c r="G435" s="341">
        <v>19300000</v>
      </c>
      <c r="H435" s="16">
        <v>8248000</v>
      </c>
      <c r="I435" s="16">
        <v>0</v>
      </c>
      <c r="J435" s="339">
        <v>0</v>
      </c>
    </row>
    <row r="436" spans="1:10" ht="14.25">
      <c r="A436" s="165" t="s">
        <v>521</v>
      </c>
      <c r="B436" s="24" t="s">
        <v>5</v>
      </c>
      <c r="C436" s="24" t="s">
        <v>380</v>
      </c>
      <c r="D436" s="177">
        <v>1000</v>
      </c>
      <c r="E436" s="157">
        <f t="shared" si="59"/>
        <v>1000</v>
      </c>
      <c r="F436" s="213">
        <f t="shared" si="60"/>
        <v>250000</v>
      </c>
      <c r="G436" s="341">
        <v>175000</v>
      </c>
      <c r="H436" s="16">
        <v>74000</v>
      </c>
      <c r="I436" s="16">
        <v>0</v>
      </c>
      <c r="J436" s="339">
        <v>0</v>
      </c>
    </row>
    <row r="437" spans="1:10" ht="25.5">
      <c r="A437" s="165" t="s">
        <v>523</v>
      </c>
      <c r="B437" s="24" t="s">
        <v>5</v>
      </c>
      <c r="C437" s="24" t="s">
        <v>380</v>
      </c>
      <c r="D437" s="177">
        <v>1000</v>
      </c>
      <c r="E437" s="157">
        <f t="shared" si="59"/>
        <v>1000</v>
      </c>
      <c r="F437" s="213">
        <f t="shared" si="60"/>
        <v>115000</v>
      </c>
      <c r="G437" s="341">
        <v>60000</v>
      </c>
      <c r="H437" s="16">
        <v>54000</v>
      </c>
      <c r="I437" s="16">
        <v>0</v>
      </c>
      <c r="J437" s="339">
        <v>0</v>
      </c>
    </row>
    <row r="438" spans="1:10" ht="26.25" thickBot="1">
      <c r="A438" s="165" t="s">
        <v>522</v>
      </c>
      <c r="B438" s="24" t="s">
        <v>5</v>
      </c>
      <c r="C438" s="24" t="s">
        <v>380</v>
      </c>
      <c r="D438" s="177">
        <v>1000</v>
      </c>
      <c r="E438" s="157">
        <f t="shared" si="59"/>
        <v>1000</v>
      </c>
      <c r="F438" s="213">
        <f t="shared" si="60"/>
        <v>7500000</v>
      </c>
      <c r="G438" s="177">
        <v>5300000</v>
      </c>
      <c r="H438" s="157">
        <v>2199000</v>
      </c>
      <c r="I438" s="157">
        <v>0</v>
      </c>
      <c r="J438" s="178">
        <v>0</v>
      </c>
    </row>
    <row r="439" spans="1:10" ht="19.5" customHeight="1">
      <c r="A439" s="499" t="s">
        <v>381</v>
      </c>
      <c r="B439" s="500"/>
      <c r="C439" s="500"/>
      <c r="D439" s="276">
        <f aca="true" t="shared" si="61" ref="D439:J439">SUM(D430:D438)</f>
        <v>1996000</v>
      </c>
      <c r="E439" s="276">
        <f t="shared" si="61"/>
        <v>1996000</v>
      </c>
      <c r="F439" s="276">
        <f t="shared" si="61"/>
        <v>45357700</v>
      </c>
      <c r="G439" s="276">
        <f t="shared" si="61"/>
        <v>29414500</v>
      </c>
      <c r="H439" s="276">
        <f t="shared" si="61"/>
        <v>13947200</v>
      </c>
      <c r="I439" s="276">
        <f t="shared" si="61"/>
        <v>0</v>
      </c>
      <c r="J439" s="277">
        <f t="shared" si="61"/>
        <v>0</v>
      </c>
    </row>
    <row r="440" spans="1:10" ht="19.5" customHeight="1">
      <c r="A440" s="457" t="s">
        <v>382</v>
      </c>
      <c r="B440" s="458"/>
      <c r="C440" s="458"/>
      <c r="D440" s="278">
        <v>7500</v>
      </c>
      <c r="E440" s="278">
        <v>7500</v>
      </c>
      <c r="F440" s="279">
        <v>7500</v>
      </c>
      <c r="G440" s="280"/>
      <c r="H440" s="278"/>
      <c r="I440" s="278"/>
      <c r="J440" s="281"/>
    </row>
    <row r="441" spans="1:10" ht="19.5" customHeight="1" thickBot="1">
      <c r="A441" s="484" t="s">
        <v>364</v>
      </c>
      <c r="B441" s="485"/>
      <c r="C441" s="485"/>
      <c r="D441" s="282">
        <f>D440+D439</f>
        <v>2003500</v>
      </c>
      <c r="E441" s="282">
        <f aca="true" t="shared" si="62" ref="E441:J441">E440+E439</f>
        <v>2003500</v>
      </c>
      <c r="F441" s="282">
        <f t="shared" si="62"/>
        <v>45365200</v>
      </c>
      <c r="G441" s="282">
        <f t="shared" si="62"/>
        <v>29414500</v>
      </c>
      <c r="H441" s="282">
        <f t="shared" si="62"/>
        <v>13947200</v>
      </c>
      <c r="I441" s="282">
        <f t="shared" si="62"/>
        <v>0</v>
      </c>
      <c r="J441" s="283">
        <f t="shared" si="62"/>
        <v>0</v>
      </c>
    </row>
    <row r="442" spans="1:10" ht="19.5" customHeight="1" thickBot="1">
      <c r="A442" s="452" t="s">
        <v>78</v>
      </c>
      <c r="B442" s="453"/>
      <c r="C442" s="453"/>
      <c r="D442" s="453"/>
      <c r="E442" s="453"/>
      <c r="F442" s="453"/>
      <c r="G442" s="453"/>
      <c r="H442" s="453"/>
      <c r="I442" s="453"/>
      <c r="J442" s="454"/>
    </row>
    <row r="443" spans="1:10" ht="25.5">
      <c r="A443" s="272" t="s">
        <v>525</v>
      </c>
      <c r="B443" s="24" t="s">
        <v>5</v>
      </c>
      <c r="C443" s="24" t="s">
        <v>383</v>
      </c>
      <c r="D443" s="342">
        <v>105700</v>
      </c>
      <c r="E443" s="157">
        <f aca="true" t="shared" si="63" ref="E443:E495">D443</f>
        <v>105700</v>
      </c>
      <c r="F443" s="213">
        <f aca="true" t="shared" si="64" ref="F443:F495">D443+G443+H443+I443+J443</f>
        <v>108300</v>
      </c>
      <c r="G443" s="342">
        <v>2600</v>
      </c>
      <c r="H443" s="215">
        <v>0</v>
      </c>
      <c r="I443" s="215">
        <v>0</v>
      </c>
      <c r="J443" s="217">
        <v>0</v>
      </c>
    </row>
    <row r="444" spans="1:10" ht="25.5">
      <c r="A444" s="272" t="s">
        <v>526</v>
      </c>
      <c r="B444" s="24" t="s">
        <v>5</v>
      </c>
      <c r="C444" s="24" t="s">
        <v>383</v>
      </c>
      <c r="D444" s="342">
        <v>71000</v>
      </c>
      <c r="E444" s="157">
        <f t="shared" si="63"/>
        <v>71000</v>
      </c>
      <c r="F444" s="213">
        <f t="shared" si="64"/>
        <v>74600</v>
      </c>
      <c r="G444" s="342">
        <v>3600</v>
      </c>
      <c r="H444" s="215">
        <v>0</v>
      </c>
      <c r="I444" s="215">
        <v>0</v>
      </c>
      <c r="J444" s="217">
        <v>0</v>
      </c>
    </row>
    <row r="445" spans="1:10" ht="30.75" customHeight="1">
      <c r="A445" s="272" t="s">
        <v>502</v>
      </c>
      <c r="B445" s="24" t="s">
        <v>5</v>
      </c>
      <c r="C445" s="24" t="s">
        <v>383</v>
      </c>
      <c r="D445" s="342">
        <v>72000</v>
      </c>
      <c r="E445" s="157">
        <f t="shared" si="63"/>
        <v>72000</v>
      </c>
      <c r="F445" s="213">
        <f t="shared" si="64"/>
        <v>76000</v>
      </c>
      <c r="G445" s="342">
        <v>4000</v>
      </c>
      <c r="H445" s="215">
        <v>0</v>
      </c>
      <c r="I445" s="215">
        <v>0</v>
      </c>
      <c r="J445" s="217">
        <v>0</v>
      </c>
    </row>
    <row r="446" spans="1:10" ht="25.5">
      <c r="A446" s="272" t="s">
        <v>498</v>
      </c>
      <c r="B446" s="24" t="s">
        <v>5</v>
      </c>
      <c r="C446" s="24" t="s">
        <v>383</v>
      </c>
      <c r="D446" s="342">
        <v>73500</v>
      </c>
      <c r="E446" s="157">
        <f t="shared" si="63"/>
        <v>73500</v>
      </c>
      <c r="F446" s="213">
        <f t="shared" si="64"/>
        <v>77100</v>
      </c>
      <c r="G446" s="342">
        <v>3600</v>
      </c>
      <c r="H446" s="215">
        <v>0</v>
      </c>
      <c r="I446" s="215">
        <v>0</v>
      </c>
      <c r="J446" s="217">
        <v>0</v>
      </c>
    </row>
    <row r="447" spans="1:10" ht="25.5">
      <c r="A447" s="258" t="s">
        <v>307</v>
      </c>
      <c r="B447" s="24" t="s">
        <v>5</v>
      </c>
      <c r="C447" s="24" t="s">
        <v>383</v>
      </c>
      <c r="D447" s="342">
        <v>71600</v>
      </c>
      <c r="E447" s="157">
        <f t="shared" si="63"/>
        <v>71600</v>
      </c>
      <c r="F447" s="213">
        <f t="shared" si="64"/>
        <v>74200</v>
      </c>
      <c r="G447" s="342">
        <v>2600</v>
      </c>
      <c r="H447" s="215">
        <v>0</v>
      </c>
      <c r="I447" s="215">
        <v>0</v>
      </c>
      <c r="J447" s="217">
        <v>0</v>
      </c>
    </row>
    <row r="448" spans="1:10" ht="25.5">
      <c r="A448" s="272" t="s">
        <v>533</v>
      </c>
      <c r="B448" s="24" t="s">
        <v>5</v>
      </c>
      <c r="C448" s="24" t="s">
        <v>383</v>
      </c>
      <c r="D448" s="342">
        <v>100000</v>
      </c>
      <c r="E448" s="157">
        <f t="shared" si="63"/>
        <v>100000</v>
      </c>
      <c r="F448" s="213">
        <f>D448+G448+H448+I448+J448</f>
        <v>103600</v>
      </c>
      <c r="G448" s="342">
        <v>0</v>
      </c>
      <c r="H448" s="215">
        <v>3600</v>
      </c>
      <c r="I448" s="215">
        <v>0</v>
      </c>
      <c r="J448" s="217">
        <v>0</v>
      </c>
    </row>
    <row r="449" spans="1:10" ht="25.5">
      <c r="A449" s="272" t="s">
        <v>514</v>
      </c>
      <c r="B449" s="24" t="s">
        <v>5</v>
      </c>
      <c r="C449" s="24" t="s">
        <v>383</v>
      </c>
      <c r="D449" s="343">
        <v>111000</v>
      </c>
      <c r="E449" s="157">
        <f t="shared" si="63"/>
        <v>111000</v>
      </c>
      <c r="F449" s="213">
        <f t="shared" si="64"/>
        <v>114900</v>
      </c>
      <c r="G449" s="343">
        <v>3900</v>
      </c>
      <c r="H449" s="215">
        <v>0</v>
      </c>
      <c r="I449" s="215">
        <v>0</v>
      </c>
      <c r="J449" s="217">
        <v>0</v>
      </c>
    </row>
    <row r="450" spans="1:10" ht="25.5">
      <c r="A450" s="272" t="s">
        <v>493</v>
      </c>
      <c r="B450" s="24" t="s">
        <v>5</v>
      </c>
      <c r="C450" s="24" t="s">
        <v>383</v>
      </c>
      <c r="D450" s="343">
        <v>87000</v>
      </c>
      <c r="E450" s="157">
        <f t="shared" si="63"/>
        <v>87000</v>
      </c>
      <c r="F450" s="213">
        <f t="shared" si="64"/>
        <v>87000</v>
      </c>
      <c r="G450" s="343">
        <v>0</v>
      </c>
      <c r="H450" s="215">
        <v>0</v>
      </c>
      <c r="I450" s="215">
        <v>0</v>
      </c>
      <c r="J450" s="217">
        <v>0</v>
      </c>
    </row>
    <row r="451" spans="1:10" ht="25.5">
      <c r="A451" s="258" t="s">
        <v>308</v>
      </c>
      <c r="B451" s="24" t="s">
        <v>5</v>
      </c>
      <c r="C451" s="24" t="s">
        <v>383</v>
      </c>
      <c r="D451" s="343">
        <v>86000</v>
      </c>
      <c r="E451" s="157">
        <f t="shared" si="63"/>
        <v>86000</v>
      </c>
      <c r="F451" s="213">
        <f t="shared" si="64"/>
        <v>90200</v>
      </c>
      <c r="G451" s="343">
        <v>4200</v>
      </c>
      <c r="H451" s="215">
        <v>0</v>
      </c>
      <c r="I451" s="215">
        <v>0</v>
      </c>
      <c r="J451" s="217">
        <v>0</v>
      </c>
    </row>
    <row r="452" spans="1:10" ht="25.5">
      <c r="A452" s="258" t="s">
        <v>309</v>
      </c>
      <c r="B452" s="24" t="s">
        <v>5</v>
      </c>
      <c r="C452" s="24" t="s">
        <v>383</v>
      </c>
      <c r="D452" s="343">
        <v>89554</v>
      </c>
      <c r="E452" s="157">
        <f t="shared" si="63"/>
        <v>89554</v>
      </c>
      <c r="F452" s="213">
        <f t="shared" si="64"/>
        <v>92874</v>
      </c>
      <c r="G452" s="343">
        <v>3320</v>
      </c>
      <c r="H452" s="215">
        <v>0</v>
      </c>
      <c r="I452" s="215">
        <v>0</v>
      </c>
      <c r="J452" s="217">
        <v>0</v>
      </c>
    </row>
    <row r="453" spans="1:10" ht="25.5">
      <c r="A453" s="258" t="s">
        <v>310</v>
      </c>
      <c r="B453" s="24" t="s">
        <v>5</v>
      </c>
      <c r="C453" s="24" t="s">
        <v>383</v>
      </c>
      <c r="D453" s="343">
        <v>76000</v>
      </c>
      <c r="E453" s="157">
        <f t="shared" si="63"/>
        <v>76000</v>
      </c>
      <c r="F453" s="213">
        <f t="shared" si="64"/>
        <v>80000</v>
      </c>
      <c r="G453" s="343">
        <v>4000</v>
      </c>
      <c r="H453" s="215">
        <v>0</v>
      </c>
      <c r="I453" s="215">
        <v>0</v>
      </c>
      <c r="J453" s="217">
        <v>0</v>
      </c>
    </row>
    <row r="454" spans="1:10" ht="25.5">
      <c r="A454" s="258" t="s">
        <v>311</v>
      </c>
      <c r="B454" s="24" t="s">
        <v>5</v>
      </c>
      <c r="C454" s="24" t="s">
        <v>383</v>
      </c>
      <c r="D454" s="344">
        <v>94000</v>
      </c>
      <c r="E454" s="157">
        <f t="shared" si="63"/>
        <v>94000</v>
      </c>
      <c r="F454" s="213">
        <f t="shared" si="64"/>
        <v>96600</v>
      </c>
      <c r="G454" s="344">
        <v>2600</v>
      </c>
      <c r="H454" s="215">
        <v>0</v>
      </c>
      <c r="I454" s="215">
        <v>0</v>
      </c>
      <c r="J454" s="217">
        <v>0</v>
      </c>
    </row>
    <row r="455" spans="1:10" ht="25.5">
      <c r="A455" s="272" t="s">
        <v>453</v>
      </c>
      <c r="B455" s="24" t="s">
        <v>5</v>
      </c>
      <c r="C455" s="24" t="s">
        <v>383</v>
      </c>
      <c r="D455" s="345">
        <v>166000</v>
      </c>
      <c r="E455" s="157">
        <f t="shared" si="63"/>
        <v>166000</v>
      </c>
      <c r="F455" s="213">
        <f t="shared" si="64"/>
        <v>171000</v>
      </c>
      <c r="G455" s="345">
        <v>5000</v>
      </c>
      <c r="H455" s="215">
        <v>0</v>
      </c>
      <c r="I455" s="215">
        <v>0</v>
      </c>
      <c r="J455" s="217">
        <v>0</v>
      </c>
    </row>
    <row r="456" spans="1:10" ht="25.5">
      <c r="A456" s="272" t="s">
        <v>527</v>
      </c>
      <c r="B456" s="24" t="s">
        <v>5</v>
      </c>
      <c r="C456" s="24" t="s">
        <v>383</v>
      </c>
      <c r="D456" s="215">
        <v>1000</v>
      </c>
      <c r="E456" s="157">
        <f t="shared" si="63"/>
        <v>1000</v>
      </c>
      <c r="F456" s="213">
        <f t="shared" si="64"/>
        <v>4390000</v>
      </c>
      <c r="G456" s="215">
        <v>4389000</v>
      </c>
      <c r="H456" s="215">
        <v>0</v>
      </c>
      <c r="I456" s="215">
        <v>0</v>
      </c>
      <c r="J456" s="217">
        <v>0</v>
      </c>
    </row>
    <row r="457" spans="1:10" ht="25.5">
      <c r="A457" s="272" t="s">
        <v>528</v>
      </c>
      <c r="B457" s="24" t="s">
        <v>5</v>
      </c>
      <c r="C457" s="24" t="s">
        <v>383</v>
      </c>
      <c r="D457" s="215">
        <v>170000</v>
      </c>
      <c r="E457" s="157">
        <f t="shared" si="63"/>
        <v>170000</v>
      </c>
      <c r="F457" s="213">
        <f t="shared" si="64"/>
        <v>3170000</v>
      </c>
      <c r="G457" s="215">
        <v>3000000</v>
      </c>
      <c r="H457" s="215">
        <v>0</v>
      </c>
      <c r="I457" s="215">
        <v>0</v>
      </c>
      <c r="J457" s="217">
        <v>0</v>
      </c>
    </row>
    <row r="458" spans="1:10" ht="25.5">
      <c r="A458" s="272" t="s">
        <v>503</v>
      </c>
      <c r="B458" s="24" t="s">
        <v>5</v>
      </c>
      <c r="C458" s="24" t="s">
        <v>383</v>
      </c>
      <c r="D458" s="215">
        <v>582000</v>
      </c>
      <c r="E458" s="157">
        <f t="shared" si="63"/>
        <v>582000</v>
      </c>
      <c r="F458" s="213">
        <f t="shared" si="64"/>
        <v>2910000</v>
      </c>
      <c r="G458" s="215">
        <v>2328000</v>
      </c>
      <c r="H458" s="215">
        <v>0</v>
      </c>
      <c r="I458" s="215">
        <v>0</v>
      </c>
      <c r="J458" s="217">
        <v>0</v>
      </c>
    </row>
    <row r="459" spans="1:10" ht="25.5">
      <c r="A459" s="272" t="s">
        <v>497</v>
      </c>
      <c r="B459" s="24" t="s">
        <v>5</v>
      </c>
      <c r="C459" s="24" t="s">
        <v>383</v>
      </c>
      <c r="D459" s="215">
        <v>1000</v>
      </c>
      <c r="E459" s="157">
        <f t="shared" si="63"/>
        <v>1000</v>
      </c>
      <c r="F459" s="213">
        <f t="shared" si="64"/>
        <v>4501000</v>
      </c>
      <c r="G459" s="215">
        <v>4500000</v>
      </c>
      <c r="H459" s="215">
        <v>0</v>
      </c>
      <c r="I459" s="215">
        <v>0</v>
      </c>
      <c r="J459" s="217">
        <v>0</v>
      </c>
    </row>
    <row r="460" spans="1:10" ht="25.5">
      <c r="A460" s="258" t="s">
        <v>302</v>
      </c>
      <c r="B460" s="24" t="s">
        <v>5</v>
      </c>
      <c r="C460" s="24" t="s">
        <v>383</v>
      </c>
      <c r="D460" s="215">
        <v>1000</v>
      </c>
      <c r="E460" s="157">
        <f t="shared" si="63"/>
        <v>1000</v>
      </c>
      <c r="F460" s="213">
        <f t="shared" si="64"/>
        <v>2557000</v>
      </c>
      <c r="G460" s="215">
        <v>2556000</v>
      </c>
      <c r="H460" s="215">
        <v>0</v>
      </c>
      <c r="I460" s="215">
        <v>0</v>
      </c>
      <c r="J460" s="217">
        <v>0</v>
      </c>
    </row>
    <row r="461" spans="1:10" ht="25.5">
      <c r="A461" s="272" t="s">
        <v>534</v>
      </c>
      <c r="B461" s="24" t="s">
        <v>5</v>
      </c>
      <c r="C461" s="24" t="s">
        <v>383</v>
      </c>
      <c r="D461" s="215">
        <v>1000</v>
      </c>
      <c r="E461" s="157">
        <f t="shared" si="63"/>
        <v>1000</v>
      </c>
      <c r="F461" s="213">
        <f t="shared" si="64"/>
        <v>3900000</v>
      </c>
      <c r="G461" s="215">
        <v>3800000</v>
      </c>
      <c r="H461" s="215">
        <v>99000</v>
      </c>
      <c r="I461" s="215">
        <v>0</v>
      </c>
      <c r="J461" s="217">
        <v>0</v>
      </c>
    </row>
    <row r="462" spans="1:10" ht="25.5">
      <c r="A462" s="251" t="s">
        <v>515</v>
      </c>
      <c r="B462" s="24" t="s">
        <v>5</v>
      </c>
      <c r="C462" s="24" t="s">
        <v>383</v>
      </c>
      <c r="D462" s="215">
        <v>100000</v>
      </c>
      <c r="E462" s="157">
        <f t="shared" si="63"/>
        <v>100000</v>
      </c>
      <c r="F462" s="213">
        <f t="shared" si="64"/>
        <v>6400000</v>
      </c>
      <c r="G462" s="215">
        <v>6300000</v>
      </c>
      <c r="H462" s="215">
        <v>0</v>
      </c>
      <c r="I462" s="215">
        <v>0</v>
      </c>
      <c r="J462" s="217">
        <v>0</v>
      </c>
    </row>
    <row r="463" spans="1:10" ht="25.5">
      <c r="A463" s="272" t="s">
        <v>496</v>
      </c>
      <c r="B463" s="24" t="s">
        <v>5</v>
      </c>
      <c r="C463" s="24" t="s">
        <v>383</v>
      </c>
      <c r="D463" s="215">
        <v>1000</v>
      </c>
      <c r="E463" s="157">
        <f t="shared" si="63"/>
        <v>1000</v>
      </c>
      <c r="F463" s="213">
        <f t="shared" si="64"/>
        <v>3900000</v>
      </c>
      <c r="G463" s="215">
        <v>3899000</v>
      </c>
      <c r="H463" s="215">
        <v>0</v>
      </c>
      <c r="I463" s="215">
        <v>0</v>
      </c>
      <c r="J463" s="217">
        <v>0</v>
      </c>
    </row>
    <row r="464" spans="1:10" ht="25.5">
      <c r="A464" s="258" t="s">
        <v>303</v>
      </c>
      <c r="B464" s="24" t="s">
        <v>5</v>
      </c>
      <c r="C464" s="24" t="s">
        <v>383</v>
      </c>
      <c r="D464" s="215">
        <v>1000</v>
      </c>
      <c r="E464" s="157">
        <f t="shared" si="63"/>
        <v>1000</v>
      </c>
      <c r="F464" s="213">
        <f t="shared" si="64"/>
        <v>3900000</v>
      </c>
      <c r="G464" s="215">
        <v>3899000</v>
      </c>
      <c r="H464" s="215">
        <v>0</v>
      </c>
      <c r="I464" s="215">
        <v>0</v>
      </c>
      <c r="J464" s="217">
        <v>0</v>
      </c>
    </row>
    <row r="465" spans="1:10" ht="25.5">
      <c r="A465" s="258" t="s">
        <v>304</v>
      </c>
      <c r="B465" s="24" t="s">
        <v>5</v>
      </c>
      <c r="C465" s="24" t="s">
        <v>383</v>
      </c>
      <c r="D465" s="215">
        <v>1000</v>
      </c>
      <c r="E465" s="157">
        <f t="shared" si="63"/>
        <v>1000</v>
      </c>
      <c r="F465" s="213">
        <f t="shared" si="64"/>
        <v>2769589</v>
      </c>
      <c r="G465" s="215">
        <v>2768589</v>
      </c>
      <c r="H465" s="215">
        <v>0</v>
      </c>
      <c r="I465" s="215">
        <v>0</v>
      </c>
      <c r="J465" s="217">
        <v>0</v>
      </c>
    </row>
    <row r="466" spans="1:10" ht="25.5">
      <c r="A466" s="258" t="s">
        <v>305</v>
      </c>
      <c r="B466" s="24" t="s">
        <v>5</v>
      </c>
      <c r="C466" s="24" t="s">
        <v>383</v>
      </c>
      <c r="D466" s="215">
        <v>130000</v>
      </c>
      <c r="E466" s="157">
        <f t="shared" si="63"/>
        <v>130000</v>
      </c>
      <c r="F466" s="213">
        <f t="shared" si="64"/>
        <v>650000</v>
      </c>
      <c r="G466" s="215">
        <v>520000</v>
      </c>
      <c r="H466" s="215">
        <v>0</v>
      </c>
      <c r="I466" s="215">
        <v>0</v>
      </c>
      <c r="J466" s="217">
        <v>0</v>
      </c>
    </row>
    <row r="467" spans="1:10" ht="25.5">
      <c r="A467" s="258" t="s">
        <v>306</v>
      </c>
      <c r="B467" s="24" t="s">
        <v>5</v>
      </c>
      <c r="C467" s="24" t="s">
        <v>383</v>
      </c>
      <c r="D467" s="215">
        <v>1000</v>
      </c>
      <c r="E467" s="157">
        <f t="shared" si="63"/>
        <v>1000</v>
      </c>
      <c r="F467" s="213">
        <f t="shared" si="64"/>
        <v>3645000</v>
      </c>
      <c r="G467" s="215">
        <v>3644000</v>
      </c>
      <c r="H467" s="215">
        <v>0</v>
      </c>
      <c r="I467" s="215">
        <v>0</v>
      </c>
      <c r="J467" s="217">
        <v>0</v>
      </c>
    </row>
    <row r="468" spans="1:10" ht="25.5">
      <c r="A468" s="272" t="s">
        <v>452</v>
      </c>
      <c r="B468" s="24" t="s">
        <v>5</v>
      </c>
      <c r="C468" s="24" t="s">
        <v>383</v>
      </c>
      <c r="D468" s="215">
        <v>100000</v>
      </c>
      <c r="E468" s="157">
        <f t="shared" si="63"/>
        <v>100000</v>
      </c>
      <c r="F468" s="213">
        <f t="shared" si="64"/>
        <v>13500000</v>
      </c>
      <c r="G468" s="215">
        <v>13400000</v>
      </c>
      <c r="H468" s="215">
        <v>0</v>
      </c>
      <c r="I468" s="215">
        <v>0</v>
      </c>
      <c r="J468" s="217">
        <v>0</v>
      </c>
    </row>
    <row r="469" spans="1:10" ht="41.25" customHeight="1">
      <c r="A469" s="272" t="s">
        <v>529</v>
      </c>
      <c r="B469" s="24" t="s">
        <v>5</v>
      </c>
      <c r="C469" s="24" t="s">
        <v>383</v>
      </c>
      <c r="D469" s="215">
        <v>1000</v>
      </c>
      <c r="E469" s="157">
        <f t="shared" si="63"/>
        <v>1000</v>
      </c>
      <c r="F469" s="213">
        <f t="shared" si="64"/>
        <v>42300</v>
      </c>
      <c r="G469" s="215">
        <v>41300</v>
      </c>
      <c r="H469" s="215">
        <v>0</v>
      </c>
      <c r="I469" s="215">
        <v>0</v>
      </c>
      <c r="J469" s="217">
        <v>0</v>
      </c>
    </row>
    <row r="470" spans="1:10" ht="38.25">
      <c r="A470" s="272" t="s">
        <v>530</v>
      </c>
      <c r="B470" s="24" t="s">
        <v>5</v>
      </c>
      <c r="C470" s="24" t="s">
        <v>383</v>
      </c>
      <c r="D470" s="215">
        <v>1500</v>
      </c>
      <c r="E470" s="157">
        <f t="shared" si="63"/>
        <v>1500</v>
      </c>
      <c r="F470" s="213">
        <f t="shared" si="64"/>
        <v>30500</v>
      </c>
      <c r="G470" s="215">
        <v>29000</v>
      </c>
      <c r="H470" s="215">
        <v>0</v>
      </c>
      <c r="I470" s="215">
        <v>0</v>
      </c>
      <c r="J470" s="217">
        <v>0</v>
      </c>
    </row>
    <row r="471" spans="1:10" ht="38.25">
      <c r="A471" s="272" t="s">
        <v>504</v>
      </c>
      <c r="B471" s="24" t="s">
        <v>5</v>
      </c>
      <c r="C471" s="24" t="s">
        <v>383</v>
      </c>
      <c r="D471" s="215">
        <v>6000</v>
      </c>
      <c r="E471" s="157">
        <f t="shared" si="63"/>
        <v>6000</v>
      </c>
      <c r="F471" s="213">
        <f t="shared" si="64"/>
        <v>28000</v>
      </c>
      <c r="G471" s="215">
        <v>22000</v>
      </c>
      <c r="H471" s="215">
        <v>0</v>
      </c>
      <c r="I471" s="215">
        <v>0</v>
      </c>
      <c r="J471" s="217">
        <v>0</v>
      </c>
    </row>
    <row r="472" spans="1:10" ht="38.25">
      <c r="A472" s="272" t="s">
        <v>499</v>
      </c>
      <c r="B472" s="24" t="s">
        <v>5</v>
      </c>
      <c r="C472" s="24" t="s">
        <v>383</v>
      </c>
      <c r="D472" s="215">
        <v>1000</v>
      </c>
      <c r="E472" s="157">
        <f t="shared" si="63"/>
        <v>1000</v>
      </c>
      <c r="F472" s="213">
        <f t="shared" si="64"/>
        <v>44300</v>
      </c>
      <c r="G472" s="215">
        <v>43300</v>
      </c>
      <c r="H472" s="215">
        <v>0</v>
      </c>
      <c r="I472" s="215">
        <v>0</v>
      </c>
      <c r="J472" s="217">
        <v>0</v>
      </c>
    </row>
    <row r="473" spans="1:10" ht="36.75" customHeight="1">
      <c r="A473" s="258" t="s">
        <v>312</v>
      </c>
      <c r="B473" s="24" t="s">
        <v>5</v>
      </c>
      <c r="C473" s="24" t="s">
        <v>383</v>
      </c>
      <c r="D473" s="215">
        <v>1000</v>
      </c>
      <c r="E473" s="157">
        <f t="shared" si="63"/>
        <v>1000</v>
      </c>
      <c r="F473" s="213">
        <f t="shared" si="64"/>
        <v>24500</v>
      </c>
      <c r="G473" s="215">
        <v>23500</v>
      </c>
      <c r="H473" s="215">
        <v>0</v>
      </c>
      <c r="I473" s="215">
        <v>0</v>
      </c>
      <c r="J473" s="217">
        <v>0</v>
      </c>
    </row>
    <row r="474" spans="1:10" ht="24.75" customHeight="1">
      <c r="A474" s="272" t="s">
        <v>535</v>
      </c>
      <c r="B474" s="24" t="s">
        <v>5</v>
      </c>
      <c r="C474" s="24" t="s">
        <v>383</v>
      </c>
      <c r="D474" s="215">
        <v>1000</v>
      </c>
      <c r="E474" s="157">
        <f t="shared" si="63"/>
        <v>1000</v>
      </c>
      <c r="F474" s="213">
        <f t="shared" si="64"/>
        <v>39000</v>
      </c>
      <c r="G474" s="215">
        <v>37000</v>
      </c>
      <c r="H474" s="215">
        <v>1000</v>
      </c>
      <c r="I474" s="215">
        <v>0</v>
      </c>
      <c r="J474" s="217">
        <v>0</v>
      </c>
    </row>
    <row r="475" spans="1:10" ht="32.25" customHeight="1">
      <c r="A475" s="272" t="s">
        <v>516</v>
      </c>
      <c r="B475" s="24" t="s">
        <v>5</v>
      </c>
      <c r="C475" s="24" t="s">
        <v>383</v>
      </c>
      <c r="D475" s="215">
        <v>1500</v>
      </c>
      <c r="E475" s="157">
        <f t="shared" si="63"/>
        <v>1500</v>
      </c>
      <c r="F475" s="213">
        <f t="shared" si="64"/>
        <v>61700</v>
      </c>
      <c r="G475" s="215">
        <v>60200</v>
      </c>
      <c r="H475" s="215">
        <v>0</v>
      </c>
      <c r="I475" s="215">
        <v>0</v>
      </c>
      <c r="J475" s="217">
        <v>0</v>
      </c>
    </row>
    <row r="476" spans="1:10" ht="40.5" customHeight="1">
      <c r="A476" s="272" t="s">
        <v>494</v>
      </c>
      <c r="B476" s="24" t="s">
        <v>5</v>
      </c>
      <c r="C476" s="24" t="s">
        <v>383</v>
      </c>
      <c r="D476" s="215">
        <v>1000</v>
      </c>
      <c r="E476" s="157">
        <f t="shared" si="63"/>
        <v>1000</v>
      </c>
      <c r="F476" s="213">
        <f t="shared" si="64"/>
        <v>37500</v>
      </c>
      <c r="G476" s="215">
        <v>36500</v>
      </c>
      <c r="H476" s="215">
        <v>0</v>
      </c>
      <c r="I476" s="215">
        <v>0</v>
      </c>
      <c r="J476" s="217">
        <v>0</v>
      </c>
    </row>
    <row r="477" spans="1:10" ht="38.25">
      <c r="A477" s="258" t="s">
        <v>313</v>
      </c>
      <c r="B477" s="24" t="s">
        <v>5</v>
      </c>
      <c r="C477" s="24" t="s">
        <v>383</v>
      </c>
      <c r="D477" s="215">
        <v>1000</v>
      </c>
      <c r="E477" s="157">
        <f t="shared" si="63"/>
        <v>1000</v>
      </c>
      <c r="F477" s="213">
        <f t="shared" si="64"/>
        <v>37500</v>
      </c>
      <c r="G477" s="215">
        <v>36500</v>
      </c>
      <c r="H477" s="215">
        <v>0</v>
      </c>
      <c r="I477" s="215">
        <v>0</v>
      </c>
      <c r="J477" s="217">
        <v>0</v>
      </c>
    </row>
    <row r="478" spans="1:10" ht="38.25">
      <c r="A478" s="258" t="s">
        <v>314</v>
      </c>
      <c r="B478" s="24" t="s">
        <v>5</v>
      </c>
      <c r="C478" s="24" t="s">
        <v>383</v>
      </c>
      <c r="D478" s="215">
        <v>1000</v>
      </c>
      <c r="E478" s="157">
        <f t="shared" si="63"/>
        <v>1000</v>
      </c>
      <c r="F478" s="213">
        <f t="shared" si="64"/>
        <v>26559</v>
      </c>
      <c r="G478" s="215">
        <v>25559</v>
      </c>
      <c r="H478" s="215">
        <v>0</v>
      </c>
      <c r="I478" s="215">
        <v>0</v>
      </c>
      <c r="J478" s="217">
        <v>0</v>
      </c>
    </row>
    <row r="479" spans="1:10" ht="25.5">
      <c r="A479" s="258" t="s">
        <v>315</v>
      </c>
      <c r="B479" s="24" t="s">
        <v>5</v>
      </c>
      <c r="C479" s="24" t="s">
        <v>383</v>
      </c>
      <c r="D479" s="215">
        <v>1200</v>
      </c>
      <c r="E479" s="157">
        <f t="shared" si="63"/>
        <v>1200</v>
      </c>
      <c r="F479" s="213">
        <f t="shared" si="64"/>
        <v>6000</v>
      </c>
      <c r="G479" s="215">
        <v>4800</v>
      </c>
      <c r="H479" s="215">
        <v>0</v>
      </c>
      <c r="I479" s="215">
        <v>0</v>
      </c>
      <c r="J479" s="217">
        <v>0</v>
      </c>
    </row>
    <row r="480" spans="1:10" ht="40.5" customHeight="1">
      <c r="A480" s="272" t="s">
        <v>316</v>
      </c>
      <c r="B480" s="24" t="s">
        <v>5</v>
      </c>
      <c r="C480" s="24" t="s">
        <v>383</v>
      </c>
      <c r="D480" s="215">
        <v>1000</v>
      </c>
      <c r="E480" s="157">
        <f t="shared" si="63"/>
        <v>1000</v>
      </c>
      <c r="F480" s="213">
        <f t="shared" si="64"/>
        <v>35100</v>
      </c>
      <c r="G480" s="215">
        <v>34100</v>
      </c>
      <c r="H480" s="215">
        <v>0</v>
      </c>
      <c r="I480" s="215">
        <v>0</v>
      </c>
      <c r="J480" s="217">
        <v>0</v>
      </c>
    </row>
    <row r="481" spans="1:10" ht="40.5" customHeight="1">
      <c r="A481" s="302" t="s">
        <v>454</v>
      </c>
      <c r="B481" s="24" t="s">
        <v>5</v>
      </c>
      <c r="C481" s="24" t="s">
        <v>383</v>
      </c>
      <c r="D481" s="215">
        <v>0</v>
      </c>
      <c r="E481" s="157">
        <f t="shared" si="63"/>
        <v>0</v>
      </c>
      <c r="F481" s="213">
        <f t="shared" si="64"/>
        <v>125000</v>
      </c>
      <c r="G481" s="215">
        <v>125000</v>
      </c>
      <c r="H481" s="215">
        <v>0</v>
      </c>
      <c r="I481" s="215">
        <v>0</v>
      </c>
      <c r="J481" s="217">
        <v>0</v>
      </c>
    </row>
    <row r="482" spans="1:10" ht="38.25">
      <c r="A482" s="272" t="s">
        <v>531</v>
      </c>
      <c r="B482" s="24" t="s">
        <v>5</v>
      </c>
      <c r="C482" s="24" t="s">
        <v>383</v>
      </c>
      <c r="D482" s="215">
        <v>1000</v>
      </c>
      <c r="E482" s="157">
        <f t="shared" si="63"/>
        <v>1000</v>
      </c>
      <c r="F482" s="213">
        <f t="shared" si="64"/>
        <v>33900</v>
      </c>
      <c r="G482" s="215">
        <v>32900</v>
      </c>
      <c r="H482" s="215">
        <v>0</v>
      </c>
      <c r="I482" s="215">
        <v>0</v>
      </c>
      <c r="J482" s="217">
        <v>0</v>
      </c>
    </row>
    <row r="483" spans="1:10" ht="38.25">
      <c r="A483" s="272" t="s">
        <v>532</v>
      </c>
      <c r="B483" s="24" t="s">
        <v>5</v>
      </c>
      <c r="C483" s="24" t="s">
        <v>383</v>
      </c>
      <c r="D483" s="215">
        <v>1500</v>
      </c>
      <c r="E483" s="157">
        <f t="shared" si="63"/>
        <v>1500</v>
      </c>
      <c r="F483" s="213">
        <f t="shared" si="64"/>
        <v>24500</v>
      </c>
      <c r="G483" s="215">
        <v>23000</v>
      </c>
      <c r="H483" s="215">
        <v>0</v>
      </c>
      <c r="I483" s="215">
        <v>0</v>
      </c>
      <c r="J483" s="217">
        <v>0</v>
      </c>
    </row>
    <row r="484" spans="1:10" ht="38.25">
      <c r="A484" s="272" t="s">
        <v>501</v>
      </c>
      <c r="B484" s="24" t="s">
        <v>5</v>
      </c>
      <c r="C484" s="24" t="s">
        <v>383</v>
      </c>
      <c r="D484" s="215">
        <v>5000</v>
      </c>
      <c r="E484" s="157">
        <f t="shared" si="63"/>
        <v>5000</v>
      </c>
      <c r="F484" s="213">
        <f t="shared" si="64"/>
        <v>23000</v>
      </c>
      <c r="G484" s="215">
        <v>18000</v>
      </c>
      <c r="H484" s="215">
        <v>0</v>
      </c>
      <c r="I484" s="215">
        <v>0</v>
      </c>
      <c r="J484" s="217">
        <v>0</v>
      </c>
    </row>
    <row r="485" spans="1:12" ht="38.25">
      <c r="A485" s="272" t="s">
        <v>500</v>
      </c>
      <c r="B485" s="24" t="s">
        <v>5</v>
      </c>
      <c r="C485" s="24" t="s">
        <v>383</v>
      </c>
      <c r="D485" s="215">
        <v>1000</v>
      </c>
      <c r="E485" s="157">
        <f t="shared" si="63"/>
        <v>1000</v>
      </c>
      <c r="F485" s="213">
        <f t="shared" si="64"/>
        <v>35500</v>
      </c>
      <c r="G485" s="215">
        <v>34500</v>
      </c>
      <c r="H485" s="215">
        <v>0</v>
      </c>
      <c r="I485" s="215">
        <v>0</v>
      </c>
      <c r="J485" s="217">
        <v>0</v>
      </c>
      <c r="L485" s="13"/>
    </row>
    <row r="486" spans="1:10" ht="38.25">
      <c r="A486" s="258" t="s">
        <v>317</v>
      </c>
      <c r="B486" s="24" t="s">
        <v>5</v>
      </c>
      <c r="C486" s="24" t="s">
        <v>383</v>
      </c>
      <c r="D486" s="215">
        <v>1000</v>
      </c>
      <c r="E486" s="157">
        <f t="shared" si="63"/>
        <v>1000</v>
      </c>
      <c r="F486" s="213">
        <f t="shared" si="64"/>
        <v>20000</v>
      </c>
      <c r="G486" s="215">
        <v>19000</v>
      </c>
      <c r="H486" s="215">
        <v>0</v>
      </c>
      <c r="I486" s="215">
        <v>0</v>
      </c>
      <c r="J486" s="217">
        <v>0</v>
      </c>
    </row>
    <row r="487" spans="1:10" ht="38.25">
      <c r="A487" s="272" t="s">
        <v>536</v>
      </c>
      <c r="B487" s="24" t="s">
        <v>5</v>
      </c>
      <c r="C487" s="24" t="s">
        <v>383</v>
      </c>
      <c r="D487" s="215">
        <v>1000</v>
      </c>
      <c r="E487" s="157">
        <f t="shared" si="63"/>
        <v>1000</v>
      </c>
      <c r="F487" s="213">
        <f t="shared" si="64"/>
        <v>31000</v>
      </c>
      <c r="G487" s="215">
        <v>29000</v>
      </c>
      <c r="H487" s="215">
        <v>1000</v>
      </c>
      <c r="I487" s="215">
        <v>0</v>
      </c>
      <c r="J487" s="217">
        <v>0</v>
      </c>
    </row>
    <row r="488" spans="1:10" ht="38.25">
      <c r="A488" s="272" t="s">
        <v>517</v>
      </c>
      <c r="B488" s="24" t="s">
        <v>5</v>
      </c>
      <c r="C488" s="24" t="s">
        <v>383</v>
      </c>
      <c r="D488" s="215">
        <v>1500</v>
      </c>
      <c r="E488" s="157">
        <f t="shared" si="63"/>
        <v>1500</v>
      </c>
      <c r="F488" s="213">
        <f t="shared" si="64"/>
        <v>50000</v>
      </c>
      <c r="G488" s="215">
        <v>48500</v>
      </c>
      <c r="H488" s="215">
        <v>0</v>
      </c>
      <c r="I488" s="215">
        <v>0</v>
      </c>
      <c r="J488" s="217">
        <v>0</v>
      </c>
    </row>
    <row r="489" spans="1:10" ht="38.25">
      <c r="A489" s="272" t="s">
        <v>495</v>
      </c>
      <c r="B489" s="24" t="s">
        <v>5</v>
      </c>
      <c r="C489" s="24" t="s">
        <v>383</v>
      </c>
      <c r="D489" s="215">
        <v>1000</v>
      </c>
      <c r="E489" s="157">
        <f t="shared" si="63"/>
        <v>1000</v>
      </c>
      <c r="F489" s="213">
        <f t="shared" si="64"/>
        <v>30000</v>
      </c>
      <c r="G489" s="215">
        <v>29000</v>
      </c>
      <c r="H489" s="215">
        <v>0</v>
      </c>
      <c r="I489" s="215">
        <v>0</v>
      </c>
      <c r="J489" s="217">
        <v>0</v>
      </c>
    </row>
    <row r="490" spans="1:10" ht="38.25">
      <c r="A490" s="272" t="s">
        <v>318</v>
      </c>
      <c r="B490" s="24" t="s">
        <v>5</v>
      </c>
      <c r="C490" s="24" t="s">
        <v>383</v>
      </c>
      <c r="D490" s="215">
        <v>1000</v>
      </c>
      <c r="E490" s="157">
        <f t="shared" si="63"/>
        <v>1000</v>
      </c>
      <c r="F490" s="213">
        <f t="shared" si="64"/>
        <v>30000</v>
      </c>
      <c r="G490" s="215">
        <v>29000</v>
      </c>
      <c r="H490" s="215">
        <v>0</v>
      </c>
      <c r="I490" s="215">
        <v>0</v>
      </c>
      <c r="J490" s="217">
        <v>0</v>
      </c>
    </row>
    <row r="491" spans="1:10" ht="38.25">
      <c r="A491" s="258" t="s">
        <v>319</v>
      </c>
      <c r="B491" s="24" t="s">
        <v>5</v>
      </c>
      <c r="C491" s="24" t="s">
        <v>383</v>
      </c>
      <c r="D491" s="215">
        <v>1000</v>
      </c>
      <c r="E491" s="157">
        <f t="shared" si="63"/>
        <v>1000</v>
      </c>
      <c r="F491" s="213">
        <f t="shared" si="64"/>
        <v>21248</v>
      </c>
      <c r="G491" s="215">
        <v>20248</v>
      </c>
      <c r="H491" s="215">
        <v>0</v>
      </c>
      <c r="I491" s="215">
        <v>0</v>
      </c>
      <c r="J491" s="217">
        <v>0</v>
      </c>
    </row>
    <row r="492" spans="1:10" ht="38.25">
      <c r="A492" s="272" t="s">
        <v>320</v>
      </c>
      <c r="B492" s="24" t="s">
        <v>5</v>
      </c>
      <c r="C492" s="24" t="s">
        <v>383</v>
      </c>
      <c r="D492" s="215">
        <v>1000</v>
      </c>
      <c r="E492" s="157">
        <f t="shared" si="63"/>
        <v>1000</v>
      </c>
      <c r="F492" s="213">
        <f>D492+G492+H492+I492+J492</f>
        <v>5000</v>
      </c>
      <c r="G492" s="215">
        <v>4000</v>
      </c>
      <c r="H492" s="215">
        <v>0</v>
      </c>
      <c r="I492" s="215">
        <v>0</v>
      </c>
      <c r="J492" s="217">
        <v>0</v>
      </c>
    </row>
    <row r="493" spans="1:10" ht="38.25">
      <c r="A493" s="272" t="s">
        <v>321</v>
      </c>
      <c r="B493" s="24" t="s">
        <v>5</v>
      </c>
      <c r="C493" s="24" t="s">
        <v>383</v>
      </c>
      <c r="D493" s="215">
        <v>1000</v>
      </c>
      <c r="E493" s="157">
        <f t="shared" si="63"/>
        <v>1000</v>
      </c>
      <c r="F493" s="213">
        <f t="shared" si="64"/>
        <v>28100</v>
      </c>
      <c r="G493" s="215">
        <v>27100</v>
      </c>
      <c r="H493" s="215">
        <v>0</v>
      </c>
      <c r="I493" s="215">
        <v>0</v>
      </c>
      <c r="J493" s="217">
        <v>0</v>
      </c>
    </row>
    <row r="494" spans="1:10" ht="38.25">
      <c r="A494" s="303" t="s">
        <v>455</v>
      </c>
      <c r="B494" s="24" t="s">
        <v>5</v>
      </c>
      <c r="C494" s="24" t="s">
        <v>383</v>
      </c>
      <c r="D494" s="215">
        <v>0</v>
      </c>
      <c r="E494" s="157">
        <f t="shared" si="63"/>
        <v>0</v>
      </c>
      <c r="F494" s="213">
        <f t="shared" si="64"/>
        <v>100000</v>
      </c>
      <c r="G494" s="216">
        <v>100000</v>
      </c>
      <c r="H494" s="215">
        <v>0</v>
      </c>
      <c r="I494" s="215">
        <v>0</v>
      </c>
      <c r="J494" s="217">
        <v>0</v>
      </c>
    </row>
    <row r="495" spans="1:10" ht="26.25" thickBot="1">
      <c r="A495" s="273" t="s">
        <v>322</v>
      </c>
      <c r="B495" s="24" t="s">
        <v>5</v>
      </c>
      <c r="C495" s="24" t="s">
        <v>383</v>
      </c>
      <c r="D495" s="215">
        <v>827200</v>
      </c>
      <c r="E495" s="157">
        <f t="shared" si="63"/>
        <v>827200</v>
      </c>
      <c r="F495" s="213">
        <f t="shared" si="64"/>
        <v>2359896</v>
      </c>
      <c r="G495" s="216">
        <v>1532696</v>
      </c>
      <c r="H495" s="215">
        <v>0</v>
      </c>
      <c r="I495" s="215">
        <v>0</v>
      </c>
      <c r="J495" s="217">
        <v>0</v>
      </c>
    </row>
    <row r="496" spans="1:10" ht="19.5" customHeight="1">
      <c r="A496" s="499" t="s">
        <v>384</v>
      </c>
      <c r="B496" s="500"/>
      <c r="C496" s="500"/>
      <c r="D496" s="133">
        <f aca="true" t="shared" si="65" ref="D496:J496">SUM(D443:D495)</f>
        <v>3155754</v>
      </c>
      <c r="E496" s="133">
        <f t="shared" si="65"/>
        <v>3155754</v>
      </c>
      <c r="F496" s="133">
        <f t="shared" si="65"/>
        <v>60769066</v>
      </c>
      <c r="G496" s="133">
        <f t="shared" si="65"/>
        <v>57508712</v>
      </c>
      <c r="H496" s="133">
        <f t="shared" si="65"/>
        <v>104600</v>
      </c>
      <c r="I496" s="133">
        <f t="shared" si="65"/>
        <v>0</v>
      </c>
      <c r="J496" s="271">
        <f t="shared" si="65"/>
        <v>0</v>
      </c>
    </row>
    <row r="497" spans="1:10" ht="19.5" customHeight="1">
      <c r="A497" s="457" t="s">
        <v>385</v>
      </c>
      <c r="B497" s="458"/>
      <c r="C497" s="458"/>
      <c r="D497" s="129">
        <v>70000</v>
      </c>
      <c r="E497" s="129">
        <v>70000</v>
      </c>
      <c r="F497" s="130">
        <v>70000</v>
      </c>
      <c r="G497" s="131"/>
      <c r="H497" s="129"/>
      <c r="I497" s="129"/>
      <c r="J497" s="132"/>
    </row>
    <row r="498" spans="1:10" ht="19.5" customHeight="1" thickBot="1">
      <c r="A498" s="484" t="s">
        <v>365</v>
      </c>
      <c r="B498" s="485"/>
      <c r="C498" s="485"/>
      <c r="D498" s="86">
        <f>D497+D496</f>
        <v>3225754</v>
      </c>
      <c r="E498" s="86">
        <f aca="true" t="shared" si="66" ref="E498:J498">E497+E496</f>
        <v>3225754</v>
      </c>
      <c r="F498" s="86">
        <f t="shared" si="66"/>
        <v>60839066</v>
      </c>
      <c r="G498" s="86">
        <f t="shared" si="66"/>
        <v>57508712</v>
      </c>
      <c r="H498" s="86">
        <f t="shared" si="66"/>
        <v>104600</v>
      </c>
      <c r="I498" s="86">
        <f t="shared" si="66"/>
        <v>0</v>
      </c>
      <c r="J498" s="89">
        <f t="shared" si="66"/>
        <v>0</v>
      </c>
    </row>
    <row r="499" spans="1:10" ht="19.5" customHeight="1" thickBot="1">
      <c r="A499" s="452" t="s">
        <v>95</v>
      </c>
      <c r="B499" s="453"/>
      <c r="C499" s="453"/>
      <c r="D499" s="453"/>
      <c r="E499" s="453"/>
      <c r="F499" s="453"/>
      <c r="G499" s="453"/>
      <c r="H499" s="453"/>
      <c r="I499" s="453"/>
      <c r="J499" s="454"/>
    </row>
    <row r="500" spans="1:10" ht="19.5" customHeight="1" thickBot="1">
      <c r="A500" s="258" t="s">
        <v>323</v>
      </c>
      <c r="B500" s="24" t="s">
        <v>5</v>
      </c>
      <c r="C500" s="24" t="s">
        <v>386</v>
      </c>
      <c r="D500" s="157">
        <v>9695000</v>
      </c>
      <c r="E500" s="157">
        <f>D500</f>
        <v>9695000</v>
      </c>
      <c r="F500" s="219">
        <f>D500+G500+H500+I500+J500</f>
        <v>64220000</v>
      </c>
      <c r="G500" s="157">
        <v>54525000</v>
      </c>
      <c r="H500" s="157">
        <v>0</v>
      </c>
      <c r="I500" s="157">
        <v>0</v>
      </c>
      <c r="J500" s="178">
        <v>0</v>
      </c>
    </row>
    <row r="501" spans="1:10" ht="19.5" customHeight="1">
      <c r="A501" s="499" t="s">
        <v>387</v>
      </c>
      <c r="B501" s="500"/>
      <c r="C501" s="500"/>
      <c r="D501" s="133">
        <f>SUM(D500)</f>
        <v>9695000</v>
      </c>
      <c r="E501" s="133">
        <f aca="true" t="shared" si="67" ref="E501:J501">SUM(E500)</f>
        <v>9695000</v>
      </c>
      <c r="F501" s="133">
        <f t="shared" si="67"/>
        <v>64220000</v>
      </c>
      <c r="G501" s="133">
        <f t="shared" si="67"/>
        <v>54525000</v>
      </c>
      <c r="H501" s="133">
        <f t="shared" si="67"/>
        <v>0</v>
      </c>
      <c r="I501" s="133">
        <f t="shared" si="67"/>
        <v>0</v>
      </c>
      <c r="J501" s="271">
        <f t="shared" si="67"/>
        <v>0</v>
      </c>
    </row>
    <row r="502" spans="1:10" ht="19.5" customHeight="1">
      <c r="A502" s="457" t="s">
        <v>388</v>
      </c>
      <c r="B502" s="458"/>
      <c r="C502" s="458"/>
      <c r="D502" s="129">
        <v>5000</v>
      </c>
      <c r="E502" s="129">
        <v>5000</v>
      </c>
      <c r="F502" s="130">
        <v>5000</v>
      </c>
      <c r="G502" s="131"/>
      <c r="H502" s="129"/>
      <c r="I502" s="129"/>
      <c r="J502" s="132"/>
    </row>
    <row r="503" spans="1:10" ht="19.5" customHeight="1">
      <c r="A503" s="463" t="s">
        <v>366</v>
      </c>
      <c r="B503" s="464"/>
      <c r="C503" s="464"/>
      <c r="D503" s="72">
        <f>D502+D501</f>
        <v>9700000</v>
      </c>
      <c r="E503" s="72">
        <f aca="true" t="shared" si="68" ref="E503:J503">E502+E501</f>
        <v>9700000</v>
      </c>
      <c r="F503" s="72">
        <f t="shared" si="68"/>
        <v>64225000</v>
      </c>
      <c r="G503" s="72">
        <f t="shared" si="68"/>
        <v>54525000</v>
      </c>
      <c r="H503" s="72">
        <f t="shared" si="68"/>
        <v>0</v>
      </c>
      <c r="I503" s="72">
        <f t="shared" si="68"/>
        <v>0</v>
      </c>
      <c r="J503" s="73">
        <f t="shared" si="68"/>
        <v>0</v>
      </c>
    </row>
    <row r="504" spans="1:10" ht="19.5" customHeight="1">
      <c r="A504" s="501" t="s">
        <v>462</v>
      </c>
      <c r="B504" s="502"/>
      <c r="C504" s="502"/>
      <c r="D504" s="353">
        <v>675000</v>
      </c>
      <c r="E504" s="284"/>
      <c r="F504" s="284"/>
      <c r="G504" s="284"/>
      <c r="H504" s="284"/>
      <c r="I504" s="284"/>
      <c r="J504" s="285"/>
    </row>
    <row r="505" spans="1:10" ht="19.5" customHeight="1">
      <c r="A505" s="367" t="s">
        <v>545</v>
      </c>
      <c r="B505" s="368"/>
      <c r="C505" s="369"/>
      <c r="D505" s="360">
        <v>16746</v>
      </c>
      <c r="E505" s="361"/>
      <c r="F505" s="362"/>
      <c r="G505" s="363"/>
      <c r="H505" s="361"/>
      <c r="I505" s="361"/>
      <c r="J505" s="364"/>
    </row>
    <row r="506" spans="1:10" ht="15.75">
      <c r="A506" s="367" t="s">
        <v>103</v>
      </c>
      <c r="B506" s="368"/>
      <c r="C506" s="369"/>
      <c r="D506" s="286">
        <v>460000</v>
      </c>
      <c r="E506" s="286">
        <v>0</v>
      </c>
      <c r="F506" s="287">
        <v>0</v>
      </c>
      <c r="G506" s="288"/>
      <c r="H506" s="289"/>
      <c r="I506" s="289"/>
      <c r="J506" s="290"/>
    </row>
    <row r="507" spans="1:10" ht="15.75">
      <c r="A507" s="367" t="s">
        <v>461</v>
      </c>
      <c r="B507" s="368"/>
      <c r="C507" s="369"/>
      <c r="D507" s="291">
        <v>350000</v>
      </c>
      <c r="E507" s="291">
        <v>0</v>
      </c>
      <c r="F507" s="292">
        <v>0</v>
      </c>
      <c r="G507" s="293"/>
      <c r="H507" s="294"/>
      <c r="I507" s="294"/>
      <c r="J507" s="295"/>
    </row>
    <row r="508" spans="1:10" ht="15.75">
      <c r="A508" s="367" t="s">
        <v>544</v>
      </c>
      <c r="B508" s="368"/>
      <c r="C508" s="369"/>
      <c r="D508" s="291">
        <v>500000</v>
      </c>
      <c r="E508" s="291"/>
      <c r="F508" s="358"/>
      <c r="G508" s="359"/>
      <c r="H508" s="294"/>
      <c r="I508" s="294"/>
      <c r="J508" s="295"/>
    </row>
    <row r="509" spans="1:13" ht="19.5" customHeight="1">
      <c r="A509" s="446" t="s">
        <v>104</v>
      </c>
      <c r="B509" s="447"/>
      <c r="C509" s="448"/>
      <c r="D509" s="223">
        <f>D17+D28+D74+D78+D121+D133+D264+D321</f>
        <v>162404726</v>
      </c>
      <c r="E509" s="223">
        <f aca="true" t="shared" si="69" ref="E509:J509">E17+E121+E133+E264+E321+E28+E74+E78</f>
        <v>162404726</v>
      </c>
      <c r="F509" s="223">
        <f t="shared" si="69"/>
        <v>380646748</v>
      </c>
      <c r="G509" s="223">
        <f t="shared" si="69"/>
        <v>250658729</v>
      </c>
      <c r="H509" s="223">
        <f t="shared" si="69"/>
        <v>24354700</v>
      </c>
      <c r="I509" s="223">
        <f t="shared" si="69"/>
        <v>15700</v>
      </c>
      <c r="J509" s="274">
        <f t="shared" si="69"/>
        <v>188000</v>
      </c>
      <c r="M509" s="13"/>
    </row>
    <row r="510" spans="1:10" ht="29.25" customHeight="1">
      <c r="A510" s="446" t="s">
        <v>105</v>
      </c>
      <c r="B510" s="447"/>
      <c r="C510" s="448"/>
      <c r="D510" s="223">
        <f>D406+D392+D371+D366+D350+D335+D396</f>
        <v>88584787</v>
      </c>
      <c r="E510" s="223">
        <f aca="true" t="shared" si="70" ref="E510:J510">E406+E392+E371+E366+E350+E335+E396</f>
        <v>88584787</v>
      </c>
      <c r="F510" s="223">
        <f t="shared" si="70"/>
        <v>88584787</v>
      </c>
      <c r="G510" s="223">
        <f t="shared" si="70"/>
        <v>0</v>
      </c>
      <c r="H510" s="223">
        <f t="shared" si="70"/>
        <v>0</v>
      </c>
      <c r="I510" s="223">
        <f t="shared" si="70"/>
        <v>0</v>
      </c>
      <c r="J510" s="223">
        <f t="shared" si="70"/>
        <v>0</v>
      </c>
    </row>
    <row r="511" spans="1:10" ht="29.25" customHeight="1">
      <c r="A511" s="446" t="s">
        <v>389</v>
      </c>
      <c r="B511" s="447"/>
      <c r="C511" s="448"/>
      <c r="D511" s="224">
        <f aca="true" t="shared" si="71" ref="D511:J511">D503+D498+D441+D428</f>
        <v>15876854</v>
      </c>
      <c r="E511" s="224">
        <f t="shared" si="71"/>
        <v>15876854</v>
      </c>
      <c r="F511" s="224">
        <f t="shared" si="71"/>
        <v>196605566</v>
      </c>
      <c r="G511" s="224">
        <f t="shared" si="71"/>
        <v>163423912</v>
      </c>
      <c r="H511" s="224">
        <f t="shared" si="71"/>
        <v>17304800</v>
      </c>
      <c r="I511" s="224">
        <f t="shared" si="71"/>
        <v>0</v>
      </c>
      <c r="J511" s="225">
        <f t="shared" si="71"/>
        <v>0</v>
      </c>
    </row>
    <row r="512" spans="1:10" ht="19.5" customHeight="1">
      <c r="A512" s="475" t="s">
        <v>546</v>
      </c>
      <c r="B512" s="476"/>
      <c r="C512" s="477"/>
      <c r="D512" s="224">
        <f>D506+D507+D504+D505+D508</f>
        <v>2001746</v>
      </c>
      <c r="E512" s="224">
        <f aca="true" t="shared" si="72" ref="E512:J512">E506+E507</f>
        <v>0</v>
      </c>
      <c r="F512" s="224">
        <f t="shared" si="72"/>
        <v>0</v>
      </c>
      <c r="G512" s="224">
        <f t="shared" si="72"/>
        <v>0</v>
      </c>
      <c r="H512" s="224">
        <f t="shared" si="72"/>
        <v>0</v>
      </c>
      <c r="I512" s="224">
        <f t="shared" si="72"/>
        <v>0</v>
      </c>
      <c r="J512" s="225">
        <f t="shared" si="72"/>
        <v>0</v>
      </c>
    </row>
    <row r="513" spans="1:10" ht="34.5" customHeight="1">
      <c r="A513" s="503" t="s">
        <v>465</v>
      </c>
      <c r="B513" s="503"/>
      <c r="C513" s="503"/>
      <c r="D513" s="223">
        <v>-33</v>
      </c>
      <c r="E513" s="223"/>
      <c r="F513" s="223"/>
      <c r="G513" s="223"/>
      <c r="H513" s="223"/>
      <c r="I513" s="223"/>
      <c r="J513" s="223"/>
    </row>
    <row r="514" spans="1:10" ht="24.75" customHeight="1" thickBot="1">
      <c r="A514" s="478" t="s">
        <v>123</v>
      </c>
      <c r="B514" s="479"/>
      <c r="C514" s="480"/>
      <c r="D514" s="296">
        <f>D509+D510+D511+D512+D513</f>
        <v>268868080</v>
      </c>
      <c r="E514" s="296">
        <f aca="true" t="shared" si="73" ref="E514:J514">E512+E510+E509</f>
        <v>250989513</v>
      </c>
      <c r="F514" s="296">
        <f t="shared" si="73"/>
        <v>469231535</v>
      </c>
      <c r="G514" s="296">
        <f t="shared" si="73"/>
        <v>250658729</v>
      </c>
      <c r="H514" s="297">
        <f t="shared" si="73"/>
        <v>24354700</v>
      </c>
      <c r="I514" s="298">
        <f t="shared" si="73"/>
        <v>15700</v>
      </c>
      <c r="J514" s="299">
        <f t="shared" si="73"/>
        <v>188000</v>
      </c>
    </row>
    <row r="515" spans="1:10" ht="19.5" customHeight="1">
      <c r="A515" s="488" t="s">
        <v>390</v>
      </c>
      <c r="B515" s="489"/>
      <c r="C515" s="490"/>
      <c r="D515" s="90">
        <f>D17+D330+D504</f>
        <v>1985000</v>
      </c>
      <c r="E515" s="474"/>
      <c r="F515" s="474"/>
      <c r="G515" s="474"/>
      <c r="H515" s="474"/>
      <c r="I515" s="474"/>
      <c r="J515" s="474"/>
    </row>
    <row r="516" spans="1:10" ht="19.5" customHeight="1">
      <c r="A516" s="370" t="s">
        <v>391</v>
      </c>
      <c r="B516" s="371"/>
      <c r="C516" s="372"/>
      <c r="D516" s="91">
        <f>D28+D335</f>
        <v>906420</v>
      </c>
      <c r="E516" s="474"/>
      <c r="F516" s="474"/>
      <c r="G516" s="474"/>
      <c r="H516" s="474"/>
      <c r="I516" s="474"/>
      <c r="J516" s="474"/>
    </row>
    <row r="517" spans="1:10" ht="19.5" customHeight="1">
      <c r="A517" s="370" t="s">
        <v>392</v>
      </c>
      <c r="B517" s="371"/>
      <c r="C517" s="372"/>
      <c r="D517" s="91">
        <f>D74+D350+D428+D505</f>
        <v>15822823</v>
      </c>
      <c r="E517" s="474"/>
      <c r="F517" s="474"/>
      <c r="G517" s="474"/>
      <c r="H517" s="474"/>
      <c r="I517" s="474"/>
      <c r="J517" s="474"/>
    </row>
    <row r="518" spans="1:10" ht="19.5" customHeight="1">
      <c r="A518" s="370" t="s">
        <v>393</v>
      </c>
      <c r="B518" s="371"/>
      <c r="C518" s="372"/>
      <c r="D518" s="91">
        <f>D506+D78</f>
        <v>483900</v>
      </c>
      <c r="E518" s="474"/>
      <c r="F518" s="474"/>
      <c r="G518" s="474"/>
      <c r="H518" s="474"/>
      <c r="I518" s="474"/>
      <c r="J518" s="474"/>
    </row>
    <row r="519" spans="1:10" ht="19.5" customHeight="1">
      <c r="A519" s="370" t="s">
        <v>394</v>
      </c>
      <c r="B519" s="371"/>
      <c r="C519" s="372"/>
      <c r="D519" s="91">
        <f>D507+D441+D366+D121</f>
        <v>24928320</v>
      </c>
      <c r="E519" s="474"/>
      <c r="F519" s="474"/>
      <c r="G519" s="474"/>
      <c r="H519" s="474"/>
      <c r="I519" s="474"/>
      <c r="J519" s="474"/>
    </row>
    <row r="520" spans="1:10" ht="19.5" customHeight="1">
      <c r="A520" s="370" t="s">
        <v>395</v>
      </c>
      <c r="B520" s="371"/>
      <c r="C520" s="372"/>
      <c r="D520" s="91">
        <f>D371+D133</f>
        <v>478700</v>
      </c>
      <c r="E520" s="474"/>
      <c r="F520" s="474"/>
      <c r="G520" s="474"/>
      <c r="H520" s="474"/>
      <c r="I520" s="474"/>
      <c r="J520" s="474"/>
    </row>
    <row r="521" spans="1:10" ht="19.5" customHeight="1">
      <c r="A521" s="370" t="s">
        <v>396</v>
      </c>
      <c r="B521" s="371"/>
      <c r="C521" s="372"/>
      <c r="D521" s="91">
        <f>D498+D392+D264</f>
        <v>81163300</v>
      </c>
      <c r="E521" s="474"/>
      <c r="F521" s="474"/>
      <c r="G521" s="474"/>
      <c r="H521" s="474"/>
      <c r="I521" s="474"/>
      <c r="J521" s="474"/>
    </row>
    <row r="522" spans="1:10" ht="19.5" customHeight="1">
      <c r="A522" s="370" t="s">
        <v>547</v>
      </c>
      <c r="B522" s="371"/>
      <c r="C522" s="372"/>
      <c r="D522" s="365">
        <v>11000</v>
      </c>
      <c r="E522" s="474"/>
      <c r="F522" s="474"/>
      <c r="G522" s="474"/>
      <c r="H522" s="474"/>
      <c r="I522" s="474"/>
      <c r="J522" s="474"/>
    </row>
    <row r="523" spans="1:10" ht="19.5" customHeight="1" thickBot="1">
      <c r="A523" s="491" t="s">
        <v>124</v>
      </c>
      <c r="B523" s="492"/>
      <c r="C523" s="493"/>
      <c r="D523" s="92">
        <f>D503+D406+D321+D513+D508</f>
        <v>143088617</v>
      </c>
      <c r="E523" s="474"/>
      <c r="F523" s="474"/>
      <c r="G523" s="474"/>
      <c r="H523" s="474"/>
      <c r="I523" s="474"/>
      <c r="J523" s="474"/>
    </row>
    <row r="524" spans="1:6" ht="15.75">
      <c r="A524" s="93"/>
      <c r="B524" s="93"/>
      <c r="C524" s="93"/>
      <c r="D524" s="94"/>
      <c r="E524" s="94"/>
      <c r="F524" s="94"/>
    </row>
    <row r="525" spans="1:10" ht="12.75">
      <c r="A525" s="95" t="s">
        <v>106</v>
      </c>
      <c r="B525" s="96"/>
      <c r="C525" s="96"/>
      <c r="D525" s="96" t="s">
        <v>107</v>
      </c>
      <c r="E525" s="96"/>
      <c r="F525" s="96"/>
      <c r="G525" s="96" t="s">
        <v>108</v>
      </c>
      <c r="H525" s="96"/>
      <c r="I525" s="96" t="s">
        <v>109</v>
      </c>
      <c r="J525" s="96"/>
    </row>
    <row r="526" spans="1:10" ht="12.75">
      <c r="A526" s="95" t="s">
        <v>171</v>
      </c>
      <c r="B526" s="96"/>
      <c r="C526" s="96"/>
      <c r="D526" s="96" t="s">
        <v>110</v>
      </c>
      <c r="E526" s="96"/>
      <c r="F526" s="96"/>
      <c r="G526" s="96" t="s">
        <v>172</v>
      </c>
      <c r="H526" s="96"/>
      <c r="I526" s="96" t="s">
        <v>111</v>
      </c>
      <c r="J526" s="96"/>
    </row>
    <row r="527" spans="1:10" ht="12.75">
      <c r="A527" s="96"/>
      <c r="B527" s="96"/>
      <c r="C527" s="96"/>
      <c r="D527" s="96"/>
      <c r="E527" s="96"/>
      <c r="F527" s="96"/>
      <c r="G527" s="96"/>
      <c r="H527" s="96"/>
      <c r="I527" s="96"/>
      <c r="J527" s="96"/>
    </row>
    <row r="528" spans="1:10" ht="12.75">
      <c r="A528" s="486"/>
      <c r="B528" s="486"/>
      <c r="C528" s="486"/>
      <c r="D528" s="486"/>
      <c r="E528" s="486"/>
      <c r="F528" s="486"/>
      <c r="G528" s="487"/>
      <c r="H528" s="487"/>
      <c r="I528" s="487"/>
      <c r="J528" s="487"/>
    </row>
    <row r="529" spans="1:6" ht="12.75">
      <c r="A529" s="97"/>
      <c r="E529" s="98"/>
      <c r="F529" s="98"/>
    </row>
    <row r="530" spans="1:6" ht="12.75">
      <c r="A530" s="97"/>
      <c r="B530" s="96"/>
      <c r="C530" s="96"/>
      <c r="F530" s="96"/>
    </row>
    <row r="531" spans="1:6" ht="12.75">
      <c r="A531" s="97"/>
      <c r="D531" s="4" t="s">
        <v>549</v>
      </c>
      <c r="E531" s="99"/>
      <c r="F531" s="100"/>
    </row>
    <row r="532" spans="1:6" ht="12.75">
      <c r="A532" s="97"/>
      <c r="E532" s="99"/>
      <c r="F532" s="100"/>
    </row>
    <row r="533" spans="5:6" ht="12.75">
      <c r="E533" s="99"/>
      <c r="F533" s="100"/>
    </row>
    <row r="534" spans="1:6" ht="12.75">
      <c r="A534" s="97"/>
      <c r="E534" s="99"/>
      <c r="F534" s="100"/>
    </row>
    <row r="535" spans="1:5" ht="12.75">
      <c r="A535" s="97" t="s">
        <v>550</v>
      </c>
      <c r="E535" s="101" t="s">
        <v>551</v>
      </c>
    </row>
    <row r="538" ht="12.75">
      <c r="J538" s="101"/>
    </row>
    <row r="541" spans="1:10" ht="12.75">
      <c r="A541" s="102"/>
      <c r="H541" s="13"/>
      <c r="I541" s="13"/>
      <c r="J541" s="13"/>
    </row>
    <row r="542" spans="1:10" ht="12.75">
      <c r="A542" s="103"/>
      <c r="H542" s="13"/>
      <c r="I542" s="13"/>
      <c r="J542" s="13"/>
    </row>
    <row r="543" spans="1:10" ht="12.75">
      <c r="A543" s="103"/>
      <c r="H543" s="13"/>
      <c r="I543" s="13"/>
      <c r="J543" s="13"/>
    </row>
    <row r="544" spans="1:10" ht="12.75">
      <c r="A544" s="103"/>
      <c r="H544" s="13"/>
      <c r="I544" s="13"/>
      <c r="J544" s="13"/>
    </row>
    <row r="545" ht="12.75">
      <c r="A545" s="102"/>
    </row>
    <row r="546" spans="1:10" ht="12.75">
      <c r="A546" s="104"/>
      <c r="H546" s="13"/>
      <c r="I546" s="13"/>
      <c r="J546" s="13"/>
    </row>
    <row r="547" spans="1:10" ht="12.75">
      <c r="A547" s="104"/>
      <c r="H547" s="13"/>
      <c r="I547" s="13"/>
      <c r="J547" s="13"/>
    </row>
    <row r="548" spans="1:10" ht="12.75">
      <c r="A548" s="104"/>
      <c r="H548" s="13"/>
      <c r="I548" s="13"/>
      <c r="J548" s="13"/>
    </row>
    <row r="549" spans="1:10" ht="12.75">
      <c r="A549" s="103"/>
      <c r="B549" s="96"/>
      <c r="C549" s="96"/>
      <c r="D549" s="96"/>
      <c r="E549" s="96"/>
      <c r="F549" s="96"/>
      <c r="H549" s="13"/>
      <c r="I549" s="13"/>
      <c r="J549" s="13"/>
    </row>
    <row r="550" spans="8:10" ht="12.75">
      <c r="H550" s="13"/>
      <c r="I550" s="13"/>
      <c r="J550" s="13"/>
    </row>
    <row r="551" spans="8:10" ht="12.75">
      <c r="H551" s="13"/>
      <c r="I551" s="13"/>
      <c r="J551" s="13"/>
    </row>
    <row r="552" spans="8:10" ht="12.75">
      <c r="H552" s="13"/>
      <c r="I552" s="13"/>
      <c r="J552" s="13"/>
    </row>
    <row r="553" spans="1:10" ht="12.75">
      <c r="A553" s="100"/>
      <c r="H553" s="13"/>
      <c r="I553" s="13"/>
      <c r="J553" s="13"/>
    </row>
    <row r="554" spans="1:10" ht="12.75">
      <c r="A554" s="105"/>
      <c r="B554" s="96"/>
      <c r="H554" s="13"/>
      <c r="I554" s="13"/>
      <c r="J554" s="13"/>
    </row>
    <row r="555" spans="8:10" ht="12.75">
      <c r="H555" s="13"/>
      <c r="I555" s="13"/>
      <c r="J555" s="13"/>
    </row>
    <row r="557" spans="5:10" ht="12.75">
      <c r="E557" s="101"/>
      <c r="H557" s="13"/>
      <c r="I557" s="13"/>
      <c r="J557" s="13"/>
    </row>
    <row r="558" spans="8:10" ht="12.75">
      <c r="H558" s="13"/>
      <c r="I558" s="13"/>
      <c r="J558" s="13"/>
    </row>
    <row r="559" spans="1:10" ht="12.75">
      <c r="A559" s="95"/>
      <c r="B559" s="95"/>
      <c r="C559" s="95"/>
      <c r="D559" s="95"/>
      <c r="H559" s="13"/>
      <c r="I559" s="13"/>
      <c r="J559" s="13"/>
    </row>
    <row r="560" spans="1:10" ht="12.75">
      <c r="A560" s="105"/>
      <c r="D560" s="106"/>
      <c r="H560" s="13"/>
      <c r="I560" s="13"/>
      <c r="J560" s="13"/>
    </row>
    <row r="561" spans="1:10" ht="12.75">
      <c r="A561" s="13"/>
      <c r="D561" s="13"/>
      <c r="H561" s="13"/>
      <c r="I561" s="13"/>
      <c r="J561" s="13"/>
    </row>
    <row r="562" spans="1:10" ht="12.75">
      <c r="A562" s="13"/>
      <c r="D562" s="13"/>
      <c r="H562" s="13"/>
      <c r="I562" s="13"/>
      <c r="J562" s="13"/>
    </row>
    <row r="563" spans="1:10" ht="12.75">
      <c r="A563" s="13"/>
      <c r="D563" s="13"/>
      <c r="H563" s="13"/>
      <c r="I563" s="13"/>
      <c r="J563" s="13"/>
    </row>
    <row r="564" spans="1:10" ht="12.75">
      <c r="A564" s="13"/>
      <c r="D564" s="13"/>
      <c r="H564" s="13"/>
      <c r="I564" s="13"/>
      <c r="J564" s="13"/>
    </row>
    <row r="565" spans="1:10" ht="12.75">
      <c r="A565" s="13"/>
      <c r="D565" s="13"/>
      <c r="H565" s="13"/>
      <c r="I565" s="13"/>
      <c r="J565" s="13"/>
    </row>
    <row r="566" spans="1:10" ht="12.75">
      <c r="A566" s="13"/>
      <c r="D566" s="13"/>
      <c r="H566" s="13"/>
      <c r="I566" s="13"/>
      <c r="J566" s="13"/>
    </row>
    <row r="567" spans="1:10" ht="12.75">
      <c r="A567" s="13"/>
      <c r="H567" s="13"/>
      <c r="I567" s="13"/>
      <c r="J567" s="13"/>
    </row>
    <row r="568" spans="1:10" ht="12.75">
      <c r="A568" s="13"/>
      <c r="H568" s="13"/>
      <c r="I568" s="13"/>
      <c r="J568" s="13"/>
    </row>
    <row r="569" spans="8:10" ht="12.75">
      <c r="H569" s="13"/>
      <c r="I569" s="13"/>
      <c r="J569" s="13"/>
    </row>
    <row r="571" spans="8:10" ht="12.75">
      <c r="H571" s="13"/>
      <c r="I571" s="13"/>
      <c r="J571" s="13"/>
    </row>
    <row r="572" spans="5:10" ht="12.75">
      <c r="E572" s="100"/>
      <c r="H572" s="13"/>
      <c r="I572" s="13"/>
      <c r="J572" s="13"/>
    </row>
    <row r="573" spans="8:10" ht="12.75">
      <c r="H573" s="13"/>
      <c r="I573" s="13"/>
      <c r="J573" s="13"/>
    </row>
    <row r="574" spans="8:10" ht="12.75">
      <c r="H574" s="13"/>
      <c r="I574" s="13"/>
      <c r="J574" s="13"/>
    </row>
    <row r="575" spans="8:10" ht="12.75">
      <c r="H575" s="13"/>
      <c r="I575" s="13"/>
      <c r="J575" s="13"/>
    </row>
    <row r="576" spans="8:10" ht="12.75">
      <c r="H576" s="13"/>
      <c r="I576" s="13"/>
      <c r="J576" s="13"/>
    </row>
    <row r="577" spans="8:10" ht="12.75">
      <c r="H577" s="13"/>
      <c r="I577" s="13"/>
      <c r="J577" s="13"/>
    </row>
    <row r="579" spans="8:10" ht="12.75">
      <c r="H579" s="13"/>
      <c r="I579" s="13"/>
      <c r="J579" s="13"/>
    </row>
    <row r="580" spans="8:10" ht="12.75">
      <c r="H580" s="13"/>
      <c r="I580" s="13"/>
      <c r="J580" s="13"/>
    </row>
    <row r="581" spans="8:10" ht="12.75">
      <c r="H581" s="13"/>
      <c r="I581" s="13"/>
      <c r="J581" s="13"/>
    </row>
    <row r="582" spans="8:10" ht="12.75">
      <c r="H582" s="13"/>
      <c r="I582" s="13"/>
      <c r="J582" s="13"/>
    </row>
    <row r="583" spans="8:10" ht="12.75">
      <c r="H583" s="13"/>
      <c r="I583" s="13"/>
      <c r="J583" s="13"/>
    </row>
    <row r="584" spans="8:10" ht="12.75">
      <c r="H584" s="13"/>
      <c r="I584" s="13"/>
      <c r="J584" s="13"/>
    </row>
    <row r="585" spans="8:10" ht="12.75">
      <c r="H585" s="13"/>
      <c r="I585" s="13"/>
      <c r="J585" s="13"/>
    </row>
    <row r="586" spans="8:10" ht="12.75">
      <c r="H586" s="13"/>
      <c r="I586" s="13"/>
      <c r="J586" s="13"/>
    </row>
    <row r="587" spans="8:10" ht="12.75">
      <c r="H587" s="13"/>
      <c r="I587" s="13"/>
      <c r="J587" s="13"/>
    </row>
    <row r="588" spans="8:10" ht="12.75">
      <c r="H588" s="13"/>
      <c r="I588" s="13"/>
      <c r="J588" s="13"/>
    </row>
    <row r="589" spans="8:10" ht="12.7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7" spans="8:10" ht="12.75">
      <c r="H627" s="13"/>
      <c r="I627" s="13"/>
      <c r="J627" s="13"/>
    </row>
    <row r="628" spans="8:10" ht="12.75">
      <c r="H628" s="13"/>
      <c r="I628" s="13"/>
      <c r="J628"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ht="12.75">
      <c r="J683" s="13"/>
    </row>
    <row r="684" spans="8:10" ht="12.75">
      <c r="H684" s="13"/>
      <c r="I684" s="13"/>
      <c r="J684" s="13"/>
    </row>
    <row r="685" spans="8:10" ht="12.75">
      <c r="H685" s="13"/>
      <c r="I685" s="13"/>
      <c r="J685" s="13"/>
    </row>
    <row r="686" spans="8:10" ht="12.75">
      <c r="H686" s="13"/>
      <c r="I686" s="13"/>
      <c r="J686" s="13"/>
    </row>
    <row r="687" spans="8:10" ht="12.75">
      <c r="H687" s="13"/>
      <c r="I687" s="13"/>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ht="12.75">
      <c r="J694" s="13"/>
    </row>
    <row r="695" spans="8:10" ht="12.75">
      <c r="H695" s="13"/>
      <c r="I695" s="13"/>
      <c r="J695" s="13"/>
    </row>
    <row r="696" spans="8:10" ht="12.75">
      <c r="H696" s="13"/>
      <c r="I696" s="13"/>
      <c r="J696" s="13"/>
    </row>
    <row r="697" spans="8:10" ht="12.75">
      <c r="H697" s="13"/>
      <c r="I697" s="13"/>
      <c r="J697" s="13"/>
    </row>
    <row r="698" spans="8:10" ht="12.75">
      <c r="H698" s="13"/>
      <c r="I698" s="13"/>
      <c r="J698" s="13"/>
    </row>
    <row r="699" spans="8:10" ht="12.75">
      <c r="H699" s="13"/>
      <c r="I699" s="13"/>
      <c r="J699" s="13"/>
    </row>
    <row r="700" spans="8:10" ht="12.75">
      <c r="H700" s="13"/>
      <c r="I700" s="13"/>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30" spans="8:10" ht="12.75">
      <c r="H730" s="13"/>
      <c r="I730" s="13"/>
      <c r="J730" s="13"/>
    </row>
    <row r="731" spans="8:10" ht="12.75">
      <c r="H731" s="13"/>
      <c r="I731" s="13"/>
      <c r="J731" s="13"/>
    </row>
    <row r="732" spans="8:10" ht="12.75">
      <c r="H732" s="13"/>
      <c r="I732" s="13"/>
      <c r="J732" s="13"/>
    </row>
    <row r="733" spans="8:10" ht="12.75">
      <c r="H733" s="13"/>
      <c r="I733" s="13"/>
      <c r="J733" s="13"/>
    </row>
    <row r="735" ht="12.75">
      <c r="J735" s="13"/>
    </row>
    <row r="736" ht="12.75">
      <c r="J736" s="13"/>
    </row>
    <row r="737" ht="12.75">
      <c r="J737" s="13"/>
    </row>
    <row r="738" ht="12.75">
      <c r="J738" s="13"/>
    </row>
    <row r="739" ht="12.75">
      <c r="J739" s="13"/>
    </row>
    <row r="740" ht="12.75">
      <c r="J740" s="13"/>
    </row>
    <row r="741" spans="8:10" ht="12.75">
      <c r="H741" s="13"/>
      <c r="I741" s="13"/>
      <c r="J741" s="13"/>
    </row>
    <row r="742" spans="8:10" ht="12.75">
      <c r="H742" s="13"/>
      <c r="I742" s="13"/>
      <c r="J742" s="13"/>
    </row>
    <row r="743" ht="12.75">
      <c r="J743" s="13"/>
    </row>
    <row r="744" ht="12.75">
      <c r="J744" s="13"/>
    </row>
    <row r="745" ht="12.75">
      <c r="J745" s="13"/>
    </row>
    <row r="746" ht="12.75">
      <c r="J746" s="13"/>
    </row>
    <row r="747" ht="12.75">
      <c r="J747" s="13"/>
    </row>
    <row r="748" spans="8:10" ht="12.75">
      <c r="H748" s="13"/>
      <c r="I748" s="13"/>
      <c r="J748" s="13"/>
    </row>
    <row r="749" spans="8:10" ht="12.75">
      <c r="H749" s="13"/>
      <c r="I749" s="13"/>
      <c r="J749" s="13"/>
    </row>
    <row r="750" spans="8:10" ht="12.75">
      <c r="H750" s="13"/>
      <c r="I750" s="13"/>
      <c r="J750" s="13"/>
    </row>
    <row r="752" spans="8:10" ht="12.75">
      <c r="H752" s="13"/>
      <c r="I752" s="13"/>
      <c r="J752" s="13"/>
    </row>
    <row r="753" spans="8:10" ht="12.75">
      <c r="H753" s="13"/>
      <c r="I753" s="13"/>
      <c r="J753" s="13"/>
    </row>
    <row r="754" spans="8:10" ht="12.75">
      <c r="H754" s="13"/>
      <c r="I754" s="13"/>
      <c r="J754" s="13"/>
    </row>
    <row r="755" spans="8:10" ht="12.75">
      <c r="H755" s="13"/>
      <c r="I755" s="13"/>
      <c r="J755" s="13"/>
    </row>
    <row r="756" spans="8:10" ht="12.75">
      <c r="H756" s="13"/>
      <c r="I756" s="13"/>
      <c r="J756" s="13"/>
    </row>
    <row r="757" spans="8:10" ht="12.75">
      <c r="H757" s="13"/>
      <c r="I757" s="13"/>
      <c r="J757" s="13"/>
    </row>
    <row r="758" ht="12.75">
      <c r="J758" s="13"/>
    </row>
    <row r="759" ht="12.75">
      <c r="J759" s="13"/>
    </row>
    <row r="760" ht="12.75">
      <c r="J760" s="13"/>
    </row>
    <row r="761" ht="12.75">
      <c r="J761" s="13"/>
    </row>
    <row r="762" ht="12.75">
      <c r="J762" s="13"/>
    </row>
    <row r="763" ht="12.75">
      <c r="J763" s="13"/>
    </row>
    <row r="764" spans="8:10" ht="12.75">
      <c r="H764" s="13"/>
      <c r="I764" s="13"/>
      <c r="J764" s="13"/>
    </row>
    <row r="765" spans="8:10" ht="12.75">
      <c r="H765" s="13"/>
      <c r="I765" s="13"/>
      <c r="J765" s="13"/>
    </row>
    <row r="766" spans="8:10" ht="12.75">
      <c r="H766" s="13"/>
      <c r="I766" s="13"/>
      <c r="J766" s="13"/>
    </row>
    <row r="768" ht="12.75">
      <c r="J768" s="13"/>
    </row>
    <row r="769" ht="12.75">
      <c r="J769" s="13"/>
    </row>
    <row r="770" ht="12.75">
      <c r="J770" s="13"/>
    </row>
    <row r="771" ht="12.75">
      <c r="J771" s="13"/>
    </row>
    <row r="772" spans="5:10" ht="12.75">
      <c r="E772" s="101"/>
      <c r="H772" s="13"/>
      <c r="I772" s="13"/>
      <c r="J772" s="13"/>
    </row>
    <row r="773" spans="8:10" ht="12.75">
      <c r="H773" s="13"/>
      <c r="I773" s="13"/>
      <c r="J773" s="13"/>
    </row>
    <row r="775" ht="12.75">
      <c r="J775" s="13"/>
    </row>
    <row r="776" ht="12.75">
      <c r="J776" s="13"/>
    </row>
    <row r="777" spans="8:10" ht="12.75">
      <c r="H777" s="13"/>
      <c r="I777" s="13"/>
      <c r="J777" s="13"/>
    </row>
    <row r="778" spans="8:10" ht="12.75">
      <c r="H778" s="13"/>
      <c r="I778" s="13"/>
      <c r="J778" s="13"/>
    </row>
    <row r="779" spans="8:10" ht="12.75">
      <c r="H779" s="13"/>
      <c r="I779" s="13"/>
      <c r="J779" s="13"/>
    </row>
    <row r="780" spans="5:10" ht="12.75">
      <c r="E780" s="101"/>
      <c r="H780" s="13"/>
      <c r="I780" s="13"/>
      <c r="J780" s="13"/>
    </row>
    <row r="781" spans="8:10" ht="12.75">
      <c r="H781" s="13"/>
      <c r="I781" s="13"/>
      <c r="J781" s="13"/>
    </row>
    <row r="782" spans="8:10" ht="12.75">
      <c r="H782" s="13"/>
      <c r="I782" s="13"/>
      <c r="J782" s="13"/>
    </row>
  </sheetData>
  <sheetProtection/>
  <mergeCells count="95">
    <mergeCell ref="A504:C504"/>
    <mergeCell ref="A441:C441"/>
    <mergeCell ref="A442:J442"/>
    <mergeCell ref="A513:C513"/>
    <mergeCell ref="A502:C502"/>
    <mergeCell ref="A503:C503"/>
    <mergeCell ref="A496:C496"/>
    <mergeCell ref="A497:C497"/>
    <mergeCell ref="A498:C498"/>
    <mergeCell ref="A499:J499"/>
    <mergeCell ref="A501:C501"/>
    <mergeCell ref="A426:C426"/>
    <mergeCell ref="A427:C427"/>
    <mergeCell ref="A428:C428"/>
    <mergeCell ref="A429:J429"/>
    <mergeCell ref="A439:C439"/>
    <mergeCell ref="A440:C440"/>
    <mergeCell ref="A519:C519"/>
    <mergeCell ref="A520:C520"/>
    <mergeCell ref="A521:C521"/>
    <mergeCell ref="A523:C523"/>
    <mergeCell ref="A407:C407"/>
    <mergeCell ref="A408:J408"/>
    <mergeCell ref="A410:C410"/>
    <mergeCell ref="A411:C411"/>
    <mergeCell ref="A412:C412"/>
    <mergeCell ref="A413:J413"/>
    <mergeCell ref="A511:C511"/>
    <mergeCell ref="A390:C390"/>
    <mergeCell ref="A391:C391"/>
    <mergeCell ref="A406:C406"/>
    <mergeCell ref="A528:F528"/>
    <mergeCell ref="G528:J528"/>
    <mergeCell ref="A515:C515"/>
    <mergeCell ref="A516:C516"/>
    <mergeCell ref="A517:C517"/>
    <mergeCell ref="A518:C518"/>
    <mergeCell ref="A366:C366"/>
    <mergeCell ref="A367:J367"/>
    <mergeCell ref="A369:C369"/>
    <mergeCell ref="A370:C370"/>
    <mergeCell ref="A371:C371"/>
    <mergeCell ref="A372:J372"/>
    <mergeCell ref="A350:C350"/>
    <mergeCell ref="A509:C509"/>
    <mergeCell ref="A506:C506"/>
    <mergeCell ref="A507:C507"/>
    <mergeCell ref="A392:C392"/>
    <mergeCell ref="A398:J398"/>
    <mergeCell ref="A404:C404"/>
    <mergeCell ref="A405:C405"/>
    <mergeCell ref="A364:C364"/>
    <mergeCell ref="A365:C365"/>
    <mergeCell ref="A326:J326"/>
    <mergeCell ref="A330:C330"/>
    <mergeCell ref="A335:C335"/>
    <mergeCell ref="A336:J336"/>
    <mergeCell ref="A348:C348"/>
    <mergeCell ref="A349:C349"/>
    <mergeCell ref="A351:J351"/>
    <mergeCell ref="A331:J331"/>
    <mergeCell ref="A134:J134"/>
    <mergeCell ref="A264:C264"/>
    <mergeCell ref="A265:J265"/>
    <mergeCell ref="A321:C321"/>
    <mergeCell ref="A322:C322"/>
    <mergeCell ref="A323:C323"/>
    <mergeCell ref="A324:C324"/>
    <mergeCell ref="A325:C325"/>
    <mergeCell ref="I1:J1"/>
    <mergeCell ref="A2:J2"/>
    <mergeCell ref="A3:J3"/>
    <mergeCell ref="I5:J5"/>
    <mergeCell ref="A8:J8"/>
    <mergeCell ref="A29:J29"/>
    <mergeCell ref="A133:C133"/>
    <mergeCell ref="A18:J18"/>
    <mergeCell ref="A28:C28"/>
    <mergeCell ref="A17:C17"/>
    <mergeCell ref="A74:C74"/>
    <mergeCell ref="A121:C121"/>
    <mergeCell ref="A122:J122"/>
    <mergeCell ref="A75:J75"/>
    <mergeCell ref="A78:C78"/>
    <mergeCell ref="A79:J79"/>
    <mergeCell ref="A395:C395"/>
    <mergeCell ref="A508:C508"/>
    <mergeCell ref="A505:C505"/>
    <mergeCell ref="A522:C522"/>
    <mergeCell ref="A396:C396"/>
    <mergeCell ref="A393:J393"/>
    <mergeCell ref="E515:J523"/>
    <mergeCell ref="A510:C510"/>
    <mergeCell ref="A512:C512"/>
    <mergeCell ref="A514:C514"/>
  </mergeCells>
  <printOptions/>
  <pageMargins left="0.1968503937007874" right="0.1968503937007874" top="0.63" bottom="0.2" header="0.65" footer="0.1968503937007874"/>
  <pageSetup fitToHeight="24" horizontalDpi="600" verticalDpi="600" orientation="landscape" paperSize="9" scale="95" r:id="rId1"/>
  <ignoredErrors>
    <ignoredError sqref="B110:C110 B112:C1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Loredana Giurgiu</cp:lastModifiedBy>
  <cp:lastPrinted>2023-08-24T07:21:03Z</cp:lastPrinted>
  <dcterms:created xsi:type="dcterms:W3CDTF">2019-11-25T11:32:08Z</dcterms:created>
  <dcterms:modified xsi:type="dcterms:W3CDTF">2023-09-07T09:42:28Z</dcterms:modified>
  <cp:category/>
  <cp:version/>
  <cp:contentType/>
  <cp:contentStatus/>
</cp:coreProperties>
</file>