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<sst xmlns="http://schemas.openxmlformats.org/spreadsheetml/2006/main" count="152" uniqueCount="61">
  <si>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</si>
  <si>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</si>
  <si>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</si>
  <si>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</si>
  <si>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</si>
  <si>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</si>
  <si>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</si>
  <si>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</si>
  <si>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</si>
  <si>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</si>
  <si>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</si>
  <si>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</si>
  <si>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</si>
  <si>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</si>
  <si>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</si>
  <si>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</si>
  <si>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</si>
  <si>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</si>
  <si>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</si>
  <si>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</si>
  <si>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</si>
  <si>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</si>
  <si>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</si>
  <si>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</si>
  <si>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</si>
  <si>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</si>
  <si>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</si>
  <si>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</si>
  <si>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</si>
  <si>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</si>
  <si>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</si>
  <si>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</si>
  <si>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</si>
  <si>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</si>
  <si>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</si>
  <si>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</si>
  <si>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</si>
  <si>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</si>
  <si>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</si>
  <si>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</si>
  <si>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</si>
  <si>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</si>
  <si>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</si>
  <si>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</si>
  <si>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</si>
  <si>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</si>
  <si>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</si>
  <si>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</si>
  <si>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</si>
  <si>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Modernizare infrastructură educațională Liceul Tehnologic ”Constantin Brâncuși”</t>
  </si>
  <si>
    <t>Amenajare pistă de biciclete pe strada Botizului - Pod Golescu</t>
  </si>
  <si>
    <t xml:space="preserve">  ing. Szucs Zsigmond</t>
  </si>
  <si>
    <t>Dezvoltarea infrastructurii de transport public în municipiul Satu Mare – Crearea unui sistem de management al traficului inclusiv sistem monitorizare video</t>
  </si>
  <si>
    <t>Lista obiectivelor de investiţii pe anul 2023 finanţate din FEN (fonduri externe nerambursabile)</t>
  </si>
  <si>
    <t>Cofinanțare Proiect regional de dezvoltare a infrastructurii de apă și apă uzată din județul Satu Mare</t>
  </si>
  <si>
    <t>Regenerare fizică a zonei Ostrovului</t>
  </si>
  <si>
    <t>Cap. 74 "Protecția Mediului"</t>
  </si>
  <si>
    <t>Valoare totală
actualizată</t>
  </si>
  <si>
    <t xml:space="preserve">ANEXA NR. 2A la HCL nr. 272/14.09.2023   </t>
  </si>
  <si>
    <t>Vizat spre neschimbare</t>
  </si>
  <si>
    <t>Președinte de ședință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</si>
</sst>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1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3" fontId="16" fillId="34" borderId="15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3" fontId="16" fillId="33" borderId="13" xfId="0" applyNumberFormat="1" applyFont="1" applyFill="1" applyBorder="1" applyAlignment="1">
      <alignment/>
    </xf>
    <xf numFmtId="0" fontId="14" fillId="34" borderId="20" xfId="0" applyFont="1" applyFill="1" applyBorder="1" applyAlignment="1">
      <alignment horizontal="center" vertical="center"/>
    </xf>
    <xf numFmtId="3" fontId="16" fillId="34" borderId="11" xfId="0" applyNumberFormat="1" applyFont="1" applyFill="1" applyBorder="1" applyAlignment="1">
      <alignment/>
    </xf>
    <xf numFmtId="0" fontId="14" fillId="34" borderId="17" xfId="0" applyFont="1" applyFill="1" applyBorder="1" applyAlignment="1">
      <alignment horizontal="center" vertical="center"/>
    </xf>
    <xf numFmtId="3" fontId="14" fillId="34" borderId="16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9" fillId="33" borderId="0" xfId="0" applyFont="1" applyFill="1" applyAlignment="1">
      <alignment horizontal="center" wrapText="1"/>
    </xf>
    <xf numFmtId="0" fontId="14" fillId="34" borderId="11" xfId="0" applyFont="1" applyFill="1" applyBorder="1" applyAlignment="1">
      <alignment horizontal="left" wrapText="1"/>
    </xf>
    <xf numFmtId="0" fontId="14" fillId="34" borderId="12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3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182"/>
  <sheetViews>
    <sheetView tabSelected="1" zoomScalePageLayoutView="0" workbookViewId="0" topLeftCell="A147">
      <selection activeCell="C158" sqref="C158:C161"/>
    </sheetView>
  </sheetViews>
  <sheetFormatPr defaultColWidth="9.140625" defaultRowHeight="12"/>
  <cols>
    <col min="1" max="1" width="8.28125" style="3" customWidth="1"/>
    <col min="2" max="2" width="85.28125" style="3" customWidth="1"/>
    <col min="3" max="3" width="25.28125" style="3" customWidth="1"/>
    <col min="4" max="4" width="24.00390625" style="3" customWidth="1"/>
    <col min="5" max="5" width="21.8515625" style="3" customWidth="1"/>
    <col min="6" max="6" width="22.851562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84" t="s">
        <v>58</v>
      </c>
      <c r="B1" s="85"/>
      <c r="C1" s="85"/>
      <c r="D1" s="85"/>
      <c r="E1" s="85"/>
      <c r="F1" s="42"/>
      <c r="G1" s="42"/>
      <c r="H1" s="42"/>
    </row>
    <row r="2" spans="1:8" ht="17.25" customHeight="1">
      <c r="A2" s="88" t="s">
        <v>53</v>
      </c>
      <c r="B2" s="88"/>
      <c r="C2" s="88"/>
      <c r="D2" s="88"/>
      <c r="E2" s="88"/>
      <c r="F2" s="88"/>
      <c r="G2" s="88"/>
      <c r="H2" s="88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25</v>
      </c>
    </row>
    <row r="4" spans="1:8" ht="13.5" customHeight="1">
      <c r="A4" s="86" t="s">
        <v>11</v>
      </c>
      <c r="B4" s="87" t="s">
        <v>17</v>
      </c>
      <c r="C4" s="86" t="s">
        <v>10</v>
      </c>
      <c r="D4" s="86" t="s">
        <v>57</v>
      </c>
      <c r="E4" s="86" t="s">
        <v>12</v>
      </c>
      <c r="F4" s="89" t="s">
        <v>0</v>
      </c>
      <c r="G4" s="90"/>
      <c r="H4" s="91"/>
    </row>
    <row r="5" spans="1:8" ht="17.25" customHeight="1">
      <c r="A5" s="87"/>
      <c r="B5" s="87"/>
      <c r="C5" s="86"/>
      <c r="D5" s="86"/>
      <c r="E5" s="86"/>
      <c r="F5" s="86" t="s">
        <v>15</v>
      </c>
      <c r="G5" s="86" t="s">
        <v>14</v>
      </c>
      <c r="H5" s="86" t="s">
        <v>30</v>
      </c>
    </row>
    <row r="6" spans="1:8" ht="25.5" customHeight="1">
      <c r="A6" s="87"/>
      <c r="B6" s="87"/>
      <c r="C6" s="86"/>
      <c r="D6" s="86"/>
      <c r="E6" s="86"/>
      <c r="F6" s="86"/>
      <c r="G6" s="86"/>
      <c r="H6" s="86"/>
    </row>
    <row r="7" spans="1:8" s="4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6</v>
      </c>
    </row>
    <row r="8" spans="1:12" ht="14.25">
      <c r="A8" s="13"/>
      <c r="B8" s="14" t="s">
        <v>1</v>
      </c>
      <c r="C8" s="15">
        <f aca="true" t="shared" si="0" ref="C8:H8">C10+C12+C14</f>
        <v>109761722</v>
      </c>
      <c r="D8" s="15">
        <f t="shared" si="0"/>
        <v>121839958</v>
      </c>
      <c r="E8" s="15">
        <f t="shared" si="0"/>
        <v>88519214</v>
      </c>
      <c r="F8" s="15">
        <f t="shared" si="0"/>
        <v>88519214</v>
      </c>
      <c r="G8" s="15">
        <f t="shared" si="0"/>
        <v>54955337</v>
      </c>
      <c r="H8" s="15">
        <f t="shared" si="0"/>
        <v>0</v>
      </c>
      <c r="I8" s="5"/>
      <c r="J8" s="6"/>
      <c r="K8" s="5"/>
      <c r="L8" s="5"/>
    </row>
    <row r="9" spans="1:11" ht="14.25">
      <c r="A9" s="16"/>
      <c r="B9" s="17" t="s">
        <v>0</v>
      </c>
      <c r="C9" s="18">
        <f aca="true" t="shared" si="1" ref="C9:H9">C11+C13+C15</f>
        <v>85784427</v>
      </c>
      <c r="D9" s="18">
        <f t="shared" si="1"/>
        <v>91161174</v>
      </c>
      <c r="E9" s="18">
        <f t="shared" si="1"/>
        <v>75510000</v>
      </c>
      <c r="F9" s="18">
        <f t="shared" si="1"/>
        <v>75710000</v>
      </c>
      <c r="G9" s="18">
        <f t="shared" si="1"/>
        <v>44675072</v>
      </c>
      <c r="H9" s="18">
        <f t="shared" si="1"/>
        <v>0</v>
      </c>
      <c r="I9" s="5"/>
      <c r="J9" s="5"/>
      <c r="K9" s="6"/>
    </row>
    <row r="10" spans="1:11" ht="14.25">
      <c r="A10" s="19" t="s">
        <v>2</v>
      </c>
      <c r="B10" s="14" t="s">
        <v>3</v>
      </c>
      <c r="C10" s="20">
        <f aca="true" t="shared" si="2" ref="C10:F11">C32+C50+C74+C88+C134+C116</f>
        <v>97809540</v>
      </c>
      <c r="D10" s="20">
        <f t="shared" si="2"/>
        <v>109887776</v>
      </c>
      <c r="E10" s="20">
        <f t="shared" si="2"/>
        <v>76895100</v>
      </c>
      <c r="F10" s="20">
        <f t="shared" si="2"/>
        <v>76895100</v>
      </c>
      <c r="G10" s="20">
        <f>G32+G50+G74+G88+G134</f>
        <v>36873059</v>
      </c>
      <c r="H10" s="20">
        <f>H32+H50+H74+H88+H134</f>
        <v>0</v>
      </c>
      <c r="I10" s="5"/>
      <c r="J10" s="5"/>
      <c r="K10" s="5"/>
    </row>
    <row r="11" spans="1:12" ht="14.25">
      <c r="A11" s="21"/>
      <c r="B11" s="17"/>
      <c r="C11" s="20">
        <f t="shared" si="2"/>
        <v>85784427</v>
      </c>
      <c r="D11" s="20">
        <f t="shared" si="2"/>
        <v>91161174</v>
      </c>
      <c r="E11" s="20">
        <f t="shared" si="2"/>
        <v>75510000</v>
      </c>
      <c r="F11" s="20">
        <f t="shared" si="2"/>
        <v>75710000</v>
      </c>
      <c r="G11" s="22">
        <f>G33+G51+G75+G89+G135</f>
        <v>35731472</v>
      </c>
      <c r="H11" s="22">
        <f>H33+H51+H75+H89+H135</f>
        <v>0</v>
      </c>
      <c r="I11" s="5"/>
      <c r="K11" s="6"/>
      <c r="L11" s="5"/>
    </row>
    <row r="12" spans="1:9" ht="14.25">
      <c r="A12" s="19" t="s">
        <v>6</v>
      </c>
      <c r="B12" s="14" t="s">
        <v>7</v>
      </c>
      <c r="C12" s="23">
        <f aca="true" t="shared" si="3" ref="C12:F13">C36+C60+C102+C140+C120</f>
        <v>0</v>
      </c>
      <c r="D12" s="23">
        <f t="shared" si="3"/>
        <v>0</v>
      </c>
      <c r="E12" s="23">
        <f t="shared" si="3"/>
        <v>0</v>
      </c>
      <c r="F12" s="23">
        <f t="shared" si="3"/>
        <v>0</v>
      </c>
      <c r="G12" s="23">
        <f>G36+G60+G102+G140</f>
        <v>6532908</v>
      </c>
      <c r="H12" s="23">
        <f>H36+H60+H102+H140</f>
        <v>0</v>
      </c>
      <c r="I12" s="6"/>
    </row>
    <row r="13" spans="1:12" ht="14.25">
      <c r="A13" s="21"/>
      <c r="B13" s="17"/>
      <c r="C13" s="23">
        <f t="shared" si="3"/>
        <v>0</v>
      </c>
      <c r="D13" s="23">
        <f t="shared" si="3"/>
        <v>0</v>
      </c>
      <c r="E13" s="23">
        <f t="shared" si="3"/>
        <v>0</v>
      </c>
      <c r="F13" s="23">
        <f t="shared" si="3"/>
        <v>0</v>
      </c>
      <c r="G13" s="24">
        <f>G37+G61+G103+G141</f>
        <v>8943600</v>
      </c>
      <c r="H13" s="24">
        <f>H37+H61+H103+H141</f>
        <v>0</v>
      </c>
      <c r="J13" s="5"/>
      <c r="L13" s="5"/>
    </row>
    <row r="14" spans="1:12" ht="14.25">
      <c r="A14" s="25" t="s">
        <v>4</v>
      </c>
      <c r="B14" s="26" t="s">
        <v>13</v>
      </c>
      <c r="C14" s="20">
        <f>C18+C24+C40+C64+C78+C106+C144+C124</f>
        <v>11952182</v>
      </c>
      <c r="D14" s="20">
        <f>D18+D24+D40+D64+D78+D106+D144+D124</f>
        <v>11952182</v>
      </c>
      <c r="E14" s="20">
        <f>E18+E24+E40+E64+E78+E106+E144+E124</f>
        <v>11624114</v>
      </c>
      <c r="F14" s="20">
        <f>F18+F24+F40+F64+F78+F106+F144+F124</f>
        <v>11624114</v>
      </c>
      <c r="G14" s="20">
        <f>G18+G40+G64+G78+G106+G144</f>
        <v>11549370</v>
      </c>
      <c r="H14" s="20">
        <f>H18+H40+H64+H78+H106+H144</f>
        <v>0</v>
      </c>
      <c r="I14" s="5"/>
      <c r="K14" s="6"/>
      <c r="L14" s="5"/>
    </row>
    <row r="15" spans="1:11" ht="13.5" customHeight="1">
      <c r="A15" s="25"/>
      <c r="B15" s="26"/>
      <c r="C15" s="24">
        <f aca="true" t="shared" si="4" ref="C15:H15">C41+C65+C107+C19+C81+C145</f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K15" s="6"/>
    </row>
    <row r="16" spans="1:11" ht="14.25">
      <c r="A16" s="99" t="s">
        <v>35</v>
      </c>
      <c r="B16" s="100"/>
      <c r="C16" s="20">
        <f aca="true" t="shared" si="5" ref="C16:H19">C18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K16" s="6"/>
    </row>
    <row r="17" spans="1:11" ht="14.25">
      <c r="A17" s="109" t="s">
        <v>5</v>
      </c>
      <c r="B17" s="110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6"/>
    </row>
    <row r="18" spans="1:11" ht="14.25">
      <c r="A18" s="19" t="s">
        <v>4</v>
      </c>
      <c r="B18" s="14" t="s">
        <v>13</v>
      </c>
      <c r="C18" s="34">
        <f t="shared" si="5"/>
        <v>0</v>
      </c>
      <c r="D18" s="34">
        <f t="shared" si="5"/>
        <v>0</v>
      </c>
      <c r="E18" s="34">
        <f t="shared" si="5"/>
        <v>0</v>
      </c>
      <c r="F18" s="34">
        <f t="shared" si="5"/>
        <v>0</v>
      </c>
      <c r="G18" s="34">
        <f t="shared" si="5"/>
        <v>0</v>
      </c>
      <c r="H18" s="34">
        <f t="shared" si="5"/>
        <v>0</v>
      </c>
      <c r="K18" s="6"/>
    </row>
    <row r="19" spans="1:11" ht="14.25">
      <c r="A19" s="28"/>
      <c r="B19" s="29" t="s">
        <v>5</v>
      </c>
      <c r="C19" s="36">
        <f t="shared" si="5"/>
        <v>0</v>
      </c>
      <c r="D19" s="36">
        <f t="shared" si="5"/>
        <v>0</v>
      </c>
      <c r="E19" s="36">
        <f t="shared" si="5"/>
        <v>0</v>
      </c>
      <c r="F19" s="36">
        <f t="shared" si="5"/>
        <v>0</v>
      </c>
      <c r="G19" s="36">
        <f t="shared" si="5"/>
        <v>0</v>
      </c>
      <c r="H19" s="36">
        <f t="shared" si="5"/>
        <v>0</v>
      </c>
      <c r="K19" s="6"/>
    </row>
    <row r="20" spans="1:11" ht="14.25">
      <c r="A20" s="13">
        <v>1</v>
      </c>
      <c r="B20" s="53" t="s">
        <v>22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K20" s="6"/>
    </row>
    <row r="21" spans="1:11" ht="14.25">
      <c r="A21" s="57"/>
      <c r="B21" s="26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K21" s="6"/>
    </row>
    <row r="22" spans="1:11" ht="14.25">
      <c r="A22" s="99" t="s">
        <v>45</v>
      </c>
      <c r="B22" s="100"/>
      <c r="C22" s="20">
        <f>C24</f>
        <v>33600</v>
      </c>
      <c r="D22" s="20">
        <f>D24</f>
        <v>33600</v>
      </c>
      <c r="E22" s="20">
        <f>E24</f>
        <v>33600</v>
      </c>
      <c r="F22" s="20">
        <f>F24</f>
        <v>33600</v>
      </c>
      <c r="G22" s="20">
        <f>G24+G26</f>
        <v>0</v>
      </c>
      <c r="H22" s="20">
        <f>H24+H26</f>
        <v>0</v>
      </c>
      <c r="K22" s="6"/>
    </row>
    <row r="23" spans="1:11" ht="14.25">
      <c r="A23" s="109" t="s">
        <v>5</v>
      </c>
      <c r="B23" s="110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6"/>
    </row>
    <row r="24" spans="1:11" ht="14.25">
      <c r="A24" s="19" t="s">
        <v>4</v>
      </c>
      <c r="B24" s="14" t="s">
        <v>13</v>
      </c>
      <c r="C24" s="27">
        <f aca="true" t="shared" si="7" ref="C24:H25">C26+C28</f>
        <v>33600</v>
      </c>
      <c r="D24" s="27">
        <f t="shared" si="7"/>
        <v>33600</v>
      </c>
      <c r="E24" s="27">
        <f t="shared" si="7"/>
        <v>33600</v>
      </c>
      <c r="F24" s="27">
        <f t="shared" si="7"/>
        <v>33600</v>
      </c>
      <c r="G24" s="27">
        <f t="shared" si="7"/>
        <v>0</v>
      </c>
      <c r="H24" s="27">
        <f t="shared" si="7"/>
        <v>0</v>
      </c>
      <c r="K24" s="6"/>
    </row>
    <row r="25" spans="1:11" ht="14.25">
      <c r="A25" s="16"/>
      <c r="B25" s="29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6"/>
    </row>
    <row r="26" spans="1:11" ht="14.25">
      <c r="A26" s="77">
        <v>1</v>
      </c>
      <c r="B26" s="53" t="s">
        <v>22</v>
      </c>
      <c r="C26" s="31">
        <v>33600</v>
      </c>
      <c r="D26" s="31">
        <v>33600</v>
      </c>
      <c r="E26" s="31">
        <v>33600</v>
      </c>
      <c r="F26" s="31">
        <v>33600</v>
      </c>
      <c r="G26" s="31">
        <v>0</v>
      </c>
      <c r="H26" s="52">
        <v>0</v>
      </c>
      <c r="K26" s="6"/>
    </row>
    <row r="27" spans="1:11" ht="14.25">
      <c r="A27" s="78"/>
      <c r="B27" s="17"/>
      <c r="C27" s="32">
        <v>0</v>
      </c>
      <c r="D27" s="32">
        <v>0</v>
      </c>
      <c r="E27" s="32">
        <f>F27+G27+H27</f>
        <v>0</v>
      </c>
      <c r="F27" s="32">
        <v>0</v>
      </c>
      <c r="G27" s="32">
        <v>0</v>
      </c>
      <c r="H27" s="33">
        <v>0</v>
      </c>
      <c r="K27" s="6"/>
    </row>
    <row r="28" spans="1:11" ht="14.25">
      <c r="A28" s="77">
        <v>2</v>
      </c>
      <c r="B28" s="53" t="s">
        <v>23</v>
      </c>
      <c r="C28" s="54">
        <v>0</v>
      </c>
      <c r="D28" s="54">
        <v>0</v>
      </c>
      <c r="E28" s="54">
        <v>0</v>
      </c>
      <c r="F28" s="54">
        <v>0</v>
      </c>
      <c r="G28" s="34">
        <v>0</v>
      </c>
      <c r="H28" s="52">
        <v>0</v>
      </c>
      <c r="K28" s="6"/>
    </row>
    <row r="29" spans="1:11" ht="14.25">
      <c r="A29" s="78"/>
      <c r="B29" s="35" t="s">
        <v>24</v>
      </c>
      <c r="C29" s="32">
        <v>0</v>
      </c>
      <c r="D29" s="32">
        <v>0</v>
      </c>
      <c r="E29" s="32">
        <f>F29+G29+H29</f>
        <v>0</v>
      </c>
      <c r="F29" s="32">
        <v>0</v>
      </c>
      <c r="G29" s="36">
        <v>0</v>
      </c>
      <c r="H29" s="33">
        <v>0</v>
      </c>
      <c r="K29" s="6"/>
    </row>
    <row r="30" spans="1:8" s="1" customFormat="1" ht="14.25">
      <c r="A30" s="107" t="s">
        <v>29</v>
      </c>
      <c r="B30" s="100"/>
      <c r="C30" s="20">
        <f aca="true" t="shared" si="8" ref="C30:H31">C32+C36+C40</f>
        <v>8060826</v>
      </c>
      <c r="D30" s="20">
        <f t="shared" si="8"/>
        <v>10912201</v>
      </c>
      <c r="E30" s="20">
        <f t="shared" si="8"/>
        <v>6161162</v>
      </c>
      <c r="F30" s="20">
        <f t="shared" si="8"/>
        <v>6161162</v>
      </c>
      <c r="G30" s="20">
        <f t="shared" si="8"/>
        <v>15880474</v>
      </c>
      <c r="H30" s="20">
        <f t="shared" si="8"/>
        <v>0</v>
      </c>
    </row>
    <row r="31" spans="1:8" s="1" customFormat="1" ht="14.25">
      <c r="A31" s="109" t="s">
        <v>5</v>
      </c>
      <c r="B31" s="110"/>
      <c r="C31" s="22">
        <f t="shared" si="8"/>
        <v>4950000</v>
      </c>
      <c r="D31" s="22">
        <f t="shared" si="8"/>
        <v>6339202</v>
      </c>
      <c r="E31" s="22">
        <f t="shared" si="8"/>
        <v>3350000</v>
      </c>
      <c r="F31" s="22">
        <f t="shared" si="8"/>
        <v>3350000</v>
      </c>
      <c r="G31" s="22">
        <f t="shared" si="8"/>
        <v>0</v>
      </c>
      <c r="H31" s="22">
        <f t="shared" si="8"/>
        <v>0</v>
      </c>
    </row>
    <row r="32" spans="1:11" ht="14.25">
      <c r="A32" s="19" t="s">
        <v>2</v>
      </c>
      <c r="B32" s="14" t="s">
        <v>3</v>
      </c>
      <c r="C32" s="20">
        <f aca="true" t="shared" si="9" ref="C32:H33">C34</f>
        <v>5228888</v>
      </c>
      <c r="D32" s="20">
        <f t="shared" si="9"/>
        <v>8080263</v>
      </c>
      <c r="E32" s="20">
        <f t="shared" si="9"/>
        <v>3400000</v>
      </c>
      <c r="F32" s="20">
        <f t="shared" si="9"/>
        <v>3400000</v>
      </c>
      <c r="G32" s="20">
        <f t="shared" si="9"/>
        <v>6532908</v>
      </c>
      <c r="H32" s="20">
        <f t="shared" si="9"/>
        <v>0</v>
      </c>
      <c r="I32" s="5"/>
      <c r="J32" s="5"/>
      <c r="K32" s="5"/>
    </row>
    <row r="33" spans="1:12" ht="14.25">
      <c r="A33" s="28"/>
      <c r="B33" s="37" t="s">
        <v>5</v>
      </c>
      <c r="C33" s="22">
        <f t="shared" si="9"/>
        <v>4950000</v>
      </c>
      <c r="D33" s="22">
        <f t="shared" si="9"/>
        <v>6339202</v>
      </c>
      <c r="E33" s="22">
        <f t="shared" si="9"/>
        <v>3350000</v>
      </c>
      <c r="F33" s="22">
        <f t="shared" si="9"/>
        <v>3350000</v>
      </c>
      <c r="G33" s="22">
        <f t="shared" si="9"/>
        <v>0</v>
      </c>
      <c r="H33" s="22">
        <f t="shared" si="9"/>
        <v>0</v>
      </c>
      <c r="I33" s="5"/>
      <c r="K33" s="6"/>
      <c r="L33" s="5"/>
    </row>
    <row r="34" spans="1:8" ht="14.25">
      <c r="A34" s="94">
        <v>1</v>
      </c>
      <c r="B34" s="92" t="s">
        <v>49</v>
      </c>
      <c r="C34" s="34">
        <v>5228888</v>
      </c>
      <c r="D34" s="34">
        <v>8080263</v>
      </c>
      <c r="E34" s="34">
        <v>3400000</v>
      </c>
      <c r="F34" s="34">
        <v>3400000</v>
      </c>
      <c r="G34" s="34">
        <v>6532908</v>
      </c>
      <c r="H34" s="34">
        <v>0</v>
      </c>
    </row>
    <row r="35" spans="1:8" ht="14.25">
      <c r="A35" s="95"/>
      <c r="B35" s="93"/>
      <c r="C35" s="36">
        <v>4950000</v>
      </c>
      <c r="D35" s="36">
        <v>6339202</v>
      </c>
      <c r="E35" s="36">
        <v>3350000</v>
      </c>
      <c r="F35" s="36">
        <v>3350000</v>
      </c>
      <c r="G35" s="40">
        <v>0</v>
      </c>
      <c r="H35" s="36">
        <v>0</v>
      </c>
    </row>
    <row r="36" spans="1:8" ht="14.25">
      <c r="A36" s="19" t="s">
        <v>6</v>
      </c>
      <c r="B36" s="14" t="s">
        <v>7</v>
      </c>
      <c r="C36" s="20">
        <f aca="true" t="shared" si="10" ref="C36:H37">C38</f>
        <v>0</v>
      </c>
      <c r="D36" s="20">
        <f t="shared" si="10"/>
        <v>0</v>
      </c>
      <c r="E36" s="20">
        <f t="shared" si="10"/>
        <v>0</v>
      </c>
      <c r="F36" s="20">
        <f t="shared" si="10"/>
        <v>0</v>
      </c>
      <c r="G36" s="20">
        <f t="shared" si="10"/>
        <v>6532908</v>
      </c>
      <c r="H36" s="20">
        <f t="shared" si="10"/>
        <v>0</v>
      </c>
    </row>
    <row r="37" spans="1:8" ht="14.25">
      <c r="A37" s="28"/>
      <c r="B37" s="37" t="s">
        <v>5</v>
      </c>
      <c r="C37" s="22">
        <f t="shared" si="10"/>
        <v>0</v>
      </c>
      <c r="D37" s="22">
        <f t="shared" si="10"/>
        <v>0</v>
      </c>
      <c r="E37" s="22">
        <f t="shared" si="10"/>
        <v>0</v>
      </c>
      <c r="F37" s="22">
        <f t="shared" si="10"/>
        <v>0</v>
      </c>
      <c r="G37" s="22">
        <f t="shared" si="10"/>
        <v>0</v>
      </c>
      <c r="H37" s="22">
        <f t="shared" si="10"/>
        <v>0</v>
      </c>
    </row>
    <row r="38" spans="1:8" ht="14.25">
      <c r="A38" s="94">
        <v>2</v>
      </c>
      <c r="B38" s="92"/>
      <c r="C38" s="34">
        <v>0</v>
      </c>
      <c r="D38" s="34">
        <v>0</v>
      </c>
      <c r="E38" s="34">
        <v>0</v>
      </c>
      <c r="F38" s="34">
        <v>0</v>
      </c>
      <c r="G38" s="34">
        <v>6532908</v>
      </c>
      <c r="H38" s="34">
        <v>0</v>
      </c>
    </row>
    <row r="39" spans="1:8" ht="14.25">
      <c r="A39" s="95"/>
      <c r="B39" s="93"/>
      <c r="C39" s="36">
        <v>0</v>
      </c>
      <c r="D39" s="36">
        <v>0</v>
      </c>
      <c r="E39" s="36">
        <v>0</v>
      </c>
      <c r="F39" s="36">
        <v>0</v>
      </c>
      <c r="G39" s="40">
        <v>0</v>
      </c>
      <c r="H39" s="36">
        <v>0</v>
      </c>
    </row>
    <row r="40" spans="1:8" ht="14.25">
      <c r="A40" s="19" t="s">
        <v>4</v>
      </c>
      <c r="B40" s="14" t="s">
        <v>13</v>
      </c>
      <c r="C40" s="27">
        <f aca="true" t="shared" si="11" ref="C40:F41">C42+C44+C46</f>
        <v>2831938</v>
      </c>
      <c r="D40" s="27">
        <f t="shared" si="11"/>
        <v>2831938</v>
      </c>
      <c r="E40" s="27">
        <f t="shared" si="11"/>
        <v>2761162</v>
      </c>
      <c r="F40" s="27">
        <f t="shared" si="11"/>
        <v>2761162</v>
      </c>
      <c r="G40" s="27">
        <f>G42+G44+G46</f>
        <v>2814658</v>
      </c>
      <c r="H40" s="27">
        <f>H42+H44+H46</f>
        <v>0</v>
      </c>
    </row>
    <row r="41" spans="1:8" ht="14.25">
      <c r="A41" s="16"/>
      <c r="B41" s="29" t="s">
        <v>5</v>
      </c>
      <c r="C41" s="22">
        <f t="shared" si="11"/>
        <v>0</v>
      </c>
      <c r="D41" s="22">
        <f t="shared" si="11"/>
        <v>0</v>
      </c>
      <c r="E41" s="22">
        <f t="shared" si="11"/>
        <v>0</v>
      </c>
      <c r="F41" s="22">
        <f t="shared" si="11"/>
        <v>0</v>
      </c>
      <c r="G41" s="22">
        <f>G43+G45+G47</f>
        <v>0</v>
      </c>
      <c r="H41" s="22">
        <f>H43+H45+H47</f>
        <v>0</v>
      </c>
    </row>
    <row r="42" spans="1:8" ht="14.25">
      <c r="A42" s="77">
        <v>3</v>
      </c>
      <c r="B42" s="53" t="s">
        <v>22</v>
      </c>
      <c r="C42" s="31">
        <v>2666612</v>
      </c>
      <c r="D42" s="31">
        <v>2666612</v>
      </c>
      <c r="E42" s="31">
        <v>2666612</v>
      </c>
      <c r="F42" s="31">
        <v>2666612</v>
      </c>
      <c r="G42" s="31">
        <v>2684058</v>
      </c>
      <c r="H42" s="52">
        <v>0</v>
      </c>
    </row>
    <row r="43" spans="1:8" ht="14.25">
      <c r="A43" s="78"/>
      <c r="B43" s="17"/>
      <c r="C43" s="32">
        <v>0</v>
      </c>
      <c r="D43" s="32">
        <v>0</v>
      </c>
      <c r="E43" s="32">
        <f>F43+G43+H43</f>
        <v>0</v>
      </c>
      <c r="F43" s="32">
        <v>0</v>
      </c>
      <c r="G43" s="32">
        <v>0</v>
      </c>
      <c r="H43" s="33">
        <v>0</v>
      </c>
    </row>
    <row r="44" spans="1:8" ht="14.25">
      <c r="A44" s="77">
        <v>4</v>
      </c>
      <c r="B44" s="53" t="s">
        <v>23</v>
      </c>
      <c r="C44" s="54">
        <v>0</v>
      </c>
      <c r="D44" s="54">
        <v>0</v>
      </c>
      <c r="E44" s="54">
        <v>0</v>
      </c>
      <c r="F44" s="54">
        <v>0</v>
      </c>
      <c r="G44" s="34">
        <v>0</v>
      </c>
      <c r="H44" s="52">
        <v>0</v>
      </c>
    </row>
    <row r="45" spans="1:8" ht="14.25">
      <c r="A45" s="78"/>
      <c r="B45" s="35" t="s">
        <v>24</v>
      </c>
      <c r="C45" s="32">
        <v>0</v>
      </c>
      <c r="D45" s="32">
        <v>0</v>
      </c>
      <c r="E45" s="32">
        <f>F45+G45+H45</f>
        <v>0</v>
      </c>
      <c r="F45" s="32">
        <v>0</v>
      </c>
      <c r="G45" s="36">
        <v>0</v>
      </c>
      <c r="H45" s="33">
        <v>0</v>
      </c>
    </row>
    <row r="46" spans="1:8" s="1" customFormat="1" ht="14.25">
      <c r="A46" s="77">
        <v>5</v>
      </c>
      <c r="B46" s="60" t="s">
        <v>26</v>
      </c>
      <c r="C46" s="34">
        <v>165326</v>
      </c>
      <c r="D46" s="34">
        <v>165326</v>
      </c>
      <c r="E46" s="34">
        <v>94550</v>
      </c>
      <c r="F46" s="34">
        <v>94550</v>
      </c>
      <c r="G46" s="34">
        <v>130600</v>
      </c>
      <c r="H46" s="34">
        <v>0</v>
      </c>
    </row>
    <row r="47" spans="1:8" s="1" customFormat="1" ht="14.25">
      <c r="A47" s="78"/>
      <c r="B47" s="33" t="s">
        <v>27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</row>
    <row r="48" spans="1:8" s="1" customFormat="1" ht="14.25">
      <c r="A48" s="105" t="s">
        <v>28</v>
      </c>
      <c r="B48" s="106"/>
      <c r="C48" s="20">
        <f aca="true" t="shared" si="12" ref="C48:H49">C50+C60+C64</f>
        <v>33828922</v>
      </c>
      <c r="D48" s="20">
        <f t="shared" si="12"/>
        <v>38772303</v>
      </c>
      <c r="E48" s="20">
        <f t="shared" si="12"/>
        <v>19400300</v>
      </c>
      <c r="F48" s="20">
        <f t="shared" si="12"/>
        <v>19400300</v>
      </c>
      <c r="G48" s="20">
        <f t="shared" si="12"/>
        <v>2535660</v>
      </c>
      <c r="H48" s="20">
        <f t="shared" si="12"/>
        <v>0</v>
      </c>
    </row>
    <row r="49" spans="1:8" s="1" customFormat="1" ht="14.25">
      <c r="A49" s="109" t="s">
        <v>5</v>
      </c>
      <c r="B49" s="110"/>
      <c r="C49" s="22">
        <f t="shared" si="12"/>
        <v>27064225</v>
      </c>
      <c r="D49" s="22">
        <f t="shared" si="12"/>
        <v>29969905</v>
      </c>
      <c r="E49" s="22">
        <f t="shared" si="12"/>
        <v>18670000</v>
      </c>
      <c r="F49" s="22">
        <f t="shared" si="12"/>
        <v>18670000</v>
      </c>
      <c r="G49" s="22">
        <f t="shared" si="12"/>
        <v>19382200</v>
      </c>
      <c r="H49" s="22">
        <f t="shared" si="12"/>
        <v>0</v>
      </c>
    </row>
    <row r="50" spans="1:8" ht="14.25">
      <c r="A50" s="19" t="s">
        <v>2</v>
      </c>
      <c r="B50" s="14" t="s">
        <v>31</v>
      </c>
      <c r="C50" s="20">
        <f aca="true" t="shared" si="13" ref="C50:H51">C52+C54+C56+C58</f>
        <v>33114122</v>
      </c>
      <c r="D50" s="20">
        <f t="shared" si="13"/>
        <v>38057503</v>
      </c>
      <c r="E50" s="20">
        <f t="shared" si="13"/>
        <v>18906400</v>
      </c>
      <c r="F50" s="20">
        <f t="shared" si="13"/>
        <v>18906400</v>
      </c>
      <c r="G50" s="20">
        <f t="shared" si="13"/>
        <v>1500000</v>
      </c>
      <c r="H50" s="20">
        <f t="shared" si="13"/>
        <v>0</v>
      </c>
    </row>
    <row r="51" spans="1:8" ht="14.25">
      <c r="A51" s="28"/>
      <c r="B51" s="17" t="s">
        <v>5</v>
      </c>
      <c r="C51" s="22">
        <f t="shared" si="13"/>
        <v>27064225</v>
      </c>
      <c r="D51" s="22">
        <f t="shared" si="13"/>
        <v>29969905</v>
      </c>
      <c r="E51" s="22">
        <f t="shared" si="13"/>
        <v>18670000</v>
      </c>
      <c r="F51" s="22">
        <f t="shared" si="13"/>
        <v>18670000</v>
      </c>
      <c r="G51" s="22">
        <f t="shared" si="13"/>
        <v>10438600</v>
      </c>
      <c r="H51" s="22">
        <f t="shared" si="13"/>
        <v>0</v>
      </c>
    </row>
    <row r="52" spans="1:8" ht="14.25">
      <c r="A52" s="94">
        <v>1</v>
      </c>
      <c r="B52" s="96" t="s">
        <v>48</v>
      </c>
      <c r="C52" s="34">
        <v>4701000</v>
      </c>
      <c r="D52" s="34">
        <v>6141147</v>
      </c>
      <c r="E52" s="34">
        <v>5630000</v>
      </c>
      <c r="F52" s="34">
        <v>5630000</v>
      </c>
      <c r="G52" s="31">
        <v>0</v>
      </c>
      <c r="H52" s="31">
        <v>0</v>
      </c>
    </row>
    <row r="53" spans="1:8" ht="14.25">
      <c r="A53" s="95"/>
      <c r="B53" s="97"/>
      <c r="C53" s="36">
        <v>4650000</v>
      </c>
      <c r="D53" s="36">
        <v>4625118</v>
      </c>
      <c r="E53" s="36">
        <v>5530000</v>
      </c>
      <c r="F53" s="36">
        <v>5530000</v>
      </c>
      <c r="G53" s="39">
        <v>0</v>
      </c>
      <c r="H53" s="39">
        <v>0</v>
      </c>
    </row>
    <row r="54" spans="1:8" ht="14.25">
      <c r="A54" s="94">
        <v>2</v>
      </c>
      <c r="B54" s="96" t="s">
        <v>47</v>
      </c>
      <c r="C54" s="34">
        <v>8493748</v>
      </c>
      <c r="D54" s="34">
        <v>8925281</v>
      </c>
      <c r="E54" s="34">
        <v>8333700</v>
      </c>
      <c r="F54" s="34">
        <v>8333700</v>
      </c>
      <c r="G54" s="31">
        <v>0</v>
      </c>
      <c r="H54" s="31">
        <v>0</v>
      </c>
    </row>
    <row r="55" spans="1:8" ht="14.25">
      <c r="A55" s="95"/>
      <c r="B55" s="97"/>
      <c r="C55" s="36">
        <v>6136627</v>
      </c>
      <c r="D55" s="36">
        <v>6523589</v>
      </c>
      <c r="E55" s="36">
        <v>8250000</v>
      </c>
      <c r="F55" s="36">
        <v>8250000</v>
      </c>
      <c r="G55" s="39">
        <v>0</v>
      </c>
      <c r="H55" s="39">
        <v>0</v>
      </c>
    </row>
    <row r="56" spans="1:8" ht="14.25">
      <c r="A56" s="94">
        <v>3</v>
      </c>
      <c r="B56" s="103" t="s">
        <v>43</v>
      </c>
      <c r="C56" s="79">
        <v>13185374</v>
      </c>
      <c r="D56" s="79">
        <v>13185374</v>
      </c>
      <c r="E56" s="63">
        <v>1742700</v>
      </c>
      <c r="F56" s="63">
        <v>1742700</v>
      </c>
      <c r="G56" s="63">
        <v>1500000</v>
      </c>
      <c r="H56" s="63">
        <v>0</v>
      </c>
    </row>
    <row r="57" spans="1:8" ht="14.25">
      <c r="A57" s="95"/>
      <c r="B57" s="97"/>
      <c r="C57" s="36">
        <v>9877598</v>
      </c>
      <c r="D57" s="36">
        <v>9877598</v>
      </c>
      <c r="E57" s="39">
        <v>1740000</v>
      </c>
      <c r="F57" s="39">
        <v>1740000</v>
      </c>
      <c r="G57" s="39">
        <v>1495000</v>
      </c>
      <c r="H57" s="39">
        <v>0</v>
      </c>
    </row>
    <row r="58" spans="1:8" ht="14.25">
      <c r="A58" s="61">
        <v>4</v>
      </c>
      <c r="B58" s="96" t="s">
        <v>50</v>
      </c>
      <c r="C58" s="34">
        <v>6734000</v>
      </c>
      <c r="D58" s="34">
        <v>9805701</v>
      </c>
      <c r="E58" s="34">
        <v>3200000</v>
      </c>
      <c r="F58" s="34">
        <v>3200000</v>
      </c>
      <c r="G58" s="31">
        <v>0</v>
      </c>
      <c r="H58" s="31">
        <v>0</v>
      </c>
    </row>
    <row r="59" spans="1:8" ht="14.25">
      <c r="A59" s="61"/>
      <c r="B59" s="97"/>
      <c r="C59" s="36">
        <v>6400000</v>
      </c>
      <c r="D59" s="36">
        <v>8943600</v>
      </c>
      <c r="E59" s="36">
        <v>3150000</v>
      </c>
      <c r="F59" s="36">
        <v>3150000</v>
      </c>
      <c r="G59" s="36">
        <v>8943600</v>
      </c>
      <c r="H59" s="39">
        <v>0</v>
      </c>
    </row>
    <row r="60" spans="1:8" ht="14.25">
      <c r="A60" s="19" t="s">
        <v>6</v>
      </c>
      <c r="B60" s="14" t="s">
        <v>7</v>
      </c>
      <c r="C60" s="20">
        <f aca="true" t="shared" si="14" ref="C60:H61">C62</f>
        <v>0</v>
      </c>
      <c r="D60" s="20">
        <f t="shared" si="14"/>
        <v>0</v>
      </c>
      <c r="E60" s="20">
        <f t="shared" si="14"/>
        <v>0</v>
      </c>
      <c r="F60" s="20">
        <f t="shared" si="14"/>
        <v>0</v>
      </c>
      <c r="G60" s="20">
        <f t="shared" si="14"/>
        <v>0</v>
      </c>
      <c r="H60" s="20">
        <f t="shared" si="14"/>
        <v>0</v>
      </c>
    </row>
    <row r="61" spans="1:8" ht="14.25">
      <c r="A61" s="28"/>
      <c r="B61" s="17" t="s">
        <v>5</v>
      </c>
      <c r="C61" s="22">
        <f t="shared" si="14"/>
        <v>0</v>
      </c>
      <c r="D61" s="22">
        <f t="shared" si="14"/>
        <v>0</v>
      </c>
      <c r="E61" s="22">
        <f t="shared" si="14"/>
        <v>0</v>
      </c>
      <c r="F61" s="22">
        <f t="shared" si="14"/>
        <v>0</v>
      </c>
      <c r="G61" s="22">
        <f t="shared" si="14"/>
        <v>8943600</v>
      </c>
      <c r="H61" s="22">
        <f t="shared" si="14"/>
        <v>0</v>
      </c>
    </row>
    <row r="62" spans="1:8" ht="14.25">
      <c r="A62" s="56">
        <v>5</v>
      </c>
      <c r="B62" s="96"/>
      <c r="C62" s="34">
        <v>0</v>
      </c>
      <c r="D62" s="34">
        <v>0</v>
      </c>
      <c r="E62" s="34">
        <v>0</v>
      </c>
      <c r="F62" s="34">
        <v>0</v>
      </c>
      <c r="G62" s="31">
        <v>0</v>
      </c>
      <c r="H62" s="31">
        <v>0</v>
      </c>
    </row>
    <row r="63" spans="1:8" ht="14.25">
      <c r="A63" s="56"/>
      <c r="B63" s="97"/>
      <c r="C63" s="36">
        <v>0</v>
      </c>
      <c r="D63" s="36">
        <v>0</v>
      </c>
      <c r="E63" s="36">
        <v>0</v>
      </c>
      <c r="F63" s="36">
        <v>0</v>
      </c>
      <c r="G63" s="36">
        <v>8943600</v>
      </c>
      <c r="H63" s="39">
        <v>0</v>
      </c>
    </row>
    <row r="64" spans="1:8" ht="14.25">
      <c r="A64" s="19" t="s">
        <v>4</v>
      </c>
      <c r="B64" s="26" t="s">
        <v>13</v>
      </c>
      <c r="C64" s="20">
        <f aca="true" t="shared" si="15" ref="C64:H65">C66+C68+C70</f>
        <v>714800</v>
      </c>
      <c r="D64" s="20">
        <f t="shared" si="15"/>
        <v>714800</v>
      </c>
      <c r="E64" s="20">
        <f t="shared" si="15"/>
        <v>493900</v>
      </c>
      <c r="F64" s="20">
        <f t="shared" si="15"/>
        <v>493900</v>
      </c>
      <c r="G64" s="20">
        <f t="shared" si="15"/>
        <v>1035660</v>
      </c>
      <c r="H64" s="20">
        <f t="shared" si="15"/>
        <v>0</v>
      </c>
    </row>
    <row r="65" spans="1:8" ht="14.25">
      <c r="A65" s="78"/>
      <c r="B65" s="29" t="s">
        <v>5</v>
      </c>
      <c r="C65" s="22">
        <f t="shared" si="15"/>
        <v>0</v>
      </c>
      <c r="D65" s="22">
        <f t="shared" si="15"/>
        <v>0</v>
      </c>
      <c r="E65" s="22">
        <f t="shared" si="15"/>
        <v>0</v>
      </c>
      <c r="F65" s="22">
        <f t="shared" si="15"/>
        <v>0</v>
      </c>
      <c r="G65" s="22">
        <f t="shared" si="15"/>
        <v>0</v>
      </c>
      <c r="H65" s="22">
        <f t="shared" si="15"/>
        <v>0</v>
      </c>
    </row>
    <row r="66" spans="1:8" ht="14.25">
      <c r="A66" s="77">
        <v>6</v>
      </c>
      <c r="B66" s="41" t="s">
        <v>22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14.25">
      <c r="A67" s="78"/>
      <c r="B67" s="33"/>
      <c r="C67" s="36">
        <v>0</v>
      </c>
      <c r="D67" s="36">
        <v>0</v>
      </c>
      <c r="E67" s="36">
        <f>F67+G67+H67</f>
        <v>0</v>
      </c>
      <c r="F67" s="36">
        <v>0</v>
      </c>
      <c r="G67" s="36">
        <f>0+0</f>
        <v>0</v>
      </c>
      <c r="H67" s="36">
        <f>0+0</f>
        <v>0</v>
      </c>
    </row>
    <row r="68" spans="1:8" ht="14.25">
      <c r="A68" s="77">
        <v>7</v>
      </c>
      <c r="B68" s="60" t="s">
        <v>23</v>
      </c>
      <c r="C68" s="34">
        <v>0</v>
      </c>
      <c r="D68" s="34">
        <v>0</v>
      </c>
      <c r="E68" s="34">
        <v>0</v>
      </c>
      <c r="F68" s="34">
        <v>0</v>
      </c>
      <c r="G68" s="34">
        <v>705900</v>
      </c>
      <c r="H68" s="34">
        <v>0</v>
      </c>
    </row>
    <row r="69" spans="1:8" ht="14.25">
      <c r="A69" s="78"/>
      <c r="B69" s="33" t="s">
        <v>24</v>
      </c>
      <c r="C69" s="36">
        <v>0</v>
      </c>
      <c r="D69" s="36">
        <v>0</v>
      </c>
      <c r="E69" s="36">
        <f>F69+G69+H69</f>
        <v>0</v>
      </c>
      <c r="F69" s="36">
        <f>0+0</f>
        <v>0</v>
      </c>
      <c r="G69" s="36">
        <f>0+0</f>
        <v>0</v>
      </c>
      <c r="H69" s="36">
        <f>0+0</f>
        <v>0</v>
      </c>
    </row>
    <row r="70" spans="1:8" ht="14.25">
      <c r="A70" s="77">
        <v>8</v>
      </c>
      <c r="B70" s="60" t="s">
        <v>26</v>
      </c>
      <c r="C70" s="54">
        <v>714800</v>
      </c>
      <c r="D70" s="54">
        <v>714800</v>
      </c>
      <c r="E70" s="54">
        <v>493900</v>
      </c>
      <c r="F70" s="54">
        <v>493900</v>
      </c>
      <c r="G70" s="54">
        <v>329760</v>
      </c>
      <c r="H70" s="34">
        <v>0</v>
      </c>
    </row>
    <row r="71" spans="1:8" ht="14.25">
      <c r="A71" s="61"/>
      <c r="B71" s="62" t="s">
        <v>27</v>
      </c>
      <c r="C71" s="59">
        <v>0</v>
      </c>
      <c r="D71" s="59">
        <v>0</v>
      </c>
      <c r="E71" s="59">
        <f>F71+G71+H71</f>
        <v>0</v>
      </c>
      <c r="F71" s="59">
        <v>0</v>
      </c>
      <c r="G71" s="58">
        <v>0</v>
      </c>
      <c r="H71" s="58">
        <v>0</v>
      </c>
    </row>
    <row r="72" spans="1:8" ht="14.25">
      <c r="A72" s="105" t="s">
        <v>40</v>
      </c>
      <c r="B72" s="106"/>
      <c r="C72" s="47">
        <f aca="true" t="shared" si="16" ref="C72:H73">C74+C78</f>
        <v>10000</v>
      </c>
      <c r="D72" s="47">
        <f t="shared" si="16"/>
        <v>10000</v>
      </c>
      <c r="E72" s="47">
        <f t="shared" si="16"/>
        <v>10000</v>
      </c>
      <c r="F72" s="47">
        <f t="shared" si="16"/>
        <v>10000</v>
      </c>
      <c r="G72" s="47">
        <f t="shared" si="16"/>
        <v>276100</v>
      </c>
      <c r="H72" s="20">
        <f t="shared" si="16"/>
        <v>0</v>
      </c>
    </row>
    <row r="73" spans="1:8" ht="14.25">
      <c r="A73" s="107" t="s">
        <v>5</v>
      </c>
      <c r="B73" s="108"/>
      <c r="C73" s="51">
        <f t="shared" si="16"/>
        <v>0</v>
      </c>
      <c r="D73" s="51">
        <f t="shared" si="16"/>
        <v>0</v>
      </c>
      <c r="E73" s="51">
        <f t="shared" si="16"/>
        <v>0</v>
      </c>
      <c r="F73" s="51">
        <f t="shared" si="16"/>
        <v>0</v>
      </c>
      <c r="G73" s="51">
        <f t="shared" si="16"/>
        <v>0</v>
      </c>
      <c r="H73" s="22">
        <f t="shared" si="16"/>
        <v>0</v>
      </c>
    </row>
    <row r="74" spans="1:8" ht="14.25">
      <c r="A74" s="19" t="s">
        <v>2</v>
      </c>
      <c r="B74" s="14" t="s">
        <v>3</v>
      </c>
      <c r="C74" s="34">
        <f aca="true" t="shared" si="17" ref="C74:H75">C76</f>
        <v>10000</v>
      </c>
      <c r="D74" s="34">
        <f t="shared" si="17"/>
        <v>10000</v>
      </c>
      <c r="E74" s="34">
        <f t="shared" si="17"/>
        <v>10000</v>
      </c>
      <c r="F74" s="34">
        <f t="shared" si="17"/>
        <v>10000</v>
      </c>
      <c r="G74" s="34">
        <f t="shared" si="17"/>
        <v>10000</v>
      </c>
      <c r="H74" s="34">
        <f t="shared" si="17"/>
        <v>0</v>
      </c>
    </row>
    <row r="75" spans="1:8" ht="14.25">
      <c r="A75" s="28"/>
      <c r="B75" s="17" t="s">
        <v>5</v>
      </c>
      <c r="C75" s="36">
        <f t="shared" si="17"/>
        <v>0</v>
      </c>
      <c r="D75" s="36">
        <f t="shared" si="17"/>
        <v>0</v>
      </c>
      <c r="E75" s="36">
        <f t="shared" si="17"/>
        <v>0</v>
      </c>
      <c r="F75" s="36">
        <f t="shared" si="17"/>
        <v>0</v>
      </c>
      <c r="G75" s="36">
        <f t="shared" si="17"/>
        <v>0</v>
      </c>
      <c r="H75" s="36">
        <f t="shared" si="17"/>
        <v>0</v>
      </c>
    </row>
    <row r="76" spans="1:8" ht="14.25">
      <c r="A76" s="61">
        <v>1</v>
      </c>
      <c r="B76" s="66" t="s">
        <v>55</v>
      </c>
      <c r="C76" s="34">
        <v>10000</v>
      </c>
      <c r="D76" s="34">
        <v>10000</v>
      </c>
      <c r="E76" s="34">
        <v>10000</v>
      </c>
      <c r="F76" s="34">
        <v>10000</v>
      </c>
      <c r="G76" s="34">
        <v>10000</v>
      </c>
      <c r="H76" s="34">
        <f>H78</f>
        <v>0</v>
      </c>
    </row>
    <row r="77" spans="1:8" ht="14.25">
      <c r="A77" s="28"/>
      <c r="B77" s="76"/>
      <c r="C77" s="36">
        <v>0</v>
      </c>
      <c r="D77" s="36">
        <v>0</v>
      </c>
      <c r="E77" s="36">
        <v>0</v>
      </c>
      <c r="F77" s="36">
        <v>0</v>
      </c>
      <c r="G77" s="36">
        <f>G79</f>
        <v>0</v>
      </c>
      <c r="H77" s="36">
        <f>H79</f>
        <v>0</v>
      </c>
    </row>
    <row r="78" spans="1:8" ht="14.25">
      <c r="A78" s="49" t="s">
        <v>4</v>
      </c>
      <c r="B78" s="43" t="s">
        <v>13</v>
      </c>
      <c r="C78" s="47">
        <f aca="true" t="shared" si="18" ref="C78:H78">C80+C82+C84</f>
        <v>0</v>
      </c>
      <c r="D78" s="47">
        <f t="shared" si="18"/>
        <v>0</v>
      </c>
      <c r="E78" s="47">
        <f t="shared" si="18"/>
        <v>0</v>
      </c>
      <c r="F78" s="47">
        <f t="shared" si="18"/>
        <v>0</v>
      </c>
      <c r="G78" s="47">
        <f t="shared" si="18"/>
        <v>266100</v>
      </c>
      <c r="H78" s="20">
        <f t="shared" si="18"/>
        <v>0</v>
      </c>
    </row>
    <row r="79" spans="1:8" ht="14.25">
      <c r="A79" s="50"/>
      <c r="B79" s="29" t="s">
        <v>5</v>
      </c>
      <c r="C79" s="48">
        <f aca="true" t="shared" si="19" ref="C79:H79">C81+C83</f>
        <v>0</v>
      </c>
      <c r="D79" s="48">
        <f t="shared" si="19"/>
        <v>0</v>
      </c>
      <c r="E79" s="48">
        <f t="shared" si="19"/>
        <v>0</v>
      </c>
      <c r="F79" s="48">
        <f t="shared" si="19"/>
        <v>0</v>
      </c>
      <c r="G79" s="48">
        <f t="shared" si="19"/>
        <v>0</v>
      </c>
      <c r="H79" s="22">
        <f t="shared" si="19"/>
        <v>0</v>
      </c>
    </row>
    <row r="80" spans="1:8" ht="14.25">
      <c r="A80" s="61">
        <v>2</v>
      </c>
      <c r="B80" s="53" t="s">
        <v>22</v>
      </c>
      <c r="C80" s="54">
        <v>0</v>
      </c>
      <c r="D80" s="54">
        <v>0</v>
      </c>
      <c r="E80" s="54">
        <v>0</v>
      </c>
      <c r="F80" s="54">
        <v>0</v>
      </c>
      <c r="G80" s="54">
        <v>266100</v>
      </c>
      <c r="H80" s="34">
        <v>0</v>
      </c>
    </row>
    <row r="81" spans="1:8" ht="15" customHeight="1">
      <c r="A81" s="61"/>
      <c r="B81" s="35"/>
      <c r="C81" s="32">
        <v>0</v>
      </c>
      <c r="D81" s="32">
        <v>0</v>
      </c>
      <c r="E81" s="32">
        <f>F81+G81+H81</f>
        <v>0</v>
      </c>
      <c r="F81" s="32">
        <v>0</v>
      </c>
      <c r="G81" s="36">
        <v>0</v>
      </c>
      <c r="H81" s="36">
        <v>0</v>
      </c>
    </row>
    <row r="82" spans="1:8" ht="14.25">
      <c r="A82" s="77">
        <v>3</v>
      </c>
      <c r="B82" s="96" t="s">
        <v>44</v>
      </c>
      <c r="C82" s="54">
        <v>0</v>
      </c>
      <c r="D82" s="54">
        <v>0</v>
      </c>
      <c r="E82" s="54">
        <v>0</v>
      </c>
      <c r="F82" s="54">
        <v>0</v>
      </c>
      <c r="G82" s="55">
        <v>0</v>
      </c>
      <c r="H82" s="34">
        <v>0</v>
      </c>
    </row>
    <row r="83" spans="1:8" ht="14.25">
      <c r="A83" s="78"/>
      <c r="B83" s="97"/>
      <c r="C83" s="32">
        <v>0</v>
      </c>
      <c r="D83" s="32">
        <v>0</v>
      </c>
      <c r="E83" s="32">
        <f>F83+G83+H83</f>
        <v>0</v>
      </c>
      <c r="F83" s="32">
        <v>0</v>
      </c>
      <c r="G83" s="36">
        <v>0</v>
      </c>
      <c r="H83" s="36">
        <v>0</v>
      </c>
    </row>
    <row r="84" spans="1:8" ht="14.25">
      <c r="A84" s="77">
        <v>4</v>
      </c>
      <c r="B84" s="60" t="s">
        <v>26</v>
      </c>
      <c r="C84" s="54">
        <v>0</v>
      </c>
      <c r="D84" s="54">
        <v>0</v>
      </c>
      <c r="E84" s="54">
        <v>0</v>
      </c>
      <c r="F84" s="54">
        <v>0</v>
      </c>
      <c r="G84" s="55">
        <v>0</v>
      </c>
      <c r="H84" s="34">
        <v>0</v>
      </c>
    </row>
    <row r="85" spans="1:8" ht="14.25">
      <c r="A85" s="78"/>
      <c r="B85" s="62" t="s">
        <v>27</v>
      </c>
      <c r="C85" s="32">
        <v>0</v>
      </c>
      <c r="D85" s="32">
        <v>0</v>
      </c>
      <c r="E85" s="32">
        <f>F85+G85+H85</f>
        <v>0</v>
      </c>
      <c r="F85" s="32">
        <v>0</v>
      </c>
      <c r="G85" s="36">
        <v>0</v>
      </c>
      <c r="H85" s="36">
        <v>0</v>
      </c>
    </row>
    <row r="86" spans="1:8" ht="14.25">
      <c r="A86" s="107" t="s">
        <v>16</v>
      </c>
      <c r="B86" s="100"/>
      <c r="C86" s="20">
        <f aca="true" t="shared" si="20" ref="C86:H87">C88+C102+C106</f>
        <v>32561874</v>
      </c>
      <c r="D86" s="20">
        <f t="shared" si="20"/>
        <v>36835354</v>
      </c>
      <c r="E86" s="20">
        <f t="shared" si="20"/>
        <v>27637652</v>
      </c>
      <c r="F86" s="20">
        <f t="shared" si="20"/>
        <v>27637652</v>
      </c>
      <c r="G86" s="20">
        <f t="shared" si="20"/>
        <v>28644103</v>
      </c>
      <c r="H86" s="20">
        <f t="shared" si="20"/>
        <v>0</v>
      </c>
    </row>
    <row r="87" spans="1:8" ht="14.25">
      <c r="A87" s="109" t="s">
        <v>5</v>
      </c>
      <c r="B87" s="110"/>
      <c r="C87" s="22">
        <f t="shared" si="20"/>
        <v>26295202</v>
      </c>
      <c r="D87" s="22">
        <f t="shared" si="20"/>
        <v>27377067</v>
      </c>
      <c r="E87" s="22">
        <f t="shared" si="20"/>
        <v>26010000</v>
      </c>
      <c r="F87" s="22">
        <f t="shared" si="20"/>
        <v>26210000</v>
      </c>
      <c r="G87" s="22">
        <f t="shared" si="20"/>
        <v>24397872</v>
      </c>
      <c r="H87" s="22">
        <f t="shared" si="20"/>
        <v>0</v>
      </c>
    </row>
    <row r="88" spans="1:8" ht="14.25">
      <c r="A88" s="19" t="s">
        <v>2</v>
      </c>
      <c r="B88" s="14" t="s">
        <v>3</v>
      </c>
      <c r="C88" s="20">
        <f aca="true" t="shared" si="21" ref="C88:H89">C90+C92+C94+C96+C98+C100</f>
        <v>31956530</v>
      </c>
      <c r="D88" s="20">
        <f t="shared" si="21"/>
        <v>36230010</v>
      </c>
      <c r="E88" s="20">
        <f t="shared" si="21"/>
        <v>27068700</v>
      </c>
      <c r="F88" s="20">
        <f t="shared" si="21"/>
        <v>27068700</v>
      </c>
      <c r="G88" s="20">
        <f t="shared" si="21"/>
        <v>27930151</v>
      </c>
      <c r="H88" s="20">
        <f t="shared" si="21"/>
        <v>0</v>
      </c>
    </row>
    <row r="89" spans="1:10" s="1" customFormat="1" ht="14.25">
      <c r="A89" s="16"/>
      <c r="B89" s="17" t="s">
        <v>5</v>
      </c>
      <c r="C89" s="22">
        <f t="shared" si="21"/>
        <v>26295202</v>
      </c>
      <c r="D89" s="22">
        <f t="shared" si="21"/>
        <v>27377067</v>
      </c>
      <c r="E89" s="22">
        <f t="shared" si="21"/>
        <v>26010000</v>
      </c>
      <c r="F89" s="22">
        <f t="shared" si="21"/>
        <v>26210000</v>
      </c>
      <c r="G89" s="22">
        <f t="shared" si="21"/>
        <v>24397872</v>
      </c>
      <c r="H89" s="22">
        <f t="shared" si="21"/>
        <v>0</v>
      </c>
      <c r="I89" s="3"/>
      <c r="J89" s="3"/>
    </row>
    <row r="90" spans="1:10" s="1" customFormat="1" ht="14.25">
      <c r="A90" s="13">
        <v>1</v>
      </c>
      <c r="B90" s="96" t="s">
        <v>54</v>
      </c>
      <c r="C90" s="31">
        <v>867600</v>
      </c>
      <c r="D90" s="31">
        <v>867600</v>
      </c>
      <c r="E90" s="31">
        <v>867600</v>
      </c>
      <c r="F90" s="31">
        <v>867600</v>
      </c>
      <c r="G90" s="31">
        <v>867600</v>
      </c>
      <c r="H90" s="31">
        <v>0</v>
      </c>
      <c r="I90" s="3"/>
      <c r="J90" s="3"/>
    </row>
    <row r="91" spans="1:10" s="1" customFormat="1" ht="14.25">
      <c r="A91" s="16"/>
      <c r="B91" s="97"/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"/>
      <c r="J91" s="3"/>
    </row>
    <row r="92" spans="1:10" s="1" customFormat="1" ht="14.25">
      <c r="A92" s="56">
        <v>2</v>
      </c>
      <c r="B92" s="96" t="s">
        <v>36</v>
      </c>
      <c r="C92" s="31">
        <v>4000000</v>
      </c>
      <c r="D92" s="31">
        <v>4244551</v>
      </c>
      <c r="E92" s="31">
        <v>1728600</v>
      </c>
      <c r="F92" s="31">
        <v>1728600</v>
      </c>
      <c r="G92" s="31">
        <v>4244551</v>
      </c>
      <c r="H92" s="31">
        <v>0</v>
      </c>
      <c r="I92" s="3"/>
      <c r="J92" s="3"/>
    </row>
    <row r="93" spans="1:10" s="1" customFormat="1" ht="14.25">
      <c r="A93" s="56"/>
      <c r="B93" s="97"/>
      <c r="C93" s="39">
        <v>3980000</v>
      </c>
      <c r="D93" s="39">
        <v>3992874</v>
      </c>
      <c r="E93" s="39">
        <v>1650000</v>
      </c>
      <c r="F93" s="39">
        <v>1650000</v>
      </c>
      <c r="G93" s="39">
        <v>3992872</v>
      </c>
      <c r="H93" s="39">
        <v>0</v>
      </c>
      <c r="I93" s="3"/>
      <c r="J93" s="3"/>
    </row>
    <row r="94" spans="1:10" s="1" customFormat="1" ht="14.25">
      <c r="A94" s="13">
        <v>3</v>
      </c>
      <c r="B94" s="96" t="s">
        <v>37</v>
      </c>
      <c r="C94" s="31">
        <v>1700000</v>
      </c>
      <c r="D94" s="31">
        <v>1717717</v>
      </c>
      <c r="E94" s="31">
        <v>473300</v>
      </c>
      <c r="F94" s="31">
        <v>473300</v>
      </c>
      <c r="G94" s="31">
        <v>0</v>
      </c>
      <c r="H94" s="31">
        <v>0</v>
      </c>
      <c r="I94" s="3"/>
      <c r="J94" s="3"/>
    </row>
    <row r="95" spans="1:10" s="1" customFormat="1" ht="14.25">
      <c r="A95" s="16"/>
      <c r="B95" s="97"/>
      <c r="C95" s="39">
        <v>1690000</v>
      </c>
      <c r="D95" s="39">
        <v>1612504</v>
      </c>
      <c r="E95" s="39">
        <v>450000</v>
      </c>
      <c r="F95" s="39">
        <v>450000</v>
      </c>
      <c r="G95" s="39">
        <v>0</v>
      </c>
      <c r="H95" s="39">
        <v>0</v>
      </c>
      <c r="I95" s="3"/>
      <c r="J95" s="3"/>
    </row>
    <row r="96" spans="1:10" s="1" customFormat="1" ht="14.25">
      <c r="A96" s="56">
        <v>4</v>
      </c>
      <c r="B96" s="96" t="s">
        <v>38</v>
      </c>
      <c r="C96" s="34">
        <v>3700000</v>
      </c>
      <c r="D96" s="34">
        <v>3870965</v>
      </c>
      <c r="E96" s="34">
        <v>1586200</v>
      </c>
      <c r="F96" s="34">
        <v>1586200</v>
      </c>
      <c r="G96" s="31">
        <v>0</v>
      </c>
      <c r="H96" s="31">
        <v>0</v>
      </c>
      <c r="I96" s="3"/>
      <c r="J96" s="3"/>
    </row>
    <row r="97" spans="1:10" s="1" customFormat="1" ht="14.25">
      <c r="A97" s="56"/>
      <c r="B97" s="97"/>
      <c r="C97" s="36">
        <v>3690000</v>
      </c>
      <c r="D97" s="36">
        <v>3452916</v>
      </c>
      <c r="E97" s="36">
        <v>1550000</v>
      </c>
      <c r="F97" s="36">
        <v>1550000</v>
      </c>
      <c r="G97" s="39">
        <v>0</v>
      </c>
      <c r="H97" s="39">
        <v>0</v>
      </c>
      <c r="I97" s="3"/>
      <c r="J97" s="3"/>
    </row>
    <row r="98" spans="1:10" s="1" customFormat="1" ht="14.25">
      <c r="A98" s="13">
        <v>5</v>
      </c>
      <c r="B98" s="96" t="s">
        <v>39</v>
      </c>
      <c r="C98" s="63">
        <v>2600000</v>
      </c>
      <c r="D98" s="63">
        <v>2706397</v>
      </c>
      <c r="E98" s="63">
        <v>2100000</v>
      </c>
      <c r="F98" s="63">
        <v>2100000</v>
      </c>
      <c r="G98" s="63">
        <v>2505000</v>
      </c>
      <c r="H98" s="63">
        <v>0</v>
      </c>
      <c r="I98" s="3"/>
      <c r="J98" s="3"/>
    </row>
    <row r="99" spans="1:10" s="1" customFormat="1" ht="14.25">
      <c r="A99" s="16"/>
      <c r="B99" s="97"/>
      <c r="C99" s="39">
        <v>2590000</v>
      </c>
      <c r="D99" s="39">
        <v>2205250</v>
      </c>
      <c r="E99" s="39">
        <v>2050000</v>
      </c>
      <c r="F99" s="39">
        <v>2250000</v>
      </c>
      <c r="G99" s="64">
        <v>95000</v>
      </c>
      <c r="H99" s="39">
        <v>0</v>
      </c>
      <c r="I99" s="3"/>
      <c r="J99" s="3"/>
    </row>
    <row r="100" spans="1:10" s="1" customFormat="1" ht="14.25">
      <c r="A100" s="13">
        <v>6</v>
      </c>
      <c r="B100" s="96" t="s">
        <v>46</v>
      </c>
      <c r="C100" s="34">
        <v>19088930</v>
      </c>
      <c r="D100" s="34">
        <v>22822780</v>
      </c>
      <c r="E100" s="31">
        <v>20313000</v>
      </c>
      <c r="F100" s="31">
        <v>20313000</v>
      </c>
      <c r="G100" s="31">
        <v>20313000</v>
      </c>
      <c r="H100" s="31">
        <v>0</v>
      </c>
      <c r="I100" s="3"/>
      <c r="J100" s="3"/>
    </row>
    <row r="101" spans="1:10" s="1" customFormat="1" ht="14.25">
      <c r="A101" s="16"/>
      <c r="B101" s="97"/>
      <c r="C101" s="36">
        <v>14345202</v>
      </c>
      <c r="D101" s="36">
        <v>16113523</v>
      </c>
      <c r="E101" s="39">
        <v>20310000</v>
      </c>
      <c r="F101" s="39">
        <v>20310000</v>
      </c>
      <c r="G101" s="39">
        <v>20310000</v>
      </c>
      <c r="H101" s="39">
        <v>0</v>
      </c>
      <c r="I101" s="3"/>
      <c r="J101" s="3"/>
    </row>
    <row r="102" spans="1:8" s="7" customFormat="1" ht="15">
      <c r="A102" s="19" t="s">
        <v>6</v>
      </c>
      <c r="B102" s="43" t="s">
        <v>7</v>
      </c>
      <c r="C102" s="20">
        <f aca="true" t="shared" si="22" ref="C102:H103">C104</f>
        <v>0</v>
      </c>
      <c r="D102" s="20">
        <f t="shared" si="22"/>
        <v>0</v>
      </c>
      <c r="E102" s="20">
        <f t="shared" si="22"/>
        <v>0</v>
      </c>
      <c r="F102" s="20">
        <f t="shared" si="22"/>
        <v>0</v>
      </c>
      <c r="G102" s="20">
        <f t="shared" si="22"/>
        <v>0</v>
      </c>
      <c r="H102" s="20">
        <f t="shared" si="22"/>
        <v>0</v>
      </c>
    </row>
    <row r="103" spans="1:8" s="7" customFormat="1" ht="15">
      <c r="A103" s="44"/>
      <c r="B103" s="45" t="s">
        <v>5</v>
      </c>
      <c r="C103" s="30">
        <f t="shared" si="22"/>
        <v>0</v>
      </c>
      <c r="D103" s="30">
        <f t="shared" si="22"/>
        <v>0</v>
      </c>
      <c r="E103" s="30">
        <f t="shared" si="22"/>
        <v>0</v>
      </c>
      <c r="F103" s="30">
        <f t="shared" si="22"/>
        <v>0</v>
      </c>
      <c r="G103" s="30">
        <f t="shared" si="22"/>
        <v>0</v>
      </c>
      <c r="H103" s="30">
        <f t="shared" si="22"/>
        <v>0</v>
      </c>
    </row>
    <row r="104" spans="1:8" s="7" customFormat="1" ht="15">
      <c r="A104" s="13">
        <v>7</v>
      </c>
      <c r="B104" s="96"/>
      <c r="C104" s="31">
        <v>0</v>
      </c>
      <c r="D104" s="38">
        <v>0</v>
      </c>
      <c r="E104" s="55">
        <v>0</v>
      </c>
      <c r="F104" s="34">
        <v>0</v>
      </c>
      <c r="G104" s="31">
        <v>0</v>
      </c>
      <c r="H104" s="31">
        <v>0</v>
      </c>
    </row>
    <row r="105" spans="1:8" s="7" customFormat="1" ht="15">
      <c r="A105" s="16"/>
      <c r="B105" s="97"/>
      <c r="C105" s="39">
        <v>0</v>
      </c>
      <c r="D105" s="40">
        <v>0</v>
      </c>
      <c r="E105" s="32">
        <v>0</v>
      </c>
      <c r="F105" s="36">
        <v>0</v>
      </c>
      <c r="G105" s="39">
        <v>0</v>
      </c>
      <c r="H105" s="39">
        <v>0</v>
      </c>
    </row>
    <row r="106" spans="1:8" s="7" customFormat="1" ht="15">
      <c r="A106" s="25" t="s">
        <v>4</v>
      </c>
      <c r="B106" s="26" t="s">
        <v>13</v>
      </c>
      <c r="C106" s="46">
        <f aca="true" t="shared" si="23" ref="C106:H106">C108+C110+C112</f>
        <v>605344</v>
      </c>
      <c r="D106" s="46">
        <f t="shared" si="23"/>
        <v>605344</v>
      </c>
      <c r="E106" s="46">
        <f t="shared" si="23"/>
        <v>568952</v>
      </c>
      <c r="F106" s="46">
        <f t="shared" si="23"/>
        <v>568952</v>
      </c>
      <c r="G106" s="46">
        <f t="shared" si="23"/>
        <v>713952</v>
      </c>
      <c r="H106" s="46">
        <f t="shared" si="23"/>
        <v>0</v>
      </c>
    </row>
    <row r="107" spans="1:8" s="7" customFormat="1" ht="15">
      <c r="A107" s="16"/>
      <c r="B107" s="29" t="s">
        <v>5</v>
      </c>
      <c r="C107" s="22">
        <f aca="true" t="shared" si="24" ref="C107:H107">C109+C111+C113</f>
        <v>0</v>
      </c>
      <c r="D107" s="22">
        <f t="shared" si="24"/>
        <v>0</v>
      </c>
      <c r="E107" s="22">
        <f t="shared" si="24"/>
        <v>0</v>
      </c>
      <c r="F107" s="22">
        <f t="shared" si="24"/>
        <v>0</v>
      </c>
      <c r="G107" s="22">
        <f t="shared" si="24"/>
        <v>0</v>
      </c>
      <c r="H107" s="22">
        <f t="shared" si="24"/>
        <v>0</v>
      </c>
    </row>
    <row r="108" spans="1:8" ht="14.25">
      <c r="A108" s="13">
        <v>8</v>
      </c>
      <c r="B108" s="41" t="s">
        <v>22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</row>
    <row r="109" spans="1:8" ht="14.25">
      <c r="A109" s="16"/>
      <c r="B109" s="35"/>
      <c r="C109" s="32">
        <v>0</v>
      </c>
      <c r="D109" s="32">
        <v>0</v>
      </c>
      <c r="E109" s="59">
        <f>F109+G109+H109</f>
        <v>0</v>
      </c>
      <c r="F109" s="32">
        <v>0</v>
      </c>
      <c r="G109" s="32">
        <v>0</v>
      </c>
      <c r="H109" s="33">
        <v>0</v>
      </c>
    </row>
    <row r="110" spans="1:8" ht="14.25">
      <c r="A110" s="77">
        <v>9</v>
      </c>
      <c r="B110" s="60" t="s">
        <v>23</v>
      </c>
      <c r="C110" s="55">
        <v>302900</v>
      </c>
      <c r="D110" s="55">
        <v>302900</v>
      </c>
      <c r="E110" s="55">
        <v>302900</v>
      </c>
      <c r="F110" s="55">
        <v>302900</v>
      </c>
      <c r="G110" s="55">
        <v>478900</v>
      </c>
      <c r="H110" s="34">
        <v>0</v>
      </c>
    </row>
    <row r="111" spans="1:8" ht="14.25">
      <c r="A111" s="78"/>
      <c r="B111" s="33" t="s">
        <v>24</v>
      </c>
      <c r="C111" s="32">
        <f>0+0</f>
        <v>0</v>
      </c>
      <c r="D111" s="32">
        <f>0+0</f>
        <v>0</v>
      </c>
      <c r="E111" s="36">
        <f>F111+G111+H111</f>
        <v>0</v>
      </c>
      <c r="F111" s="39">
        <v>0</v>
      </c>
      <c r="G111" s="36">
        <v>0</v>
      </c>
      <c r="H111" s="33">
        <v>0</v>
      </c>
    </row>
    <row r="112" spans="1:22" ht="14.25">
      <c r="A112" s="77">
        <v>10</v>
      </c>
      <c r="B112" s="60" t="s">
        <v>26</v>
      </c>
      <c r="C112" s="34">
        <v>302444</v>
      </c>
      <c r="D112" s="34">
        <v>302444</v>
      </c>
      <c r="E112" s="34">
        <v>266052</v>
      </c>
      <c r="F112" s="34">
        <v>266052</v>
      </c>
      <c r="G112" s="34">
        <v>235052</v>
      </c>
      <c r="H112" s="52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"/>
    </row>
    <row r="113" spans="1:22" ht="14.25">
      <c r="A113" s="61"/>
      <c r="B113" s="62" t="s">
        <v>27</v>
      </c>
      <c r="C113" s="65">
        <v>0</v>
      </c>
      <c r="D113" s="65">
        <v>0</v>
      </c>
      <c r="E113" s="36">
        <f>F113+G113+H113</f>
        <v>0</v>
      </c>
      <c r="F113" s="36">
        <v>0</v>
      </c>
      <c r="G113" s="36">
        <v>0</v>
      </c>
      <c r="H113" s="33"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>
      <c r="A114" s="107" t="s">
        <v>56</v>
      </c>
      <c r="B114" s="100"/>
      <c r="C114" s="22">
        <f aca="true" t="shared" si="25" ref="C114:F115">C116+C120+C124</f>
        <v>5000</v>
      </c>
      <c r="D114" s="22">
        <f t="shared" si="25"/>
        <v>5000</v>
      </c>
      <c r="E114" s="22">
        <f t="shared" si="25"/>
        <v>5000</v>
      </c>
      <c r="F114" s="22">
        <f t="shared" si="25"/>
        <v>5000</v>
      </c>
      <c r="G114" s="20" t="e">
        <f>G116+G141+G145</f>
        <v>#REF!</v>
      </c>
      <c r="H114" s="20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>
      <c r="A115" s="109" t="s">
        <v>5</v>
      </c>
      <c r="B115" s="110"/>
      <c r="C115" s="22">
        <f t="shared" si="25"/>
        <v>0</v>
      </c>
      <c r="D115" s="22">
        <f t="shared" si="25"/>
        <v>0</v>
      </c>
      <c r="E115" s="22">
        <f t="shared" si="25"/>
        <v>0</v>
      </c>
      <c r="F115" s="22">
        <f t="shared" si="25"/>
        <v>0</v>
      </c>
      <c r="G115" s="22">
        <f>G117+G142+G146</f>
        <v>16128000</v>
      </c>
      <c r="H115" s="22">
        <f>H117+H142+H146</f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>
      <c r="A116" s="19" t="s">
        <v>2</v>
      </c>
      <c r="B116" s="14" t="s">
        <v>3</v>
      </c>
      <c r="C116" s="20">
        <f aca="true" t="shared" si="26" ref="C116:F117">C118</f>
        <v>0</v>
      </c>
      <c r="D116" s="20">
        <f t="shared" si="26"/>
        <v>0</v>
      </c>
      <c r="E116" s="20">
        <f t="shared" si="26"/>
        <v>0</v>
      </c>
      <c r="F116" s="20">
        <f t="shared" si="26"/>
        <v>0</v>
      </c>
      <c r="G116" s="20" t="e">
        <f>G118+#REF!+G133+G135+G137+G139</f>
        <v>#REF!</v>
      </c>
      <c r="H116" s="20"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>
      <c r="A117" s="16"/>
      <c r="B117" s="17" t="s">
        <v>5</v>
      </c>
      <c r="C117" s="22">
        <f t="shared" si="26"/>
        <v>0</v>
      </c>
      <c r="D117" s="22">
        <f t="shared" si="26"/>
        <v>0</v>
      </c>
      <c r="E117" s="22">
        <f t="shared" si="26"/>
        <v>0</v>
      </c>
      <c r="F117" s="22">
        <f t="shared" si="26"/>
        <v>0</v>
      </c>
      <c r="G117" s="22">
        <f>G119+G132+G134+G136+G138+G140</f>
        <v>9419000</v>
      </c>
      <c r="H117" s="22">
        <f>H119+H132+H134+H136+H138+H140</f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>
      <c r="A118" s="13"/>
      <c r="B118" s="96"/>
      <c r="C118" s="31"/>
      <c r="D118" s="31"/>
      <c r="E118" s="31"/>
      <c r="F118" s="31"/>
      <c r="G118" s="31"/>
      <c r="H118" s="3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>
      <c r="A119" s="16"/>
      <c r="B119" s="97"/>
      <c r="C119" s="39"/>
      <c r="D119" s="39"/>
      <c r="E119" s="39"/>
      <c r="F119" s="39"/>
      <c r="G119" s="39"/>
      <c r="H119" s="3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>
      <c r="A120" s="19" t="s">
        <v>6</v>
      </c>
      <c r="B120" s="43" t="s">
        <v>7</v>
      </c>
      <c r="C120" s="20">
        <f aca="true" t="shared" si="27" ref="C120:H120">C122</f>
        <v>0</v>
      </c>
      <c r="D120" s="20">
        <f t="shared" si="27"/>
        <v>0</v>
      </c>
      <c r="E120" s="20">
        <f t="shared" si="27"/>
        <v>0</v>
      </c>
      <c r="F120" s="20">
        <f t="shared" si="27"/>
        <v>0</v>
      </c>
      <c r="G120" s="20">
        <f t="shared" si="27"/>
        <v>0</v>
      </c>
      <c r="H120" s="20">
        <f t="shared" si="27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>
      <c r="A121" s="44"/>
      <c r="B121" s="45" t="s">
        <v>5</v>
      </c>
      <c r="C121" s="30">
        <f aca="true" t="shared" si="28" ref="C121:H121">C123</f>
        <v>0</v>
      </c>
      <c r="D121" s="30">
        <f t="shared" si="28"/>
        <v>0</v>
      </c>
      <c r="E121" s="30">
        <f t="shared" si="28"/>
        <v>0</v>
      </c>
      <c r="F121" s="30">
        <f t="shared" si="28"/>
        <v>0</v>
      </c>
      <c r="G121" s="30">
        <f t="shared" si="28"/>
        <v>0</v>
      </c>
      <c r="H121" s="30">
        <f t="shared" si="28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>
      <c r="A122" s="13">
        <v>7</v>
      </c>
      <c r="B122" s="96"/>
      <c r="C122" s="31">
        <v>0</v>
      </c>
      <c r="D122" s="38">
        <v>0</v>
      </c>
      <c r="E122" s="55">
        <v>0</v>
      </c>
      <c r="F122" s="34">
        <v>0</v>
      </c>
      <c r="G122" s="31">
        <v>0</v>
      </c>
      <c r="H122" s="31"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>
      <c r="A123" s="16"/>
      <c r="B123" s="97"/>
      <c r="C123" s="39">
        <v>0</v>
      </c>
      <c r="D123" s="40">
        <v>0</v>
      </c>
      <c r="E123" s="32">
        <v>0</v>
      </c>
      <c r="F123" s="36">
        <v>0</v>
      </c>
      <c r="G123" s="39">
        <v>0</v>
      </c>
      <c r="H123" s="39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>
      <c r="A124" s="25" t="s">
        <v>4</v>
      </c>
      <c r="B124" s="26" t="s">
        <v>13</v>
      </c>
      <c r="C124" s="46">
        <f aca="true" t="shared" si="29" ref="C124:H124">C126+C128+C130</f>
        <v>5000</v>
      </c>
      <c r="D124" s="46">
        <f t="shared" si="29"/>
        <v>5000</v>
      </c>
      <c r="E124" s="46">
        <f t="shared" si="29"/>
        <v>5000</v>
      </c>
      <c r="F124" s="46">
        <f t="shared" si="29"/>
        <v>5000</v>
      </c>
      <c r="G124" s="46">
        <f t="shared" si="29"/>
        <v>713952</v>
      </c>
      <c r="H124" s="46">
        <f t="shared" si="29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>
      <c r="A125" s="16"/>
      <c r="B125" s="29" t="s">
        <v>5</v>
      </c>
      <c r="C125" s="22">
        <f aca="true" t="shared" si="30" ref="C125:H125">C127+C129+C131</f>
        <v>0</v>
      </c>
      <c r="D125" s="22">
        <f t="shared" si="30"/>
        <v>0</v>
      </c>
      <c r="E125" s="22">
        <f t="shared" si="30"/>
        <v>0</v>
      </c>
      <c r="F125" s="22">
        <f t="shared" si="30"/>
        <v>0</v>
      </c>
      <c r="G125" s="22">
        <f t="shared" si="30"/>
        <v>0</v>
      </c>
      <c r="H125" s="22">
        <f t="shared" si="30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>
      <c r="A126" s="13">
        <v>8</v>
      </c>
      <c r="B126" s="41" t="s">
        <v>22</v>
      </c>
      <c r="C126" s="31">
        <v>5000</v>
      </c>
      <c r="D126" s="31">
        <v>5000</v>
      </c>
      <c r="E126" s="31">
        <v>5000</v>
      </c>
      <c r="F126" s="31">
        <v>5000</v>
      </c>
      <c r="G126" s="31">
        <v>0</v>
      </c>
      <c r="H126" s="31"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>
      <c r="A127" s="16"/>
      <c r="B127" s="35"/>
      <c r="C127" s="32">
        <v>0</v>
      </c>
      <c r="D127" s="32">
        <v>0</v>
      </c>
      <c r="E127" s="59">
        <f>F127+G127+H127</f>
        <v>0</v>
      </c>
      <c r="F127" s="32">
        <v>0</v>
      </c>
      <c r="G127" s="32">
        <v>0</v>
      </c>
      <c r="H127" s="33"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77">
        <v>9</v>
      </c>
      <c r="B128" s="60" t="s">
        <v>23</v>
      </c>
      <c r="C128" s="55"/>
      <c r="D128" s="55"/>
      <c r="E128" s="55"/>
      <c r="F128" s="55"/>
      <c r="G128" s="55">
        <v>478900</v>
      </c>
      <c r="H128" s="34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>
      <c r="A129" s="78"/>
      <c r="B129" s="33" t="s">
        <v>24</v>
      </c>
      <c r="C129" s="32">
        <f>0+0</f>
        <v>0</v>
      </c>
      <c r="D129" s="32">
        <f>0+0</f>
        <v>0</v>
      </c>
      <c r="E129" s="36">
        <f>F129+G129+H129</f>
        <v>0</v>
      </c>
      <c r="F129" s="39">
        <v>0</v>
      </c>
      <c r="G129" s="36">
        <v>0</v>
      </c>
      <c r="H129" s="33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77">
        <v>10</v>
      </c>
      <c r="B130" s="60" t="s">
        <v>26</v>
      </c>
      <c r="C130" s="34"/>
      <c r="D130" s="34"/>
      <c r="E130" s="34"/>
      <c r="F130" s="34"/>
      <c r="G130" s="34">
        <v>235052</v>
      </c>
      <c r="H130" s="52"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61"/>
      <c r="B131" s="62" t="s">
        <v>27</v>
      </c>
      <c r="C131" s="65">
        <v>0</v>
      </c>
      <c r="D131" s="65">
        <v>0</v>
      </c>
      <c r="E131" s="36">
        <f>F131+G131+H131</f>
        <v>0</v>
      </c>
      <c r="F131" s="36">
        <v>0</v>
      </c>
      <c r="G131" s="36">
        <v>0</v>
      </c>
      <c r="H131" s="33"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99" t="s">
        <v>41</v>
      </c>
      <c r="B132" s="100"/>
      <c r="C132" s="20">
        <f aca="true" t="shared" si="31" ref="C132:H133">C134+C140+C144</f>
        <v>35261500</v>
      </c>
      <c r="D132" s="20">
        <f t="shared" si="31"/>
        <v>35271500</v>
      </c>
      <c r="E132" s="20">
        <f t="shared" si="31"/>
        <v>35271500</v>
      </c>
      <c r="F132" s="20">
        <f t="shared" si="31"/>
        <v>35271500</v>
      </c>
      <c r="G132" s="20">
        <f t="shared" si="31"/>
        <v>7619000</v>
      </c>
      <c r="H132" s="20">
        <f t="shared" si="31"/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>
      <c r="A133" s="101" t="s">
        <v>5</v>
      </c>
      <c r="B133" s="102"/>
      <c r="C133" s="22">
        <f t="shared" si="31"/>
        <v>27475000</v>
      </c>
      <c r="D133" s="22">
        <f t="shared" si="31"/>
        <v>27475000</v>
      </c>
      <c r="E133" s="22">
        <f t="shared" si="31"/>
        <v>27480000</v>
      </c>
      <c r="F133" s="22">
        <f t="shared" si="31"/>
        <v>27480000</v>
      </c>
      <c r="G133" s="22">
        <f t="shared" si="31"/>
        <v>895000</v>
      </c>
      <c r="H133" s="22">
        <f t="shared" si="31"/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>
      <c r="A134" s="19" t="s">
        <v>2</v>
      </c>
      <c r="B134" s="14" t="s">
        <v>3</v>
      </c>
      <c r="C134" s="20">
        <f aca="true" t="shared" si="32" ref="C134:H135">C136+C138</f>
        <v>27500000</v>
      </c>
      <c r="D134" s="20">
        <f t="shared" si="32"/>
        <v>27510000</v>
      </c>
      <c r="E134" s="20">
        <f t="shared" si="32"/>
        <v>27510000</v>
      </c>
      <c r="F134" s="20">
        <f t="shared" si="32"/>
        <v>27510000</v>
      </c>
      <c r="G134" s="20">
        <f t="shared" si="32"/>
        <v>900000</v>
      </c>
      <c r="H134" s="20">
        <f t="shared" si="32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>
      <c r="A135" s="56"/>
      <c r="B135" s="37" t="s">
        <v>5</v>
      </c>
      <c r="C135" s="22">
        <f t="shared" si="32"/>
        <v>27475000</v>
      </c>
      <c r="D135" s="22">
        <f t="shared" si="32"/>
        <v>27475000</v>
      </c>
      <c r="E135" s="22">
        <f t="shared" si="32"/>
        <v>27480000</v>
      </c>
      <c r="F135" s="22">
        <f t="shared" si="32"/>
        <v>27480000</v>
      </c>
      <c r="G135" s="22">
        <f t="shared" si="32"/>
        <v>895000</v>
      </c>
      <c r="H135" s="22">
        <f t="shared" si="32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>
      <c r="A136" s="80">
        <v>1</v>
      </c>
      <c r="B136" s="112" t="s">
        <v>42</v>
      </c>
      <c r="C136" s="81">
        <v>26000000</v>
      </c>
      <c r="D136" s="81">
        <v>26000000</v>
      </c>
      <c r="E136" s="81">
        <v>26000000</v>
      </c>
      <c r="F136" s="81">
        <v>26000000</v>
      </c>
      <c r="G136" s="68">
        <v>0</v>
      </c>
      <c r="H136" s="68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1.25" customHeight="1">
      <c r="A137" s="82"/>
      <c r="B137" s="113"/>
      <c r="C137" s="72">
        <v>25980000</v>
      </c>
      <c r="D137" s="72">
        <v>25980000</v>
      </c>
      <c r="E137" s="72">
        <v>25980000</v>
      </c>
      <c r="F137" s="72">
        <v>25980000</v>
      </c>
      <c r="G137" s="83">
        <v>0</v>
      </c>
      <c r="H137" s="83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1.25" customHeight="1">
      <c r="A138" s="77">
        <v>2</v>
      </c>
      <c r="B138" s="96" t="s">
        <v>52</v>
      </c>
      <c r="C138" s="34">
        <v>1500000</v>
      </c>
      <c r="D138" s="34">
        <v>1510000</v>
      </c>
      <c r="E138" s="34">
        <v>1510000</v>
      </c>
      <c r="F138" s="34">
        <v>1510000</v>
      </c>
      <c r="G138" s="34">
        <v>900000</v>
      </c>
      <c r="H138" s="31"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 customHeight="1">
      <c r="A139" s="78"/>
      <c r="B139" s="97"/>
      <c r="C139" s="36">
        <v>1495000</v>
      </c>
      <c r="D139" s="36">
        <v>1495000</v>
      </c>
      <c r="E139" s="36">
        <v>1500000</v>
      </c>
      <c r="F139" s="36">
        <v>1500000</v>
      </c>
      <c r="G139" s="36">
        <v>895000</v>
      </c>
      <c r="H139" s="39"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>
      <c r="A140" s="19" t="s">
        <v>6</v>
      </c>
      <c r="B140" s="43" t="s">
        <v>7</v>
      </c>
      <c r="C140" s="31">
        <f aca="true" t="shared" si="33" ref="C140:H141">C142</f>
        <v>0</v>
      </c>
      <c r="D140" s="31">
        <f t="shared" si="33"/>
        <v>0</v>
      </c>
      <c r="E140" s="31">
        <f t="shared" si="33"/>
        <v>0</v>
      </c>
      <c r="F140" s="31">
        <f t="shared" si="33"/>
        <v>0</v>
      </c>
      <c r="G140" s="31">
        <f t="shared" si="33"/>
        <v>0</v>
      </c>
      <c r="H140" s="34">
        <f t="shared" si="33"/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>
      <c r="A141" s="44"/>
      <c r="B141" s="45" t="s">
        <v>5</v>
      </c>
      <c r="C141" s="32">
        <f t="shared" si="33"/>
        <v>0</v>
      </c>
      <c r="D141" s="32">
        <f t="shared" si="33"/>
        <v>0</v>
      </c>
      <c r="E141" s="32">
        <f t="shared" si="33"/>
        <v>0</v>
      </c>
      <c r="F141" s="32">
        <f t="shared" si="33"/>
        <v>0</v>
      </c>
      <c r="G141" s="32">
        <f t="shared" si="33"/>
        <v>0</v>
      </c>
      <c r="H141" s="36">
        <f t="shared" si="33"/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>
      <c r="A142" s="13">
        <v>3</v>
      </c>
      <c r="B142" s="96"/>
      <c r="C142" s="34">
        <v>0</v>
      </c>
      <c r="D142" s="34">
        <v>0</v>
      </c>
      <c r="E142" s="31">
        <v>0</v>
      </c>
      <c r="F142" s="31">
        <v>0</v>
      </c>
      <c r="G142" s="31">
        <v>0</v>
      </c>
      <c r="H142" s="31"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4.25">
      <c r="A143" s="16"/>
      <c r="B143" s="97"/>
      <c r="C143" s="36">
        <v>0</v>
      </c>
      <c r="D143" s="36">
        <v>0</v>
      </c>
      <c r="E143" s="39">
        <v>0</v>
      </c>
      <c r="F143" s="39">
        <v>0</v>
      </c>
      <c r="G143" s="39">
        <v>0</v>
      </c>
      <c r="H143" s="39"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4.25">
      <c r="A144" s="25" t="s">
        <v>4</v>
      </c>
      <c r="B144" s="26" t="s">
        <v>13</v>
      </c>
      <c r="C144" s="27">
        <f aca="true" t="shared" si="34" ref="C144:H145">C146+C148+C150</f>
        <v>7761500</v>
      </c>
      <c r="D144" s="27">
        <f t="shared" si="34"/>
        <v>7761500</v>
      </c>
      <c r="E144" s="27">
        <f t="shared" si="34"/>
        <v>7761500</v>
      </c>
      <c r="F144" s="27">
        <f t="shared" si="34"/>
        <v>7761500</v>
      </c>
      <c r="G144" s="27">
        <f t="shared" si="34"/>
        <v>6719000</v>
      </c>
      <c r="H144" s="20">
        <f t="shared" si="34"/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4.25">
      <c r="A145" s="16"/>
      <c r="B145" s="29" t="s">
        <v>5</v>
      </c>
      <c r="C145" s="48">
        <f t="shared" si="34"/>
        <v>0</v>
      </c>
      <c r="D145" s="48">
        <f t="shared" si="34"/>
        <v>0</v>
      </c>
      <c r="E145" s="48">
        <f t="shared" si="34"/>
        <v>0</v>
      </c>
      <c r="F145" s="48">
        <f t="shared" si="34"/>
        <v>0</v>
      </c>
      <c r="G145" s="48">
        <f t="shared" si="34"/>
        <v>0</v>
      </c>
      <c r="H145" s="22">
        <f t="shared" si="34"/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4.25">
      <c r="A146" s="67">
        <v>4</v>
      </c>
      <c r="B146" s="73" t="s">
        <v>22</v>
      </c>
      <c r="C146" s="68">
        <f>6709000+550000</f>
        <v>7259000</v>
      </c>
      <c r="D146" s="68">
        <f>6709000+550000</f>
        <v>7259000</v>
      </c>
      <c r="E146" s="68">
        <f>6709000+550000</f>
        <v>7259000</v>
      </c>
      <c r="F146" s="68">
        <f>6709000+550000</f>
        <v>7259000</v>
      </c>
      <c r="G146" s="68">
        <v>6709000</v>
      </c>
      <c r="H146" s="68"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4.25">
      <c r="A147" s="69"/>
      <c r="B147" s="74"/>
      <c r="C147" s="71">
        <v>0</v>
      </c>
      <c r="D147" s="71">
        <v>0</v>
      </c>
      <c r="E147" s="72">
        <f>F147+G147+H147</f>
        <v>0</v>
      </c>
      <c r="F147" s="71">
        <v>0</v>
      </c>
      <c r="G147" s="71">
        <v>0</v>
      </c>
      <c r="H147" s="70"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4.25">
      <c r="A148" s="13">
        <v>5</v>
      </c>
      <c r="B148" s="60" t="s">
        <v>23</v>
      </c>
      <c r="C148" s="31">
        <v>0</v>
      </c>
      <c r="D148" s="31">
        <v>0</v>
      </c>
      <c r="E148" s="31">
        <v>0</v>
      </c>
      <c r="F148" s="31">
        <v>0</v>
      </c>
      <c r="G148" s="31">
        <v>10000</v>
      </c>
      <c r="H148" s="31"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4.25">
      <c r="A149" s="16"/>
      <c r="B149" s="33" t="s">
        <v>24</v>
      </c>
      <c r="C149" s="32">
        <v>0</v>
      </c>
      <c r="D149" s="32">
        <v>0</v>
      </c>
      <c r="E149" s="36">
        <f>F149+G149+H149</f>
        <v>0</v>
      </c>
      <c r="F149" s="32">
        <v>0</v>
      </c>
      <c r="G149" s="32">
        <v>0</v>
      </c>
      <c r="H149" s="33"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4.25">
      <c r="A150" s="13">
        <v>6</v>
      </c>
      <c r="B150" s="60" t="s">
        <v>26</v>
      </c>
      <c r="C150" s="31">
        <v>502500</v>
      </c>
      <c r="D150" s="31">
        <v>502500</v>
      </c>
      <c r="E150" s="31">
        <v>502500</v>
      </c>
      <c r="F150" s="31">
        <v>502500</v>
      </c>
      <c r="G150" s="31">
        <v>0</v>
      </c>
      <c r="H150" s="31"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4.25">
      <c r="A151" s="16"/>
      <c r="B151" s="33" t="s">
        <v>27</v>
      </c>
      <c r="C151" s="32">
        <v>0</v>
      </c>
      <c r="D151" s="32">
        <v>0</v>
      </c>
      <c r="E151" s="36">
        <f>F151+G151+H151</f>
        <v>0</v>
      </c>
      <c r="F151" s="32">
        <v>0</v>
      </c>
      <c r="G151" s="32">
        <v>0</v>
      </c>
      <c r="H151" s="33"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8" ht="14.25" customHeight="1">
      <c r="B152" s="75" t="s">
        <v>8</v>
      </c>
      <c r="C152" s="8" t="s">
        <v>18</v>
      </c>
      <c r="D152" s="8"/>
      <c r="E152" s="75" t="s">
        <v>20</v>
      </c>
      <c r="F152" s="114" t="s">
        <v>34</v>
      </c>
      <c r="G152" s="114"/>
      <c r="H152" s="114"/>
    </row>
    <row r="153" spans="2:8" ht="14.25">
      <c r="B153" s="75" t="s">
        <v>9</v>
      </c>
      <c r="C153" s="8" t="s">
        <v>19</v>
      </c>
      <c r="D153" s="8"/>
      <c r="E153" s="75" t="s">
        <v>33</v>
      </c>
      <c r="F153" s="115"/>
      <c r="G153" s="115"/>
      <c r="H153" s="115"/>
    </row>
    <row r="154" spans="2:8" ht="14.25">
      <c r="B154" s="75" t="s">
        <v>32</v>
      </c>
      <c r="C154" s="8"/>
      <c r="D154" s="8"/>
      <c r="E154" s="8"/>
      <c r="F154" s="116" t="s">
        <v>51</v>
      </c>
      <c r="G154" s="116"/>
      <c r="H154" s="116"/>
    </row>
    <row r="155" spans="2:7" ht="14.25">
      <c r="B155" s="75"/>
      <c r="C155" s="8"/>
      <c r="D155" s="8"/>
      <c r="E155" s="8"/>
      <c r="F155" s="8"/>
      <c r="G155" s="8"/>
    </row>
    <row r="156" spans="6:8" ht="14.25" customHeight="1">
      <c r="F156" s="111" t="s">
        <v>21</v>
      </c>
      <c r="G156" s="111"/>
      <c r="H156" s="111"/>
    </row>
    <row r="157" ht="14.25">
      <c r="C157" s="6"/>
    </row>
    <row r="158" ht="15">
      <c r="C158" s="117" t="s">
        <v>59</v>
      </c>
    </row>
    <row r="159" spans="2:3" ht="15">
      <c r="B159" s="9"/>
      <c r="C159" s="117"/>
    </row>
    <row r="160" ht="15">
      <c r="C160" s="117" t="s">
        <v>60</v>
      </c>
    </row>
    <row r="161" ht="15">
      <c r="C161" s="117"/>
    </row>
    <row r="162" spans="2:6" ht="14.25">
      <c r="B162" s="10"/>
      <c r="C162" s="1"/>
      <c r="D162" s="1"/>
      <c r="E162" s="1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"/>
      <c r="E164" s="1"/>
      <c r="F164" s="1"/>
    </row>
    <row r="165" spans="2:6" ht="14.25">
      <c r="B165" s="1"/>
      <c r="C165" s="1"/>
      <c r="D165" s="1"/>
      <c r="E165" s="1"/>
      <c r="F165" s="1"/>
    </row>
    <row r="166" spans="2:6" ht="14.25">
      <c r="B166" s="1"/>
      <c r="C166" s="1"/>
      <c r="D166" s="104"/>
      <c r="E166" s="104"/>
      <c r="F166" s="104"/>
    </row>
    <row r="167" spans="2:6" ht="14.25">
      <c r="B167" s="1"/>
      <c r="C167" s="1"/>
      <c r="D167" s="1"/>
      <c r="E167" s="1"/>
      <c r="F167" s="1"/>
    </row>
    <row r="168" spans="2:6" ht="14.25">
      <c r="B168" s="1"/>
      <c r="C168" s="1"/>
      <c r="D168" s="104"/>
      <c r="E168" s="104"/>
      <c r="F168" s="1"/>
    </row>
    <row r="169" spans="2:6" ht="14.25">
      <c r="B169" s="1"/>
      <c r="C169" s="1"/>
      <c r="D169" s="1"/>
      <c r="E169" s="1"/>
      <c r="F169" s="1"/>
    </row>
    <row r="170" spans="2:6" ht="14.25">
      <c r="B170" s="1"/>
      <c r="C170" s="1"/>
      <c r="D170" s="98"/>
      <c r="E170" s="98"/>
      <c r="F170" s="1"/>
    </row>
    <row r="171" spans="2:6" ht="14.25">
      <c r="B171" s="1"/>
      <c r="C171" s="1"/>
      <c r="D171" s="1"/>
      <c r="E171" s="1"/>
      <c r="F171" s="1"/>
    </row>
    <row r="172" spans="2:6" ht="14.25">
      <c r="B172" s="10"/>
      <c r="C172" s="1"/>
      <c r="D172" s="98"/>
      <c r="E172" s="98"/>
      <c r="F172" s="1"/>
    </row>
    <row r="173" spans="2:6" ht="14.25">
      <c r="B173" s="1"/>
      <c r="C173" s="1"/>
      <c r="D173" s="1"/>
      <c r="E173" s="1"/>
      <c r="F173" s="1"/>
    </row>
    <row r="174" spans="2:6" ht="14.25">
      <c r="B174" s="1"/>
      <c r="C174" s="1"/>
      <c r="D174" s="98"/>
      <c r="E174" s="98"/>
      <c r="F174" s="1"/>
    </row>
    <row r="175" spans="2:6" ht="14.25">
      <c r="B175" s="1"/>
      <c r="C175" s="1"/>
      <c r="D175" s="1"/>
      <c r="E175" s="1"/>
      <c r="F175" s="1"/>
    </row>
    <row r="176" spans="2:6" ht="14.25">
      <c r="B176" s="1"/>
      <c r="C176" s="1"/>
      <c r="D176" s="98"/>
      <c r="E176" s="98"/>
      <c r="F176" s="1"/>
    </row>
    <row r="177" spans="2:6" ht="14.25">
      <c r="B177" s="1"/>
      <c r="C177" s="1"/>
      <c r="D177" s="1"/>
      <c r="E177" s="1"/>
      <c r="F177" s="1"/>
    </row>
    <row r="178" spans="2:6" ht="14.25">
      <c r="B178" s="1"/>
      <c r="C178" s="1"/>
      <c r="D178" s="1"/>
      <c r="E178" s="1"/>
      <c r="F178" s="1"/>
    </row>
    <row r="179" spans="2:6" ht="14.25">
      <c r="B179" s="1"/>
      <c r="C179" s="1"/>
      <c r="D179" s="1"/>
      <c r="E179" s="1"/>
      <c r="F179" s="1"/>
    </row>
    <row r="180" spans="2:6" ht="14.25">
      <c r="B180" s="1"/>
      <c r="C180" s="1"/>
      <c r="D180" s="1"/>
      <c r="E180" s="1"/>
      <c r="F180" s="1"/>
    </row>
    <row r="181" spans="2:6" ht="14.25">
      <c r="B181" s="1"/>
      <c r="C181" s="1"/>
      <c r="D181" s="1"/>
      <c r="E181" s="1"/>
      <c r="F181" s="1"/>
    </row>
    <row r="182" spans="2:6" ht="14.25">
      <c r="B182" s="1"/>
      <c r="C182" s="1"/>
      <c r="D182" s="1"/>
      <c r="E182" s="1"/>
      <c r="F182" s="1"/>
    </row>
  </sheetData>
  <sheetProtection/>
  <mergeCells count="61">
    <mergeCell ref="B122:B123"/>
    <mergeCell ref="F156:H156"/>
    <mergeCell ref="B136:B137"/>
    <mergeCell ref="B104:B105"/>
    <mergeCell ref="B142:B143"/>
    <mergeCell ref="B138:B139"/>
    <mergeCell ref="F152:H153"/>
    <mergeCell ref="F154:H154"/>
    <mergeCell ref="A114:B114"/>
    <mergeCell ref="A115:B115"/>
    <mergeCell ref="B118:B119"/>
    <mergeCell ref="B98:B99"/>
    <mergeCell ref="B100:B101"/>
    <mergeCell ref="A86:B86"/>
    <mergeCell ref="B94:B95"/>
    <mergeCell ref="B92:B93"/>
    <mergeCell ref="B90:B91"/>
    <mergeCell ref="A16:B16"/>
    <mergeCell ref="H5:H6"/>
    <mergeCell ref="F5:F6"/>
    <mergeCell ref="A30:B30"/>
    <mergeCell ref="A23:B23"/>
    <mergeCell ref="G5:G6"/>
    <mergeCell ref="A17:B17"/>
    <mergeCell ref="E4:E6"/>
    <mergeCell ref="D174:E174"/>
    <mergeCell ref="A48:B48"/>
    <mergeCell ref="A73:B73"/>
    <mergeCell ref="A31:B31"/>
    <mergeCell ref="A72:B72"/>
    <mergeCell ref="A38:A39"/>
    <mergeCell ref="A49:B49"/>
    <mergeCell ref="A87:B87"/>
    <mergeCell ref="B82:B83"/>
    <mergeCell ref="B96:B97"/>
    <mergeCell ref="D176:E176"/>
    <mergeCell ref="A132:B132"/>
    <mergeCell ref="A133:B133"/>
    <mergeCell ref="A22:B22"/>
    <mergeCell ref="B56:B57"/>
    <mergeCell ref="D166:F166"/>
    <mergeCell ref="B38:B39"/>
    <mergeCell ref="D168:E168"/>
    <mergeCell ref="D172:E172"/>
    <mergeCell ref="D170:E170"/>
    <mergeCell ref="B34:B35"/>
    <mergeCell ref="A34:A35"/>
    <mergeCell ref="B58:B59"/>
    <mergeCell ref="A54:A55"/>
    <mergeCell ref="A56:A57"/>
    <mergeCell ref="B62:B63"/>
    <mergeCell ref="B52:B53"/>
    <mergeCell ref="B54:B55"/>
    <mergeCell ref="A52:A53"/>
    <mergeCell ref="A1:E1"/>
    <mergeCell ref="A4:A6"/>
    <mergeCell ref="B4:B6"/>
    <mergeCell ref="C4:C6"/>
    <mergeCell ref="D4:D6"/>
    <mergeCell ref="A2:H2"/>
    <mergeCell ref="F4:H4"/>
  </mergeCells>
  <printOptions gridLines="1"/>
  <pageMargins left="0.7086614173228347" right="0.2755905511811024" top="0.2362204724409449" bottom="0.15748031496062992" header="0.1968503937007874" footer="0.15748031496062992"/>
  <pageSetup fitToHeight="0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2023-09-08T08:22:33Z</cp:lastPrinted>
  <dcterms:created xsi:type="dcterms:W3CDTF">1998-10-27T12:30:16Z</dcterms:created>
  <dcterms:modified xsi:type="dcterms:W3CDTF">2023-09-15T05:52:08Z</dcterms:modified>
  <cp:category/>
  <cp:version/>
  <cp:contentType/>
  <cp:contentStatus/>
</cp:coreProperties>
</file>