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2023" sheetId="1" r:id="rId1"/>
  </sheets>
  <externalReferences>
    <externalReference r:id="rId4"/>
  </externalReferences>
  <definedNames>
    <definedName name="_Hlk108432815" localSheetId="0">'2023'!#REF!</definedName>
    <definedName name="_xlnm.Print_Titles" localSheetId="0">'2023'!$6:$9</definedName>
  </definedNames>
  <calcPr fullCalcOnLoad="1"/>
</workbook>
</file>

<file path=xl/sharedStrings.xml><?xml version="1.0" encoding="utf-8"?>
<sst xmlns="http://schemas.openxmlformats.org/spreadsheetml/2006/main" count="671" uniqueCount="369">
  <si>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</si>
  <si>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</si>
  <si>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</si>
  <si>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</si>
  <si>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</si>
  <si>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</si>
  <si>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</si>
  <si>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</si>
  <si>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</si>
  <si>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</si>
  <si>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</si>
  <si>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</si>
  <si>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</si>
  <si>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</si>
  <si>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</si>
  <si>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</si>
  <si>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</si>
  <si>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</si>
  <si>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</si>
  <si>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</si>
  <si>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</si>
  <si>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</si>
  <si>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</si>
  <si>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</si>
  <si>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</si>
  <si>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</si>
  <si>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</si>
  <si>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</si>
  <si>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</si>
  <si>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</si>
  <si>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</si>
  <si>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                     Ordonator principal de credite                                                                                              </t>
  </si>
  <si>
    <t xml:space="preserve">                                     Primar,                                        Director economic,</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</si>
  <si>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</si>
  <si>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</si>
  <si>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</si>
  <si>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Modernizări străzi de pământ în municipiul Satu Mare - strada Depozitelor</t>
  </si>
  <si>
    <t>Pod peste râul Someș - Amplasament str. Ștrandului</t>
  </si>
  <si>
    <t>Şef  serviciu investiţii, gospodărire, întreținere</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</si>
  <si>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</si>
  <si>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</si>
  <si>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</si>
  <si>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</si>
  <si>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</si>
  <si>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</si>
  <si>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Lucrari de foraj, cartarea terenului,fotogrametrie, determinari seismologice, consultanta, asistenta tehnica si alte cheltuieli asimilate investitiilor, potrivit legii</t>
  </si>
  <si>
    <t>Cap. 70  Locuinţe, servicii şi dezvoltare publică</t>
  </si>
  <si>
    <t>Servicii de dirigenţie de şantier pentru Modernizare infrastructură educațională Grădinița nr.7</t>
  </si>
  <si>
    <t>Servicii de supervizare lucrari pentru Pod peste râul Someş - amplasament str. Ştrandului</t>
  </si>
  <si>
    <t>Modernizare Strada Grădinarilor</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</si>
  <si>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</si>
  <si>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</si>
  <si>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</si>
  <si>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</si>
  <si>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</si>
  <si>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</si>
  <si>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</si>
  <si>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</si>
  <si>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</si>
  <si>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</si>
  <si>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Servicii de dirigenţie de şantier pentru Pasarela pietonală și velo peste râul Someș în municipiul Satu Mare</t>
  </si>
  <si>
    <t>Asistenţă tehnică din partea proiectantului pentru Pasarela pietonală și velo peste râul Someș în municipiul Satu Mare</t>
  </si>
  <si>
    <t>Cap. 61  Ordine publică şi siguranţă naţională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</si>
  <si>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</si>
  <si>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</si>
  <si>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</si>
  <si>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</si>
  <si>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Cap. 61 ”Ordine publică şi siguranţă naţională”</t>
  </si>
  <si>
    <t>Stații de lucru</t>
  </si>
  <si>
    <t>Asistenţă tehnică din partea proiectantului pentru Pod peste râul Someș - Amplasament str. Ștrandului</t>
  </si>
  <si>
    <t>Asistenţă tehnică din partea proiectantului pentru Extinderea iluminatului public pe străzile Mihai Viteazu, str.Crăieselor și parcarea situată pe strada Uzinei (lângă Pod Decebal)</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</si>
  <si>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</si>
  <si>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</si>
  <si>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</si>
  <si>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</si>
  <si>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</si>
  <si>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</si>
  <si>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</si>
  <si>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</si>
  <si>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Modernizare parcari in cvartalul delimitat de strazile Uzinei si Independentei si baza sportiva M.I.U.</t>
  </si>
  <si>
    <t>Modernizare parcari in cvartatul delimitat de str. Lucian Blaga - Dorna - Ganea - Ambudului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</si>
  <si>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</si>
  <si>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</si>
  <si>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</si>
  <si>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Sistem de închiriere de biciclete</t>
  </si>
  <si>
    <t>Alimentare cont IID</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</si>
  <si>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</si>
  <si>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</si>
  <si>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</si>
  <si>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</si>
  <si>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 xml:space="preserve">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</si>
  <si>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</si>
  <si>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</si>
  <si>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</si>
  <si>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</si>
  <si>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</si>
  <si>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</si>
  <si>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</si>
  <si>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</si>
  <si>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</si>
  <si>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</si>
  <si>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</si>
  <si>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</si>
  <si>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</si>
  <si>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</si>
  <si>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</si>
  <si>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</si>
  <si>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</si>
  <si>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</si>
  <si>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SF Modernizarea clădirii la Colegiul Naţional Mihai Eminescu Satu Mare</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</si>
  <si>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</si>
  <si>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</si>
  <si>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</si>
  <si>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</si>
  <si>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</si>
  <si>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</si>
  <si>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</si>
  <si>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</si>
  <si>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</si>
  <si>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</si>
  <si>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</si>
  <si>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</si>
  <si>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</si>
  <si>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</si>
  <si>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</si>
  <si>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</si>
  <si>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</si>
  <si>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</si>
  <si>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</si>
  <si>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</si>
  <si>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</si>
  <si>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</si>
  <si>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</si>
  <si>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Modernizare infrastructură educațională Grădinița nr.7 - achiziție furnizare dotări produse mobilier</t>
  </si>
  <si>
    <t>Modernizare infrastructură educațională Grădinița nr.7 - dotări conexe: amenajare loc joacă, dotări foișor</t>
  </si>
  <si>
    <t>Asistenţă tehnică din partea proiectantului pentru  Modernizare infrastructură educațională Liceul Tehnologic ”Constantin Brâncuși”</t>
  </si>
  <si>
    <t>SF Pista de biciclete pe coronamentul digului mal drept al râului Someș din dreptul străzii Fântânii spre comuna Odoreu</t>
  </si>
  <si>
    <t>Dotări în cadrul proiectului - Modernizare Infrastructură Educaţională Liceul Tehnologic „Constantin Brâncuşi”</t>
  </si>
  <si>
    <t>DALI Reabilitare structură educațională strada Crișan nr.1</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</si>
  <si>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</si>
  <si>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</si>
  <si>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</si>
  <si>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</si>
  <si>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</si>
  <si>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Coridor de mobilitate Strada Aurel Vlaicu</t>
  </si>
  <si>
    <t>Coridor de mobilitate b-dul Lucian Blaga</t>
  </si>
  <si>
    <t>Coridor de mobilitate Strada Botizului</t>
  </si>
  <si>
    <t xml:space="preserve">Coridor de mobilitate b-dul Cloșca </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</si>
  <si>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</si>
  <si>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</si>
  <si>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</si>
  <si>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</si>
  <si>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Coridor de mobilitate Strada Aurel Vlaicu</t>
  </si>
  <si>
    <t>SF Coridor de mobilitate b-dul Lucian Blaga</t>
  </si>
  <si>
    <t>SF Coridor de mobilitate Strada Botizului</t>
  </si>
  <si>
    <t xml:space="preserve">SF Coridor de mobilitate b-dul Cloșca </t>
  </si>
  <si>
    <t>PT Extindere rețele alimentare cu apă și canalizare menajeră în Municipiul Satu Mare, zona Bercu Roșu</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</si>
  <si>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</si>
  <si>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Software supraveghere video profesional (actualizare software existent)</t>
  </si>
  <si>
    <t>Autoturism</t>
  </si>
  <si>
    <t>Sistem rampe luminoase și sirene</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</si>
  <si>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</si>
  <si>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</si>
  <si>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</si>
  <si>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</si>
  <si>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</si>
  <si>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</si>
  <si>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</si>
  <si>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</si>
  <si>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</si>
  <si>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</si>
  <si>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</si>
  <si>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</si>
  <si>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</si>
  <si>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</si>
  <si>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</si>
  <si>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</si>
  <si>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 xml:space="preserve">SF Reabilitare colector de canalizare </t>
  </si>
  <si>
    <t>Echipamente de joacă la Grădinița cu program Prelungit Guliver</t>
  </si>
  <si>
    <t>Sistem detecţie şi semnalizare, hidranţi la Liceul Teoretic German Johann Ettinger</t>
  </si>
  <si>
    <t>Centrală telefonică</t>
  </si>
  <si>
    <t>SF Modernizare strada Stupilor</t>
  </si>
  <si>
    <t>SF Schimbarea iluminatului public pe strada Ács Alajos</t>
  </si>
  <si>
    <t>SF Extinderea iluminatului public pe strada Hermann Mihaly</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</si>
  <si>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</si>
  <si>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</si>
  <si>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</si>
  <si>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SF PUD Construire creșă și dotare strada Iuliu Coroianu</t>
  </si>
  <si>
    <t>SF Elaborare PUZ pentru Bazin de înot didactic și de agrement strada Crișan</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</si>
  <si>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</si>
  <si>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</si>
  <si>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</si>
  <si>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</si>
  <si>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</si>
  <si>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</si>
  <si>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PT Extindere iluminat public în cvartalul delimitat de str.Oituz, str. Prahovei și Aleea Milcov</t>
  </si>
  <si>
    <t>Extindere iluminat public în cvartalul delimitat de str.Oituz, str. Prahovei și Aleea Milcov</t>
  </si>
  <si>
    <t>SF Extindere iluminat public pe strada Ferma Sătmărel, nr.36A - 36P</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</si>
  <si>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</si>
  <si>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</si>
  <si>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</si>
  <si>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SF Actualizare Registrul local al spațiilor verzi</t>
  </si>
  <si>
    <t>SF Actualizare Studiu de Fezabilitate pentru Pista de biciclete pe coronamentul digului mal drept al râului Someș de la stația de epurare până la limita administrativă a Municipilui Satu Mare spre Dara</t>
  </si>
  <si>
    <t>Toalete publice automate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</si>
  <si>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</si>
  <si>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</si>
  <si>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</si>
  <si>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</si>
  <si>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</si>
  <si>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</si>
  <si>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</si>
  <si>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</si>
  <si>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</si>
  <si>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 xml:space="preserve">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</si>
  <si>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</si>
  <si>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</si>
  <si>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</si>
  <si>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</si>
  <si>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Achiziție teren zona străzii Digului</t>
  </si>
  <si>
    <t>Achiziție teren zona străzii Lunca Sighet</t>
  </si>
  <si>
    <t>SF DALI Modernizare Stadion Olimpia</t>
  </si>
  <si>
    <t>Studiu de fezabilitate pentru blocul de locuințe situat pe str.Dorna CD8</t>
  </si>
  <si>
    <t>Studiu de fezabilitate pentru blocul de locuințe situat pe str.Dorna CD10</t>
  </si>
  <si>
    <t>SF DALI Modernizare stadion str. Zefirului</t>
  </si>
  <si>
    <t>SF Studiu de coexistență pentru obiectivul de investiții ” Modernizare străzi în municipiul Satu Mare Lot 2”</t>
  </si>
  <si>
    <t>SF Reabilitarea, modernizarea și dotarea interioară a clădirilor ”C1” și ”C2” și Reabilitarea, modernizarea și dotarea Clădirii C3 a Colegiului Național ”Mihai Eminescu” Satu Mare, municipiul Satu Mare, str. Mihai  Eminescu, nr.5, județul Satu Mare</t>
  </si>
  <si>
    <t>SF Elaborarea PMUD 2023-2030</t>
  </si>
  <si>
    <t>Router/Firewall</t>
  </si>
  <si>
    <t>Camera de supraveghere video</t>
  </si>
  <si>
    <t>Programul de investiţii publice aferente lucrărilor pentru care au fost semnate contracte de finanţare din FEN (fonduri externe nerambursabile) pe anul 2023</t>
  </si>
  <si>
    <t>Programul de investiţii publice pe anul 2023</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</si>
  <si>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</si>
  <si>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</si>
  <si>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</si>
  <si>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</si>
  <si>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</si>
  <si>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</si>
  <si>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</si>
  <si>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</si>
  <si>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Construire corp clădire Școala Gimnaziala Rákóczi Ferenc - Construire clădire multifuncțională P-P+M</t>
  </si>
  <si>
    <t>Autoutilitară</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</si>
  <si>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</si>
  <si>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</si>
  <si>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</si>
  <si>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</si>
  <si>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PT Implementarea măsurilor de eficiență energetică la sala de sport al Școlii gimnaziale Bălcescu Petofi</t>
  </si>
  <si>
    <t>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</si>
  <si>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</si>
  <si>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</si>
  <si>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</si>
  <si>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</si>
  <si>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Implementarea măsurilor de eficiență energetică la Școala gimnazială Octavian Goga</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</si>
  <si>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</si>
  <si>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</si>
  <si>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</si>
  <si>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PT Muzeul industrializării forțate din Satu Mare</t>
  </si>
  <si>
    <t>Dotari de specialitate la proiectul Muzeul industrializării forțate din Satu Mare</t>
  </si>
  <si>
    <t>Muzeul industrializării forțate din Satu Mare</t>
  </si>
  <si>
    <t>Servicii de dirigenţie de şantier pentru Muzeul industrializării forțate din Satu Mare</t>
  </si>
  <si>
    <t>Asistenţă tehnică din partea proiectantului pentru Muzeul industrializării forțate din Satu Mare</t>
  </si>
  <si>
    <t>PT Reabilitare termică la blocurile de locuinţe b-dul Transilvania Bl.2</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</si>
  <si>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</si>
  <si>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</si>
  <si>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</si>
  <si>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</si>
  <si>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</si>
  <si>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</si>
  <si>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</si>
  <si>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</si>
  <si>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</si>
  <si>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</si>
  <si>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</si>
  <si>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</si>
  <si>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</si>
  <si>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</si>
  <si>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</si>
  <si>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</si>
  <si>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</si>
  <si>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</si>
  <si>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</si>
  <si>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</si>
  <si>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</si>
  <si>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</si>
  <si>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</si>
  <si>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</si>
  <si>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</si>
  <si>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</si>
  <si>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</si>
  <si>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</si>
  <si>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</si>
  <si>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</si>
  <si>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</si>
  <si>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</si>
  <si>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</si>
  <si>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</si>
  <si>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</si>
  <si>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</si>
  <si>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</si>
  <si>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</si>
  <si>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</si>
  <si>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</si>
  <si>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</si>
  <si>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</si>
  <si>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</si>
  <si>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SF Elaborarea Planului Urbanistic General al Municipiului Satu Mare</t>
  </si>
  <si>
    <t>Achiziție de autobuse nepoluante</t>
  </si>
  <si>
    <t>Exproprieri pe amplasamentul drumului de ocolire între DN19A și DJ 194</t>
  </si>
  <si>
    <t>Studiu de fezabilitate pentru blocul de locuințe situat pe str.Rândunelelor nr.6</t>
  </si>
  <si>
    <t>Studiu de fezabilitate pentru blocul de locuințe situat pe str.Prahova, nr.20, bl.C5</t>
  </si>
  <si>
    <t>Studiu de fezabilitate pentru blocul de locuințe situat pe str.Mal Stâng Someș T2</t>
  </si>
  <si>
    <t>SF Studiu de fezabilitate pentru blocul de locuințe situat pe str.Dorna, CD11 - CD13</t>
  </si>
  <si>
    <t>SF Modernizare strazi zona de Sud</t>
  </si>
  <si>
    <t>SF Modernizare strada Kaffka Margit, tronson 1 și strada Krudy Gyula, Tronson 2</t>
  </si>
  <si>
    <t>SF Modernizare strada Câmpului</t>
  </si>
  <si>
    <t>PT Reabilitare fațadă și acoperiș a clădirii situate pe strada Horea nr.6</t>
  </si>
  <si>
    <t>PT Extinderea iluminatului public pe strada Lazarului</t>
  </si>
  <si>
    <t>SF Modernizare strada Kaffka Margit, tronson 2</t>
  </si>
  <si>
    <t>PT Modernizare străzi în municipiul Satu Mare Lot 1</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</si>
  <si>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</si>
  <si>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</si>
  <si>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</si>
  <si>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</si>
  <si>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 xml:space="preserve"> Modernizare strada Kaffka Margit, tronson 2</t>
  </si>
  <si>
    <t>SF Extinderea iluminatului public în cvartalul blocului UU 1- UU 13 din Piața Soarelui</t>
  </si>
  <si>
    <t xml:space="preserve">Servicii de dirigenţie de şantier pentru Modernizare străzi în municipiul Satu Mare Lot 1 </t>
  </si>
  <si>
    <t xml:space="preserve">Asistenţă tehnică din partea proiectantului pentru Modernizare străzi în municipiul Satu Mare Lot 1 </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</si>
  <si>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</si>
  <si>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</si>
  <si>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PT Extinderea iluminatului public in parcarile din cartierele Micro 17, Carpati 1, Carpati 2</t>
  </si>
  <si>
    <t>SF Reabilitare internat str.Ceahlaului nr. 1</t>
  </si>
  <si>
    <t>Dotare cabinet stomatologic la Liceul Reformat</t>
  </si>
  <si>
    <t>Centrală termică la Liceul Reformat structură GPP 24</t>
  </si>
  <si>
    <t>Dezumidificator la Creșa satu Mare</t>
  </si>
  <si>
    <t>Stații de lucru la Creșă Satu Mare</t>
  </si>
  <si>
    <t>Server pentru sistem integrat la Creșă Satu Mare</t>
  </si>
  <si>
    <t>SF Extinderea iluminatului public pe strada Sighișoara, nr. 35C</t>
  </si>
  <si>
    <t>Modul Patrimoniu Privat și Public</t>
  </si>
  <si>
    <t>Parcare etajată S+P+4 pe strada Decebal</t>
  </si>
  <si>
    <t>Servicii de dirigenţie de şantier pentru Parcare etajată S+P+4 pe strada Decebal</t>
  </si>
  <si>
    <t>Asistenţă tehnică din partea proiectantului pentru Parcare etajată S+P+4 pe strada Decebal</t>
  </si>
  <si>
    <t>PT Parcare etajată S+P+4 pe strada Decebal</t>
  </si>
  <si>
    <t>PT Parcare etajată S+P+2 pe strada Mihail Kogălniceanu nr.5</t>
  </si>
  <si>
    <t>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</si>
  <si>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</si>
  <si>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</si>
  <si>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Asistenţă tehnică din partea proiectantului pentru Extinderea iluminatului public pe strada Fluturilor</t>
  </si>
  <si>
    <t>Asistenţă tehnică din partea proiectantului pentru Extindere iluminat public în cvartalul delimitat de str.Oituz, str. Prahovei și Aleea Milcov</t>
  </si>
  <si>
    <t>Asistenţă tehnică din partea proiectantului pentru Extinderea iluminatului public în parcările adiacente zonelor Aleea Timișului, nr.4, bloc 27 și b-dul Cloșca nr.1, bloc 17</t>
  </si>
  <si>
    <t>Cofinanțare Proiect regional de dezvoltare a infrastructurii de apă și apă uzată din județul Satu Mare</t>
  </si>
  <si>
    <t>SF Elabortare PUZ Zona Noroieni</t>
  </si>
  <si>
    <t>SF PUZ str. Zefirului</t>
  </si>
  <si>
    <t>PT Certificarea performanței energetice pentru Reabilitare clădiri rezidențiale Satu Mare 2</t>
  </si>
  <si>
    <t>PT Certificarea performanței energetice pentru Reabilitare clădiri rezidențiale Satu Mare 7</t>
  </si>
  <si>
    <t>Proiecte cu finanțare din sumele reprezentând asistența financiară nerambursabilă aferentă PNRR pe anul 2023</t>
  </si>
  <si>
    <t>PT Implementarea măsurilor de eficiență energetică la Școala gimnazială Octavian Goga</t>
  </si>
  <si>
    <t>Cheltuieli de expertiza, proiectare si executie privind consolidarile si interventiile pentru prevenirea sau inlaturarea efectelor produse de actiuni accidentale si calamitati naturale: cutremure. Inundatii, alunecari, prabusiri si tasari de teren, incendii</t>
  </si>
  <si>
    <t xml:space="preserve">TOTAL GENERAL FEN: </t>
  </si>
  <si>
    <t xml:space="preserve">TOTAL GENERAL PNRR: </t>
  </si>
  <si>
    <t>Sursă de alimentare de siguranță pentru sistem de supraveghere stradal </t>
  </si>
  <si>
    <t>Studiu de coexistenta deviere retele pentru Bazin Didactic si de Agrement-Proiect Tip</t>
  </si>
  <si>
    <t>Regenerare fizică a zonei Ostrovului</t>
  </si>
  <si>
    <t>Cap 68 Asigurări şi Asistenţă socială</t>
  </si>
  <si>
    <t>Mobilier Urabn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</si>
  <si>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</si>
  <si>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</si>
  <si>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</si>
  <si>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Anexa nr. 8 la H.C.L. Satu Mare nr. 63 din 23.02.2023.</t>
  </si>
  <si>
    <t>Președinte de ședință</t>
  </si>
  <si>
    <t>Secretar general</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</si>
</sst>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60">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
      <b/>
      <u val="single"/>
      <sz val="14"/>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medium"/>
    </border>
    <border>
      <left style="thin"/>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46">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7"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0" fillId="34" borderId="12" xfId="0" applyFont="1" applyFill="1" applyBorder="1" applyAlignment="1">
      <alignment/>
    </xf>
    <xf numFmtId="3" fontId="0" fillId="34" borderId="12" xfId="0" applyNumberFormat="1" applyFont="1" applyFill="1" applyBorder="1" applyAlignment="1">
      <alignment horizontal="right"/>
    </xf>
    <xf numFmtId="170" fontId="58"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0" fontId="57" fillId="34" borderId="0" xfId="0" applyFont="1" applyFill="1" applyAlignment="1">
      <alignment/>
    </xf>
    <xf numFmtId="3" fontId="5" fillId="34" borderId="0" xfId="0" applyNumberFormat="1" applyFont="1" applyFill="1" applyBorder="1" applyAlignment="1">
      <alignment horizontal="center" vertical="center"/>
    </xf>
    <xf numFmtId="0" fontId="4" fillId="33" borderId="15" xfId="0" applyFont="1" applyFill="1" applyBorder="1" applyAlignment="1">
      <alignment horizontal="left" vertical="center" wrapText="1"/>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0" fontId="0" fillId="34" borderId="11" xfId="0" applyFont="1" applyFill="1" applyBorder="1" applyAlignment="1">
      <alignment horizontal="left" vertical="center"/>
    </xf>
    <xf numFmtId="0" fontId="4" fillId="33" borderId="16" xfId="0" applyFont="1" applyFill="1" applyBorder="1" applyAlignment="1">
      <alignment vertical="center" wrapText="1"/>
    </xf>
    <xf numFmtId="0" fontId="0" fillId="34" borderId="14" xfId="0" applyFont="1" applyFill="1" applyBorder="1" applyAlignment="1">
      <alignment horizontal="center" vertical="center"/>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7" xfId="0" applyFont="1" applyFill="1" applyBorder="1" applyAlignment="1">
      <alignment vertical="center"/>
    </xf>
    <xf numFmtId="0" fontId="4" fillId="37" borderId="18" xfId="0" applyFont="1" applyFill="1" applyBorder="1" applyAlignment="1">
      <alignment vertical="center"/>
    </xf>
    <xf numFmtId="0" fontId="4" fillId="37" borderId="18" xfId="0" applyFont="1" applyFill="1" applyBorder="1" applyAlignment="1">
      <alignment horizontal="right" vertical="center"/>
    </xf>
    <xf numFmtId="0" fontId="8" fillId="33" borderId="19"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1" xfId="0" applyFont="1" applyFill="1" applyBorder="1" applyAlignment="1">
      <alignment horizontal="center" vertical="center"/>
    </xf>
    <xf numFmtId="3" fontId="0" fillId="34" borderId="12" xfId="0" applyNumberFormat="1" applyFont="1" applyFill="1" applyBorder="1" applyAlignment="1">
      <alignment horizontal="center" wrapText="1"/>
    </xf>
    <xf numFmtId="0" fontId="0" fillId="34" borderId="14" xfId="0" applyFont="1" applyFill="1" applyBorder="1" applyAlignment="1">
      <alignment horizontal="left" vertical="center"/>
    </xf>
    <xf numFmtId="3" fontId="4" fillId="37" borderId="12" xfId="0" applyNumberFormat="1" applyFont="1" applyFill="1" applyBorder="1" applyAlignment="1">
      <alignment/>
    </xf>
    <xf numFmtId="0" fontId="0" fillId="34"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20" xfId="0" applyFont="1" applyFill="1" applyBorder="1" applyAlignment="1">
      <alignment horizontal="center"/>
    </xf>
    <xf numFmtId="0" fontId="0" fillId="0" borderId="21" xfId="0" applyBorder="1" applyAlignment="1">
      <alignment/>
    </xf>
    <xf numFmtId="0" fontId="0" fillId="0" borderId="21" xfId="0" applyFont="1" applyBorder="1" applyAlignment="1">
      <alignment/>
    </xf>
    <xf numFmtId="0" fontId="0" fillId="0" borderId="21" xfId="0" applyFont="1" applyBorder="1" applyAlignment="1">
      <alignment horizontal="center"/>
    </xf>
    <xf numFmtId="3" fontId="0" fillId="0" borderId="22" xfId="0" applyNumberFormat="1" applyFont="1" applyBorder="1" applyAlignment="1">
      <alignment/>
    </xf>
    <xf numFmtId="0" fontId="0" fillId="0" borderId="23" xfId="0" applyFill="1" applyBorder="1" applyAlignment="1">
      <alignment horizontal="center"/>
    </xf>
    <xf numFmtId="0" fontId="0" fillId="0" borderId="0" xfId="0" applyBorder="1" applyAlignment="1">
      <alignment horizontal="center"/>
    </xf>
    <xf numFmtId="3" fontId="0" fillId="0" borderId="24" xfId="0" applyNumberFormat="1" applyBorder="1" applyAlignment="1">
      <alignment/>
    </xf>
    <xf numFmtId="0" fontId="4" fillId="0" borderId="12" xfId="0" applyFont="1" applyFill="1" applyBorder="1" applyAlignment="1">
      <alignment horizontal="center"/>
    </xf>
    <xf numFmtId="3" fontId="6" fillId="34" borderId="25"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20" xfId="0" applyFont="1" applyFill="1" applyBorder="1" applyAlignment="1">
      <alignment horizontal="center"/>
    </xf>
    <xf numFmtId="3" fontId="9" fillId="35" borderId="25" xfId="0" applyNumberFormat="1" applyFont="1" applyFill="1" applyBorder="1" applyAlignment="1">
      <alignment/>
    </xf>
    <xf numFmtId="0" fontId="0" fillId="34" borderId="14" xfId="0" applyFont="1" applyFill="1" applyBorder="1" applyAlignment="1">
      <alignment horizontal="center"/>
    </xf>
    <xf numFmtId="3" fontId="9" fillId="35" borderId="26" xfId="0" applyNumberFormat="1" applyFont="1" applyFill="1" applyBorder="1" applyAlignment="1">
      <alignment/>
    </xf>
    <xf numFmtId="0" fontId="8" fillId="33" borderId="15" xfId="0" applyFont="1" applyFill="1" applyBorder="1" applyAlignment="1">
      <alignment horizontal="center"/>
    </xf>
    <xf numFmtId="3" fontId="8" fillId="33" borderId="19" xfId="0" applyNumberFormat="1" applyFont="1" applyFill="1" applyBorder="1" applyAlignment="1">
      <alignment/>
    </xf>
    <xf numFmtId="3" fontId="4" fillId="38" borderId="16" xfId="0" applyNumberFormat="1" applyFont="1" applyFill="1" applyBorder="1" applyAlignment="1">
      <alignment vertical="center"/>
    </xf>
    <xf numFmtId="3" fontId="4" fillId="38" borderId="27" xfId="0" applyNumberFormat="1" applyFont="1" applyFill="1" applyBorder="1" applyAlignment="1">
      <alignment horizontal="right" vertical="center"/>
    </xf>
    <xf numFmtId="3" fontId="4" fillId="35" borderId="19" xfId="0" applyNumberFormat="1" applyFont="1" applyFill="1" applyBorder="1" applyAlignment="1">
      <alignment/>
    </xf>
    <xf numFmtId="3" fontId="0" fillId="39" borderId="28" xfId="0" applyNumberFormat="1" applyFont="1" applyFill="1" applyBorder="1" applyAlignment="1">
      <alignment horizontal="right"/>
    </xf>
    <xf numFmtId="3" fontId="4" fillId="35" borderId="16" xfId="0" applyNumberFormat="1" applyFont="1" applyFill="1" applyBorder="1" applyAlignment="1">
      <alignment vertical="center"/>
    </xf>
    <xf numFmtId="0" fontId="4" fillId="33" borderId="19" xfId="0" applyFont="1" applyFill="1" applyBorder="1" applyAlignment="1">
      <alignment horizontal="center" vertical="center"/>
    </xf>
    <xf numFmtId="3" fontId="4" fillId="40" borderId="29" xfId="0" applyNumberFormat="1" applyFont="1" applyFill="1" applyBorder="1" applyAlignment="1">
      <alignment/>
    </xf>
    <xf numFmtId="3" fontId="4" fillId="37" borderId="16" xfId="0" applyNumberFormat="1" applyFont="1" applyFill="1" applyBorder="1" applyAlignment="1">
      <alignment vertical="center"/>
    </xf>
    <xf numFmtId="3" fontId="4" fillId="35" borderId="26" xfId="0" applyNumberFormat="1" applyFont="1" applyFill="1" applyBorder="1" applyAlignment="1">
      <alignment vertical="center"/>
    </xf>
    <xf numFmtId="3" fontId="4" fillId="35" borderId="29" xfId="0" applyNumberFormat="1" applyFont="1" applyFill="1" applyBorder="1" applyAlignment="1">
      <alignment vertical="center"/>
    </xf>
    <xf numFmtId="0" fontId="4" fillId="33" borderId="16" xfId="0" applyFont="1" applyFill="1" applyBorder="1" applyAlignment="1">
      <alignment horizontal="center" vertical="center"/>
    </xf>
    <xf numFmtId="3" fontId="4" fillId="33" borderId="16" xfId="0" applyNumberFormat="1" applyFont="1" applyFill="1" applyBorder="1" applyAlignment="1">
      <alignment vertical="center"/>
    </xf>
    <xf numFmtId="3" fontId="4" fillId="35" borderId="22" xfId="0" applyNumberFormat="1" applyFont="1" applyFill="1" applyBorder="1" applyAlignment="1">
      <alignment vertical="center"/>
    </xf>
    <xf numFmtId="3" fontId="4" fillId="35" borderId="24" xfId="0" applyNumberFormat="1" applyFont="1" applyFill="1" applyBorder="1" applyAlignment="1">
      <alignment horizontal="right" vertical="center"/>
    </xf>
    <xf numFmtId="3" fontId="4" fillId="35" borderId="30" xfId="0" applyNumberFormat="1" applyFont="1" applyFill="1" applyBorder="1" applyAlignment="1">
      <alignment/>
    </xf>
    <xf numFmtId="170" fontId="58" fillId="34" borderId="23" xfId="44" applyFont="1" applyFill="1" applyBorder="1" applyAlignment="1">
      <alignment horizontal="center"/>
    </xf>
    <xf numFmtId="170" fontId="58" fillId="34" borderId="24" xfId="44"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0" fillId="0" borderId="23"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24" xfId="0" applyNumberFormat="1" applyFont="1" applyBorder="1" applyAlignment="1">
      <alignment/>
    </xf>
    <xf numFmtId="0" fontId="4" fillId="33" borderId="12" xfId="0" applyFont="1" applyFill="1" applyBorder="1" applyAlignment="1">
      <alignment horizontal="center" vertical="center"/>
    </xf>
    <xf numFmtId="0" fontId="4" fillId="33" borderId="12" xfId="0" applyFont="1" applyFill="1" applyBorder="1" applyAlignment="1">
      <alignment horizontal="center"/>
    </xf>
    <xf numFmtId="0" fontId="17" fillId="34" borderId="0" xfId="0" applyFont="1" applyFill="1" applyAlignment="1">
      <alignment/>
    </xf>
    <xf numFmtId="0" fontId="17" fillId="0" borderId="0" xfId="0" applyFont="1" applyFill="1" applyAlignment="1">
      <alignment/>
    </xf>
    <xf numFmtId="3" fontId="17" fillId="0" borderId="0" xfId="0" applyNumberFormat="1" applyFont="1" applyFill="1" applyAlignment="1">
      <alignment/>
    </xf>
    <xf numFmtId="0" fontId="0" fillId="37" borderId="12" xfId="0" applyFont="1" applyFill="1" applyBorder="1" applyAlignment="1">
      <alignment horizontal="left"/>
    </xf>
    <xf numFmtId="3" fontId="0" fillId="37" borderId="12" xfId="0" applyNumberFormat="1" applyFont="1" applyFill="1" applyBorder="1" applyAlignment="1">
      <alignment horizontal="center"/>
    </xf>
    <xf numFmtId="3" fontId="4" fillId="37" borderId="12" xfId="0" applyNumberFormat="1" applyFont="1" applyFill="1" applyBorder="1" applyAlignment="1">
      <alignment horizontal="right"/>
    </xf>
    <xf numFmtId="3" fontId="18" fillId="34" borderId="12" xfId="0" applyNumberFormat="1" applyFont="1" applyFill="1" applyBorder="1" applyAlignment="1">
      <alignment wrapText="1"/>
    </xf>
    <xf numFmtId="0" fontId="4" fillId="34" borderId="0" xfId="0" applyFont="1" applyFill="1" applyBorder="1" applyAlignment="1">
      <alignment horizontal="center"/>
    </xf>
    <xf numFmtId="0" fontId="4" fillId="34" borderId="0" xfId="0" applyFont="1" applyFill="1" applyBorder="1" applyAlignment="1">
      <alignment horizontal="left"/>
    </xf>
    <xf numFmtId="3" fontId="5" fillId="34" borderId="0" xfId="0" applyNumberFormat="1" applyFont="1" applyFill="1" applyBorder="1" applyAlignment="1">
      <alignment/>
    </xf>
    <xf numFmtId="0" fontId="4" fillId="34" borderId="0" xfId="0"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7" fillId="0" borderId="23" xfId="0" applyFont="1" applyBorder="1" applyAlignment="1">
      <alignment horizontal="center" vertical="center"/>
    </xf>
    <xf numFmtId="3" fontId="5" fillId="0" borderId="24" xfId="0" applyNumberFormat="1" applyFont="1" applyBorder="1" applyAlignment="1">
      <alignment horizontal="center" vertical="center" wrapText="1"/>
    </xf>
    <xf numFmtId="0" fontId="15" fillId="0" borderId="23" xfId="0" applyFont="1" applyBorder="1" applyAlignment="1">
      <alignment horizontal="center"/>
    </xf>
    <xf numFmtId="0" fontId="15" fillId="0" borderId="0" xfId="0" applyFont="1" applyAlignment="1">
      <alignment horizontal="center"/>
    </xf>
    <xf numFmtId="3" fontId="15" fillId="0" borderId="24" xfId="0" applyNumberFormat="1" applyFont="1" applyBorder="1" applyAlignment="1">
      <alignment horizontal="right"/>
    </xf>
    <xf numFmtId="0" fontId="8" fillId="33" borderId="31" xfId="0" applyFont="1" applyFill="1" applyBorder="1" applyAlignment="1">
      <alignment/>
    </xf>
    <xf numFmtId="3" fontId="5" fillId="33" borderId="10" xfId="0" applyNumberFormat="1" applyFont="1" applyFill="1" applyBorder="1" applyAlignment="1">
      <alignment/>
    </xf>
    <xf numFmtId="3" fontId="5" fillId="33" borderId="12" xfId="0" applyNumberFormat="1" applyFont="1" applyFill="1" applyBorder="1" applyAlignment="1">
      <alignment/>
    </xf>
    <xf numFmtId="3" fontId="4" fillId="35" borderId="32" xfId="0" applyNumberFormat="1" applyFont="1" applyFill="1" applyBorder="1" applyAlignment="1">
      <alignment/>
    </xf>
    <xf numFmtId="3" fontId="0" fillId="34" borderId="11" xfId="0" applyNumberFormat="1" applyFont="1" applyFill="1" applyBorder="1" applyAlignment="1">
      <alignment/>
    </xf>
    <xf numFmtId="3" fontId="16" fillId="41" borderId="31" xfId="0" applyNumberFormat="1" applyFont="1" applyFill="1" applyBorder="1" applyAlignment="1">
      <alignment/>
    </xf>
    <xf numFmtId="0" fontId="5" fillId="0" borderId="0" xfId="0" applyFont="1" applyAlignment="1">
      <alignment horizontal="center"/>
    </xf>
    <xf numFmtId="3" fontId="5" fillId="0" borderId="0" xfId="0" applyNumberFormat="1" applyFont="1" applyAlignment="1">
      <alignment horizontal="right"/>
    </xf>
    <xf numFmtId="0" fontId="8" fillId="33" borderId="12" xfId="0" applyFont="1" applyFill="1" applyBorder="1" applyAlignment="1">
      <alignment/>
    </xf>
    <xf numFmtId="3" fontId="5" fillId="38" borderId="22" xfId="0" applyNumberFormat="1" applyFont="1" applyFill="1" applyBorder="1" applyAlignment="1">
      <alignment/>
    </xf>
    <xf numFmtId="3" fontId="5" fillId="38" borderId="10" xfId="0" applyNumberFormat="1" applyFont="1" applyFill="1" applyBorder="1" applyAlignment="1">
      <alignment/>
    </xf>
    <xf numFmtId="3" fontId="5" fillId="38" borderId="12" xfId="0" applyNumberFormat="1" applyFont="1" applyFill="1" applyBorder="1" applyAlignment="1">
      <alignment/>
    </xf>
    <xf numFmtId="3" fontId="4" fillId="38" borderId="0" xfId="0" applyNumberFormat="1" applyFont="1" applyFill="1" applyAlignment="1">
      <alignment/>
    </xf>
    <xf numFmtId="3" fontId="4" fillId="38" borderId="12" xfId="0" applyNumberFormat="1" applyFont="1" applyFill="1" applyBorder="1" applyAlignment="1">
      <alignment/>
    </xf>
    <xf numFmtId="3" fontId="14" fillId="41" borderId="33" xfId="0" applyNumberFormat="1" applyFont="1" applyFill="1" applyBorder="1" applyAlignment="1">
      <alignment horizontal="center"/>
    </xf>
    <xf numFmtId="0" fontId="0" fillId="34" borderId="12" xfId="0" applyFill="1" applyBorder="1" applyAlignment="1">
      <alignment/>
    </xf>
    <xf numFmtId="0" fontId="0" fillId="34" borderId="12" xfId="0" applyFill="1" applyBorder="1" applyAlignment="1">
      <alignment horizontal="center"/>
    </xf>
    <xf numFmtId="3" fontId="0" fillId="34" borderId="12" xfId="0" applyNumberFormat="1" applyFont="1" applyFill="1" applyBorder="1" applyAlignment="1">
      <alignment horizontal="right" vertical="center"/>
    </xf>
    <xf numFmtId="0" fontId="0" fillId="34" borderId="13" xfId="0" applyFont="1" applyFill="1" applyBorder="1" applyAlignment="1">
      <alignment horizontal="center"/>
    </xf>
    <xf numFmtId="3" fontId="0" fillId="34" borderId="11" xfId="0" applyNumberFormat="1" applyFont="1" applyFill="1" applyBorder="1" applyAlignment="1">
      <alignment horizontal="left" wrapText="1"/>
    </xf>
    <xf numFmtId="3" fontId="0" fillId="34" borderId="11" xfId="0" applyNumberFormat="1" applyFont="1" applyFill="1" applyBorder="1" applyAlignment="1">
      <alignment horizontal="right" vertical="center"/>
    </xf>
    <xf numFmtId="0" fontId="0" fillId="34" borderId="12" xfId="0" applyFont="1" applyFill="1" applyBorder="1" applyAlignment="1">
      <alignment vertical="center"/>
    </xf>
    <xf numFmtId="3" fontId="0" fillId="34" borderId="11" xfId="0" applyNumberFormat="1" applyFont="1" applyFill="1" applyBorder="1" applyAlignment="1">
      <alignment horizontal="center"/>
    </xf>
    <xf numFmtId="0" fontId="0" fillId="34" borderId="12" xfId="0" applyFont="1" applyFill="1" applyBorder="1" applyAlignment="1">
      <alignment horizontal="left" vertical="center"/>
    </xf>
    <xf numFmtId="3" fontId="0" fillId="34" borderId="12" xfId="0" applyNumberFormat="1" applyFont="1" applyFill="1" applyBorder="1" applyAlignment="1">
      <alignment horizontal="center"/>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4" xfId="0" applyNumberFormat="1" applyFont="1" applyFill="1" applyBorder="1" applyAlignment="1">
      <alignment horizontal="center"/>
    </xf>
    <xf numFmtId="3" fontId="0" fillId="34" borderId="14" xfId="0" applyNumberFormat="1" applyFont="1" applyFill="1" applyBorder="1" applyAlignment="1">
      <alignment/>
    </xf>
    <xf numFmtId="0" fontId="0" fillId="34" borderId="12" xfId="0" applyFont="1" applyFill="1" applyBorder="1" applyAlignment="1">
      <alignment horizontal="left" vertical="top" wrapText="1"/>
    </xf>
    <xf numFmtId="0" fontId="0" fillId="34" borderId="12" xfId="0" applyFont="1" applyFill="1" applyBorder="1" applyAlignment="1">
      <alignment horizontal="left"/>
    </xf>
    <xf numFmtId="0" fontId="0" fillId="34" borderId="12" xfId="0" applyFont="1" applyFill="1" applyBorder="1" applyAlignment="1">
      <alignment horizontal="left" wrapText="1"/>
    </xf>
    <xf numFmtId="3" fontId="0" fillId="34" borderId="24" xfId="0" applyNumberFormat="1" applyFont="1" applyFill="1" applyBorder="1" applyAlignment="1">
      <alignment horizontal="right"/>
    </xf>
    <xf numFmtId="0" fontId="0" fillId="34" borderId="12"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34" xfId="0" applyFont="1" applyFill="1" applyBorder="1" applyAlignment="1">
      <alignment horizontal="left" wrapText="1"/>
    </xf>
    <xf numFmtId="0" fontId="0" fillId="34" borderId="12" xfId="0" applyFont="1" applyFill="1" applyBorder="1" applyAlignment="1">
      <alignment horizontal="center" wrapText="1"/>
    </xf>
    <xf numFmtId="3" fontId="0" fillId="34" borderId="12" xfId="0" applyNumberFormat="1"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xf>
    <xf numFmtId="3" fontId="0" fillId="34" borderId="11" xfId="0" applyNumberFormat="1" applyFont="1" applyFill="1" applyBorder="1" applyAlignment="1">
      <alignment vertical="center"/>
    </xf>
    <xf numFmtId="0" fontId="0" fillId="34" borderId="12" xfId="0" applyFont="1" applyFill="1" applyBorder="1" applyAlignment="1">
      <alignment horizontal="center"/>
    </xf>
    <xf numFmtId="3" fontId="18" fillId="34" borderId="11"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0" xfId="0" applyNumberFormat="1" applyFont="1" applyFill="1" applyBorder="1" applyAlignment="1">
      <alignment horizontal="center" vertical="center" wrapText="1"/>
    </xf>
    <xf numFmtId="3" fontId="0" fillId="34" borderId="10"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17" fillId="34" borderId="12" xfId="0" applyNumberFormat="1" applyFont="1" applyFill="1" applyBorder="1" applyAlignment="1">
      <alignment/>
    </xf>
    <xf numFmtId="0" fontId="0" fillId="34" borderId="35"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6" xfId="0" applyFont="1" applyFill="1" applyBorder="1" applyAlignment="1">
      <alignment horizontal="left" vertical="top" wrapText="1"/>
    </xf>
    <xf numFmtId="3" fontId="0" fillId="34" borderId="10" xfId="0" applyNumberFormat="1" applyFont="1" applyFill="1" applyBorder="1" applyAlignment="1">
      <alignment horizontal="right"/>
    </xf>
    <xf numFmtId="3" fontId="0" fillId="34" borderId="37" xfId="0" applyNumberFormat="1" applyFont="1" applyFill="1" applyBorder="1" applyAlignment="1">
      <alignment horizontal="right"/>
    </xf>
    <xf numFmtId="0" fontId="0" fillId="34" borderId="31" xfId="0" applyFont="1" applyFill="1" applyBorder="1" applyAlignment="1">
      <alignment horizontal="center" vertical="center"/>
    </xf>
    <xf numFmtId="3" fontId="0" fillId="34" borderId="12" xfId="0" applyNumberFormat="1" applyFont="1" applyFill="1" applyBorder="1" applyAlignment="1">
      <alignment vertical="center"/>
    </xf>
    <xf numFmtId="0" fontId="0" fillId="34" borderId="35" xfId="0" applyFont="1" applyFill="1" applyBorder="1" applyAlignment="1">
      <alignment horizontal="center"/>
    </xf>
    <xf numFmtId="3" fontId="0" fillId="34" borderId="12" xfId="0" applyNumberFormat="1" applyFont="1" applyFill="1" applyBorder="1" applyAlignment="1">
      <alignment horizontal="right"/>
    </xf>
    <xf numFmtId="3" fontId="18" fillId="34" borderId="36" xfId="0" applyNumberFormat="1" applyFont="1" applyFill="1" applyBorder="1" applyAlignment="1">
      <alignment horizontal="right"/>
    </xf>
    <xf numFmtId="3" fontId="0" fillId="34" borderId="11" xfId="0" applyNumberFormat="1" applyFont="1" applyFill="1" applyBorder="1" applyAlignment="1">
      <alignment horizontal="right"/>
    </xf>
    <xf numFmtId="0" fontId="0" fillId="34" borderId="23" xfId="0" applyFont="1" applyFill="1" applyBorder="1" applyAlignment="1">
      <alignment horizontal="center"/>
    </xf>
    <xf numFmtId="3" fontId="0" fillId="34" borderId="14" xfId="0" applyNumberFormat="1" applyFont="1" applyFill="1" applyBorder="1" applyAlignment="1">
      <alignment horizontal="right"/>
    </xf>
    <xf numFmtId="3" fontId="0" fillId="34" borderId="11" xfId="0" applyNumberFormat="1" applyFont="1" applyFill="1" applyBorder="1" applyAlignment="1">
      <alignment vertical="center"/>
    </xf>
    <xf numFmtId="3" fontId="0" fillId="34" borderId="31" xfId="0" applyNumberFormat="1" applyFont="1" applyFill="1" applyBorder="1" applyAlignment="1">
      <alignment horizontal="right"/>
    </xf>
    <xf numFmtId="0" fontId="17" fillId="34" borderId="35" xfId="0" applyFont="1" applyFill="1" applyBorder="1" applyAlignment="1">
      <alignment horizontal="center"/>
    </xf>
    <xf numFmtId="3" fontId="17" fillId="34" borderId="12" xfId="0" applyNumberFormat="1" applyFont="1" applyFill="1" applyBorder="1" applyAlignment="1">
      <alignment horizontal="right"/>
    </xf>
    <xf numFmtId="3" fontId="0" fillId="34" borderId="14" xfId="0" applyNumberFormat="1" applyFont="1" applyFill="1" applyBorder="1" applyAlignment="1">
      <alignment horizontal="right" wrapText="1"/>
    </xf>
    <xf numFmtId="3" fontId="0" fillId="34" borderId="10" xfId="0" applyNumberFormat="1" applyFont="1" applyFill="1" applyBorder="1" applyAlignment="1">
      <alignment horizontal="right" wrapText="1"/>
    </xf>
    <xf numFmtId="0" fontId="0" fillId="34" borderId="20" xfId="0" applyFont="1" applyFill="1" applyBorder="1" applyAlignment="1">
      <alignment horizontal="center" vertical="center"/>
    </xf>
    <xf numFmtId="3" fontId="0" fillId="34" borderId="12" xfId="0" applyNumberFormat="1" applyFont="1" applyFill="1" applyBorder="1" applyAlignment="1">
      <alignment horizontal="right" vertical="center"/>
    </xf>
    <xf numFmtId="3" fontId="18" fillId="34" borderId="36"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36" xfId="0" applyNumberFormat="1" applyFont="1" applyFill="1" applyBorder="1" applyAlignment="1">
      <alignment vertical="center" wrapText="1"/>
    </xf>
    <xf numFmtId="3" fontId="0" fillId="34" borderId="34" xfId="0" applyNumberFormat="1" applyFont="1" applyFill="1" applyBorder="1" applyAlignment="1">
      <alignment horizontal="right"/>
    </xf>
    <xf numFmtId="3" fontId="0" fillId="42" borderId="36" xfId="0" applyNumberFormat="1" applyFont="1" applyFill="1" applyBorder="1" applyAlignment="1">
      <alignment horizontal="right"/>
    </xf>
    <xf numFmtId="3" fontId="0" fillId="34" borderId="10" xfId="0" applyNumberFormat="1" applyFont="1" applyFill="1" applyBorder="1" applyAlignment="1">
      <alignment horizontal="right"/>
    </xf>
    <xf numFmtId="3" fontId="18" fillId="34" borderId="12" xfId="0" applyNumberFormat="1" applyFont="1" applyFill="1" applyBorder="1" applyAlignment="1">
      <alignment horizontal="right" wrapText="1"/>
    </xf>
    <xf numFmtId="0" fontId="0" fillId="34" borderId="12" xfId="0" applyFont="1" applyFill="1" applyBorder="1" applyAlignment="1">
      <alignment horizontal="left" wrapText="1"/>
    </xf>
    <xf numFmtId="0" fontId="0" fillId="43" borderId="12" xfId="0" applyFont="1" applyFill="1" applyBorder="1" applyAlignment="1">
      <alignment horizontal="center" vertical="center"/>
    </xf>
    <xf numFmtId="3" fontId="0" fillId="43" borderId="12" xfId="0" applyNumberFormat="1" applyFont="1" applyFill="1" applyBorder="1" applyAlignment="1">
      <alignment horizontal="left" vertical="center" wrapText="1"/>
    </xf>
    <xf numFmtId="0" fontId="0" fillId="43" borderId="12" xfId="0" applyFont="1" applyFill="1" applyBorder="1" applyAlignment="1">
      <alignment horizontal="left"/>
    </xf>
    <xf numFmtId="3" fontId="0" fillId="43" borderId="12" xfId="0" applyNumberFormat="1" applyFont="1" applyFill="1" applyBorder="1" applyAlignment="1">
      <alignment horizontal="center" vertical="center"/>
    </xf>
    <xf numFmtId="3" fontId="0" fillId="43" borderId="12" xfId="0" applyNumberFormat="1" applyFont="1" applyFill="1" applyBorder="1" applyAlignment="1">
      <alignment horizontal="right" vertical="center"/>
    </xf>
    <xf numFmtId="0" fontId="18" fillId="43" borderId="34" xfId="0" applyFont="1" applyFill="1" applyBorder="1" applyAlignment="1">
      <alignment horizontal="left" wrapText="1"/>
    </xf>
    <xf numFmtId="0" fontId="0" fillId="43" borderId="12" xfId="0" applyFont="1" applyFill="1" applyBorder="1" applyAlignment="1">
      <alignment horizontal="left" vertical="center"/>
    </xf>
    <xf numFmtId="3" fontId="0" fillId="43" borderId="12" xfId="0" applyNumberFormat="1" applyFont="1" applyFill="1" applyBorder="1" applyAlignment="1">
      <alignment horizontal="center"/>
    </xf>
    <xf numFmtId="0" fontId="0" fillId="43" borderId="35" xfId="0" applyFont="1" applyFill="1" applyBorder="1" applyAlignment="1">
      <alignment horizontal="center"/>
    </xf>
    <xf numFmtId="0" fontId="0" fillId="43" borderId="35" xfId="0" applyFont="1" applyFill="1" applyBorder="1" applyAlignment="1">
      <alignment horizontal="left" vertical="center" wrapText="1"/>
    </xf>
    <xf numFmtId="0" fontId="0" fillId="43" borderId="34" xfId="0" applyFont="1" applyFill="1" applyBorder="1" applyAlignment="1">
      <alignment horizontal="left" vertical="center" wrapText="1"/>
    </xf>
    <xf numFmtId="0" fontId="0" fillId="43" borderId="36" xfId="0" applyFont="1" applyFill="1" applyBorder="1" applyAlignment="1">
      <alignment horizontal="left" vertical="center" wrapText="1"/>
    </xf>
    <xf numFmtId="3" fontId="0" fillId="43" borderId="12" xfId="0" applyNumberFormat="1" applyFont="1" applyFill="1" applyBorder="1" applyAlignment="1">
      <alignment horizontal="right"/>
    </xf>
    <xf numFmtId="3" fontId="0" fillId="43" borderId="12" xfId="0" applyNumberFormat="1" applyFont="1" applyFill="1" applyBorder="1" applyAlignment="1">
      <alignment horizontal="right" wrapText="1"/>
    </xf>
    <xf numFmtId="0" fontId="0" fillId="34" borderId="35" xfId="0" applyFont="1" applyFill="1" applyBorder="1" applyAlignment="1">
      <alignment horizontal="center" vertical="center"/>
    </xf>
    <xf numFmtId="3" fontId="4" fillId="39" borderId="12" xfId="0" applyNumberFormat="1" applyFont="1" applyFill="1" applyBorder="1" applyAlignment="1">
      <alignment horizontal="right" wrapText="1"/>
    </xf>
    <xf numFmtId="0" fontId="0" fillId="43" borderId="34" xfId="0" applyFont="1" applyFill="1" applyBorder="1" applyAlignment="1">
      <alignment horizontal="left" vertical="top" wrapText="1"/>
    </xf>
    <xf numFmtId="0" fontId="0" fillId="43" borderId="36" xfId="0" applyFont="1" applyFill="1" applyBorder="1" applyAlignment="1">
      <alignment horizontal="left" vertical="top" wrapText="1"/>
    </xf>
    <xf numFmtId="3" fontId="17" fillId="43" borderId="10" xfId="0" applyNumberFormat="1" applyFont="1" applyFill="1" applyBorder="1" applyAlignment="1">
      <alignment/>
    </xf>
    <xf numFmtId="0" fontId="0" fillId="43" borderId="12" xfId="0" applyFont="1" applyFill="1" applyBorder="1" applyAlignment="1">
      <alignment vertical="center" wrapText="1"/>
    </xf>
    <xf numFmtId="3" fontId="0" fillId="43" borderId="10" xfId="0" applyNumberFormat="1" applyFont="1" applyFill="1" applyBorder="1" applyAlignment="1">
      <alignment horizontal="center" vertical="center" wrapText="1"/>
    </xf>
    <xf numFmtId="3" fontId="0" fillId="43" borderId="10" xfId="0" applyNumberFormat="1" applyFont="1" applyFill="1" applyBorder="1" applyAlignment="1">
      <alignment/>
    </xf>
    <xf numFmtId="0" fontId="0" fillId="43" borderId="35" xfId="0" applyFont="1" applyFill="1" applyBorder="1" applyAlignment="1">
      <alignment horizontal="left" vertical="top" wrapText="1"/>
    </xf>
    <xf numFmtId="0" fontId="0" fillId="43" borderId="11" xfId="0" applyFont="1" applyFill="1" applyBorder="1" applyAlignment="1">
      <alignment horizontal="center" vertical="center"/>
    </xf>
    <xf numFmtId="0" fontId="0" fillId="43" borderId="20" xfId="0" applyFont="1" applyFill="1" applyBorder="1" applyAlignment="1">
      <alignment horizontal="left" vertical="center" wrapText="1"/>
    </xf>
    <xf numFmtId="0" fontId="0" fillId="43" borderId="21" xfId="0" applyFont="1" applyFill="1" applyBorder="1" applyAlignment="1">
      <alignment horizontal="left" vertical="center" wrapText="1"/>
    </xf>
    <xf numFmtId="0" fontId="0" fillId="43" borderId="22" xfId="0" applyFont="1" applyFill="1" applyBorder="1" applyAlignment="1">
      <alignment horizontal="left" vertical="center" wrapText="1"/>
    </xf>
    <xf numFmtId="3" fontId="0" fillId="43" borderId="10" xfId="0" applyNumberFormat="1" applyFont="1" applyFill="1" applyBorder="1" applyAlignment="1">
      <alignment horizontal="right"/>
    </xf>
    <xf numFmtId="0" fontId="0" fillId="34" borderId="12" xfId="0" applyFont="1" applyFill="1" applyBorder="1" applyAlignment="1">
      <alignment horizontal="left" vertical="top" wrapText="1"/>
    </xf>
    <xf numFmtId="0" fontId="16" fillId="41" borderId="38" xfId="0" applyFont="1" applyFill="1" applyBorder="1" applyAlignment="1">
      <alignment horizontal="center"/>
    </xf>
    <xf numFmtId="0" fontId="16" fillId="41" borderId="39" xfId="0" applyFont="1" applyFill="1" applyBorder="1" applyAlignment="1">
      <alignment horizontal="center"/>
    </xf>
    <xf numFmtId="0" fontId="16" fillId="41" borderId="40" xfId="0" applyFont="1" applyFill="1" applyBorder="1" applyAlignment="1">
      <alignment horizontal="center"/>
    </xf>
    <xf numFmtId="0" fontId="0" fillId="34" borderId="35"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6" xfId="0" applyFont="1" applyFill="1" applyBorder="1" applyAlignment="1">
      <alignment horizontal="left" vertical="top" wrapText="1"/>
    </xf>
    <xf numFmtId="0" fontId="0" fillId="34" borderId="35"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6" xfId="0" applyFont="1" applyFill="1" applyBorder="1" applyAlignment="1">
      <alignment horizontal="left" vertical="center" wrapText="1"/>
    </xf>
    <xf numFmtId="3" fontId="0" fillId="34" borderId="35" xfId="0" applyNumberFormat="1" applyFont="1" applyFill="1" applyBorder="1" applyAlignment="1">
      <alignment horizontal="left" vertical="center" wrapText="1"/>
    </xf>
    <xf numFmtId="3" fontId="0" fillId="34" borderId="34" xfId="0" applyNumberFormat="1" applyFont="1" applyFill="1" applyBorder="1" applyAlignment="1">
      <alignment horizontal="left" vertical="center" wrapText="1"/>
    </xf>
    <xf numFmtId="3" fontId="0" fillId="34" borderId="36" xfId="0" applyNumberFormat="1"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8" borderId="35" xfId="0" applyFont="1" applyFill="1" applyBorder="1" applyAlignment="1">
      <alignment horizontal="left" vertical="top"/>
    </xf>
    <xf numFmtId="0" fontId="4" fillId="38" borderId="34" xfId="0" applyFont="1" applyFill="1" applyBorder="1" applyAlignment="1">
      <alignment horizontal="left" vertical="top"/>
    </xf>
    <xf numFmtId="0" fontId="4" fillId="38" borderId="36" xfId="0" applyFont="1" applyFill="1" applyBorder="1" applyAlignment="1">
      <alignment horizontal="left" vertical="top"/>
    </xf>
    <xf numFmtId="0" fontId="0" fillId="0" borderId="0" xfId="0" applyFont="1" applyAlignment="1">
      <alignment horizontal="left"/>
    </xf>
    <xf numFmtId="0" fontId="0" fillId="0" borderId="0" xfId="0" applyAlignment="1">
      <alignment horizontal="center"/>
    </xf>
    <xf numFmtId="0" fontId="4" fillId="38" borderId="35" xfId="0" applyFont="1" applyFill="1" applyBorder="1" applyAlignment="1">
      <alignment horizontal="left" vertical="top" wrapText="1"/>
    </xf>
    <xf numFmtId="0" fontId="4" fillId="38" borderId="34" xfId="0" applyFont="1" applyFill="1" applyBorder="1" applyAlignment="1">
      <alignment horizontal="left" vertical="top" wrapText="1"/>
    </xf>
    <xf numFmtId="0" fontId="4" fillId="38" borderId="36" xfId="0" applyFont="1" applyFill="1" applyBorder="1" applyAlignment="1">
      <alignment horizontal="left" vertical="top" wrapText="1"/>
    </xf>
    <xf numFmtId="0" fontId="4" fillId="37" borderId="20" xfId="0" applyFont="1" applyFill="1" applyBorder="1" applyAlignment="1">
      <alignment horizontal="left" vertical="center"/>
    </xf>
    <xf numFmtId="0" fontId="4" fillId="37" borderId="21" xfId="0" applyFont="1" applyFill="1" applyBorder="1" applyAlignment="1">
      <alignment horizontal="left" vertical="center"/>
    </xf>
    <xf numFmtId="0" fontId="4" fillId="37" borderId="22" xfId="0" applyFont="1" applyFill="1" applyBorder="1" applyAlignment="1">
      <alignment horizontal="left" vertical="center"/>
    </xf>
    <xf numFmtId="0" fontId="0" fillId="34" borderId="35"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59" fillId="0" borderId="0" xfId="0" applyFont="1" applyAlignment="1">
      <alignment horizontal="center" vertical="center" wrapText="1"/>
    </xf>
    <xf numFmtId="0" fontId="19" fillId="39" borderId="20" xfId="0" applyFont="1" applyFill="1" applyBorder="1" applyAlignment="1">
      <alignment horizontal="left" vertical="center"/>
    </xf>
    <xf numFmtId="0" fontId="19" fillId="39" borderId="22" xfId="0" applyFont="1" applyFill="1" applyBorder="1" applyAlignment="1">
      <alignment horizontal="left" vertical="center"/>
    </xf>
    <xf numFmtId="0" fontId="4" fillId="33" borderId="35" xfId="0" applyFont="1" applyFill="1" applyBorder="1" applyAlignment="1">
      <alignment horizontal="left" wrapText="1"/>
    </xf>
    <xf numFmtId="0" fontId="4" fillId="33" borderId="34" xfId="0" applyFont="1" applyFill="1" applyBorder="1" applyAlignment="1">
      <alignment horizontal="left" wrapText="1"/>
    </xf>
    <xf numFmtId="0" fontId="4" fillId="33" borderId="36" xfId="0" applyFont="1" applyFill="1" applyBorder="1" applyAlignment="1">
      <alignment horizontal="left" wrapText="1"/>
    </xf>
    <xf numFmtId="0" fontId="0" fillId="34" borderId="12" xfId="0" applyFont="1" applyFill="1" applyBorder="1" applyAlignment="1">
      <alignment horizontal="left" vertical="center" wrapText="1"/>
    </xf>
    <xf numFmtId="0" fontId="0" fillId="34" borderId="35" xfId="0" applyFont="1" applyFill="1" applyBorder="1" applyAlignment="1">
      <alignment horizontal="left" wrapText="1"/>
    </xf>
    <xf numFmtId="0" fontId="0" fillId="34" borderId="34" xfId="0" applyFont="1" applyFill="1" applyBorder="1" applyAlignment="1">
      <alignment horizontal="left" wrapText="1"/>
    </xf>
    <xf numFmtId="0" fontId="0" fillId="34" borderId="36" xfId="0" applyFont="1" applyFill="1" applyBorder="1" applyAlignment="1">
      <alignment horizontal="left" wrapText="1"/>
    </xf>
    <xf numFmtId="0" fontId="0" fillId="34" borderId="12" xfId="0" applyFont="1" applyFill="1" applyBorder="1" applyAlignment="1">
      <alignment horizontal="left" wrapText="1"/>
    </xf>
    <xf numFmtId="0" fontId="4" fillId="35" borderId="20" xfId="0" applyFont="1" applyFill="1" applyBorder="1" applyAlignment="1">
      <alignment horizontal="left" vertical="center"/>
    </xf>
    <xf numFmtId="0" fontId="4" fillId="35" borderId="22" xfId="0" applyFont="1" applyFill="1" applyBorder="1" applyAlignment="1">
      <alignment horizontal="left" vertical="center"/>
    </xf>
    <xf numFmtId="0" fontId="0" fillId="34" borderId="23"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12" xfId="0" applyFill="1" applyBorder="1" applyAlignment="1">
      <alignment horizontal="left" vertical="center" wrapText="1"/>
    </xf>
    <xf numFmtId="0" fontId="4" fillId="35" borderId="35" xfId="0" applyFont="1" applyFill="1" applyBorder="1" applyAlignment="1">
      <alignment horizontal="right" vertical="center"/>
    </xf>
    <xf numFmtId="0" fontId="4" fillId="35" borderId="36" xfId="0" applyFont="1" applyFill="1" applyBorder="1" applyAlignment="1">
      <alignment horizontal="right" vertical="center"/>
    </xf>
    <xf numFmtId="0" fontId="4" fillId="38" borderId="16" xfId="0" applyFont="1" applyFill="1" applyBorder="1" applyAlignment="1">
      <alignment horizontal="left" vertical="center"/>
    </xf>
    <xf numFmtId="0" fontId="0" fillId="34" borderId="35" xfId="0" applyFont="1" applyFill="1" applyBorder="1" applyAlignment="1">
      <alignment wrapText="1"/>
    </xf>
    <xf numFmtId="0" fontId="0" fillId="34" borderId="34" xfId="0" applyFont="1" applyFill="1" applyBorder="1" applyAlignment="1">
      <alignment wrapText="1"/>
    </xf>
    <xf numFmtId="0" fontId="0" fillId="34" borderId="36" xfId="0" applyFont="1" applyFill="1" applyBorder="1" applyAlignment="1">
      <alignment wrapText="1"/>
    </xf>
    <xf numFmtId="0" fontId="4" fillId="33" borderId="20" xfId="0" applyFont="1" applyFill="1" applyBorder="1" applyAlignment="1">
      <alignment horizontal="left"/>
    </xf>
    <xf numFmtId="0" fontId="4" fillId="33" borderId="21" xfId="0" applyFont="1" applyFill="1" applyBorder="1" applyAlignment="1">
      <alignment horizontal="left"/>
    </xf>
    <xf numFmtId="0" fontId="4" fillId="33" borderId="22" xfId="0" applyFont="1" applyFill="1" applyBorder="1" applyAlignment="1">
      <alignment horizontal="left"/>
    </xf>
    <xf numFmtId="0" fontId="0" fillId="34" borderId="38" xfId="0" applyFont="1" applyFill="1" applyBorder="1" applyAlignment="1">
      <alignment horizontal="left" wrapText="1"/>
    </xf>
    <xf numFmtId="0" fontId="0" fillId="34" borderId="39" xfId="0" applyFont="1" applyFill="1" applyBorder="1" applyAlignment="1">
      <alignment horizontal="left" wrapText="1"/>
    </xf>
    <xf numFmtId="0" fontId="0" fillId="34" borderId="41" xfId="0" applyFont="1" applyFill="1" applyBorder="1" applyAlignment="1">
      <alignment horizontal="left" wrapText="1"/>
    </xf>
    <xf numFmtId="0" fontId="4" fillId="35" borderId="35" xfId="0" applyFont="1" applyFill="1" applyBorder="1" applyAlignment="1">
      <alignment horizontal="right"/>
    </xf>
    <xf numFmtId="0" fontId="4" fillId="35" borderId="42" xfId="0" applyFont="1" applyFill="1" applyBorder="1" applyAlignment="1">
      <alignment horizontal="right"/>
    </xf>
    <xf numFmtId="0" fontId="4" fillId="33" borderId="12"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0" borderId="0" xfId="0" applyFill="1" applyBorder="1" applyAlignment="1">
      <alignment horizontal="right" vertical="center"/>
    </xf>
    <xf numFmtId="0" fontId="4" fillId="35" borderId="13" xfId="0" applyFont="1" applyFill="1" applyBorder="1" applyAlignment="1">
      <alignment horizontal="left" vertical="center" wrapText="1"/>
    </xf>
    <xf numFmtId="0" fontId="4" fillId="35" borderId="43" xfId="0" applyFont="1" applyFill="1" applyBorder="1" applyAlignment="1">
      <alignment horizontal="left" vertical="center" wrapText="1"/>
    </xf>
    <xf numFmtId="0" fontId="4" fillId="35" borderId="44" xfId="0" applyFont="1" applyFill="1" applyBorder="1" applyAlignment="1">
      <alignment horizontal="left" vertical="center"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0" fillId="34" borderId="22" xfId="0" applyFont="1" applyFill="1" applyBorder="1" applyAlignment="1">
      <alignment horizontal="left" wrapText="1"/>
    </xf>
    <xf numFmtId="0" fontId="0" fillId="34" borderId="35" xfId="0" applyFont="1" applyFill="1" applyBorder="1" applyAlignment="1">
      <alignment horizontal="left" wrapText="1"/>
    </xf>
    <xf numFmtId="0" fontId="0" fillId="34" borderId="34" xfId="0" applyFont="1" applyFill="1" applyBorder="1" applyAlignment="1">
      <alignment horizontal="left" wrapText="1"/>
    </xf>
    <xf numFmtId="0" fontId="0" fillId="34" borderId="36" xfId="0" applyFont="1" applyFill="1" applyBorder="1" applyAlignment="1">
      <alignment horizontal="left" wrapText="1"/>
    </xf>
    <xf numFmtId="0" fontId="0" fillId="34" borderId="34" xfId="0" applyFill="1" applyBorder="1" applyAlignment="1">
      <alignment horizontal="left" wrapText="1"/>
    </xf>
    <xf numFmtId="0" fontId="0" fillId="34" borderId="36" xfId="0" applyFill="1" applyBorder="1" applyAlignment="1">
      <alignment horizontal="left" wrapText="1"/>
    </xf>
    <xf numFmtId="0" fontId="4" fillId="35" borderId="16" xfId="0" applyFont="1" applyFill="1" applyBorder="1" applyAlignment="1">
      <alignment horizontal="right" vertical="center"/>
    </xf>
    <xf numFmtId="3" fontId="0" fillId="34" borderId="35"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6" xfId="0" applyNumberFormat="1" applyFont="1" applyFill="1" applyBorder="1" applyAlignment="1">
      <alignment horizontal="left" vertical="top" wrapText="1"/>
    </xf>
    <xf numFmtId="0" fontId="4" fillId="37" borderId="35"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0" fillId="34" borderId="35" xfId="0" applyFill="1" applyBorder="1" applyAlignment="1">
      <alignment horizontal="left" vertical="center" wrapText="1"/>
    </xf>
    <xf numFmtId="0" fontId="0" fillId="34" borderId="34" xfId="0" applyFill="1" applyBorder="1" applyAlignment="1">
      <alignment horizontal="left" vertical="center" wrapText="1"/>
    </xf>
    <xf numFmtId="0" fontId="0" fillId="34" borderId="36" xfId="0" applyFill="1" applyBorder="1" applyAlignment="1">
      <alignment horizontal="left" vertical="center" wrapText="1"/>
    </xf>
    <xf numFmtId="0" fontId="4" fillId="36" borderId="45" xfId="0" applyFont="1" applyFill="1" applyBorder="1" applyAlignment="1">
      <alignment horizontal="center" vertical="center" wrapText="1"/>
    </xf>
    <xf numFmtId="0" fontId="4" fillId="36" borderId="46" xfId="0" applyFont="1" applyFill="1" applyBorder="1" applyAlignment="1">
      <alignment horizontal="center" vertical="center"/>
    </xf>
    <xf numFmtId="0" fontId="4" fillId="36" borderId="47" xfId="0" applyFont="1" applyFill="1" applyBorder="1" applyAlignment="1">
      <alignment horizontal="center" vertical="center"/>
    </xf>
    <xf numFmtId="0" fontId="4" fillId="38" borderId="35" xfId="0" applyFont="1" applyFill="1" applyBorder="1" applyAlignment="1">
      <alignment horizontal="left" vertical="center"/>
    </xf>
    <xf numFmtId="0" fontId="4" fillId="38" borderId="36" xfId="0" applyFont="1" applyFill="1" applyBorder="1" applyAlignment="1">
      <alignment horizontal="left" vertical="center"/>
    </xf>
    <xf numFmtId="0" fontId="4" fillId="37" borderId="12" xfId="0" applyFont="1" applyFill="1" applyBorder="1" applyAlignment="1">
      <alignment horizontal="left" vertical="center" wrapText="1"/>
    </xf>
    <xf numFmtId="0" fontId="4" fillId="38" borderId="16" xfId="0" applyFont="1" applyFill="1" applyBorder="1" applyAlignment="1">
      <alignment horizontal="right"/>
    </xf>
    <xf numFmtId="0" fontId="9" fillId="33" borderId="15" xfId="0" applyFont="1" applyFill="1" applyBorder="1" applyAlignment="1">
      <alignment horizontal="center"/>
    </xf>
    <xf numFmtId="0" fontId="9" fillId="33" borderId="48" xfId="0" applyFont="1" applyFill="1" applyBorder="1" applyAlignment="1">
      <alignment horizontal="center"/>
    </xf>
    <xf numFmtId="0" fontId="4" fillId="35" borderId="14" xfId="0" applyFont="1" applyFill="1" applyBorder="1" applyAlignment="1">
      <alignment horizontal="right" vertical="center"/>
    </xf>
    <xf numFmtId="0" fontId="4" fillId="35" borderId="27" xfId="0" applyFont="1" applyFill="1" applyBorder="1" applyAlignment="1">
      <alignment horizontal="right" vertical="center"/>
    </xf>
    <xf numFmtId="0" fontId="4" fillId="37" borderId="12" xfId="0" applyFont="1" applyFill="1" applyBorder="1" applyAlignment="1">
      <alignment horizontal="left" vertical="center"/>
    </xf>
    <xf numFmtId="0" fontId="4" fillId="38" borderId="16" xfId="0" applyFont="1" applyFill="1" applyBorder="1" applyAlignment="1">
      <alignment horizontal="right"/>
    </xf>
    <xf numFmtId="0" fontId="9" fillId="33" borderId="20" xfId="0" applyFont="1" applyFill="1" applyBorder="1" applyAlignment="1">
      <alignment horizontal="center"/>
    </xf>
    <xf numFmtId="0" fontId="9" fillId="33" borderId="22" xfId="0" applyFont="1" applyFill="1" applyBorder="1" applyAlignment="1">
      <alignment horizontal="center"/>
    </xf>
    <xf numFmtId="0" fontId="4" fillId="38" borderId="16" xfId="0" applyFont="1" applyFill="1" applyBorder="1" applyAlignment="1">
      <alignment horizontal="left" vertical="center"/>
    </xf>
    <xf numFmtId="3" fontId="4" fillId="38" borderId="49" xfId="0" applyNumberFormat="1" applyFont="1" applyFill="1" applyBorder="1" applyAlignment="1">
      <alignment horizontal="right"/>
    </xf>
    <xf numFmtId="3" fontId="4" fillId="38" borderId="28" xfId="0" applyNumberFormat="1" applyFont="1" applyFill="1" applyBorder="1" applyAlignment="1">
      <alignment horizontal="right"/>
    </xf>
    <xf numFmtId="0" fontId="4" fillId="38" borderId="27" xfId="0" applyFont="1" applyFill="1" applyBorder="1" applyAlignment="1">
      <alignment horizontal="left" vertical="center"/>
    </xf>
    <xf numFmtId="0" fontId="4" fillId="37" borderId="12" xfId="0" applyFont="1" applyFill="1" applyBorder="1" applyAlignment="1">
      <alignment horizontal="right" vertical="center"/>
    </xf>
    <xf numFmtId="0" fontId="4" fillId="38" borderId="50" xfId="0" applyFont="1" applyFill="1" applyBorder="1" applyAlignment="1">
      <alignment horizontal="right" vertical="center"/>
    </xf>
    <xf numFmtId="0" fontId="4" fillId="38" borderId="51" xfId="0" applyFont="1" applyFill="1" applyBorder="1" applyAlignment="1">
      <alignment horizontal="right" vertical="center"/>
    </xf>
    <xf numFmtId="0" fontId="4" fillId="38" borderId="19" xfId="0" applyFont="1" applyFill="1" applyBorder="1" applyAlignment="1">
      <alignment horizontal="left" vertical="center"/>
    </xf>
    <xf numFmtId="0" fontId="4" fillId="35" borderId="19" xfId="0" applyFont="1" applyFill="1" applyBorder="1" applyAlignment="1">
      <alignment horizontal="right" vertical="center"/>
    </xf>
    <xf numFmtId="0" fontId="4" fillId="35" borderId="49" xfId="0" applyFont="1" applyFill="1" applyBorder="1" applyAlignment="1">
      <alignment horizontal="right" vertical="center"/>
    </xf>
    <xf numFmtId="0" fontId="4" fillId="35" borderId="51" xfId="0" applyFont="1" applyFill="1" applyBorder="1" applyAlignment="1">
      <alignment horizontal="right" vertical="center"/>
    </xf>
    <xf numFmtId="0" fontId="5" fillId="0" borderId="23" xfId="0" applyFont="1" applyBorder="1" applyAlignment="1">
      <alignment horizontal="center"/>
    </xf>
    <xf numFmtId="0" fontId="5" fillId="0" borderId="0" xfId="0" applyFont="1" applyBorder="1" applyAlignment="1">
      <alignment horizontal="center"/>
    </xf>
    <xf numFmtId="0" fontId="5" fillId="0" borderId="24" xfId="0" applyFont="1" applyBorder="1" applyAlignment="1">
      <alignment horizontal="center"/>
    </xf>
    <xf numFmtId="3" fontId="5" fillId="36" borderId="26" xfId="0" applyNumberFormat="1" applyFont="1" applyFill="1" applyBorder="1" applyAlignment="1">
      <alignment horizontal="center" vertical="center" wrapText="1"/>
    </xf>
    <xf numFmtId="3" fontId="5" fillId="36" borderId="30"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0" fontId="4" fillId="36" borderId="52" xfId="0" applyFont="1" applyFill="1" applyBorder="1" applyAlignment="1">
      <alignment horizontal="center" vertical="center" wrapText="1"/>
    </xf>
    <xf numFmtId="0" fontId="4" fillId="36" borderId="53" xfId="0" applyFont="1" applyFill="1" applyBorder="1" applyAlignment="1">
      <alignment horizontal="center" vertical="center"/>
    </xf>
    <xf numFmtId="0" fontId="4" fillId="36" borderId="54" xfId="0" applyFont="1" applyFill="1" applyBorder="1" applyAlignment="1">
      <alignment horizontal="center" vertical="center"/>
    </xf>
    <xf numFmtId="0" fontId="9" fillId="35" borderId="18" xfId="0" applyFont="1" applyFill="1" applyBorder="1" applyAlignment="1">
      <alignment horizontal="right"/>
    </xf>
    <xf numFmtId="0" fontId="9" fillId="35" borderId="55" xfId="0" applyFont="1" applyFill="1" applyBorder="1" applyAlignment="1">
      <alignment horizontal="right"/>
    </xf>
    <xf numFmtId="170" fontId="4" fillId="44" borderId="56" xfId="44" applyFont="1" applyFill="1" applyBorder="1" applyAlignment="1">
      <alignment horizontal="center"/>
    </xf>
    <xf numFmtId="170" fontId="4" fillId="44" borderId="57" xfId="44" applyFont="1" applyFill="1" applyBorder="1" applyAlignment="1">
      <alignment horizontal="center"/>
    </xf>
    <xf numFmtId="170" fontId="4" fillId="44" borderId="55" xfId="44" applyFont="1" applyFill="1" applyBorder="1" applyAlignment="1">
      <alignment horizontal="center"/>
    </xf>
    <xf numFmtId="0" fontId="4" fillId="35" borderId="49" xfId="0" applyFont="1" applyFill="1" applyBorder="1" applyAlignment="1">
      <alignment horizontal="left" vertical="center"/>
    </xf>
    <xf numFmtId="0" fontId="4" fillId="38" borderId="28" xfId="0" applyFont="1" applyFill="1" applyBorder="1" applyAlignment="1">
      <alignment horizontal="left" vertical="center"/>
    </xf>
    <xf numFmtId="0" fontId="4" fillId="38" borderId="27" xfId="0" applyFont="1" applyFill="1" applyBorder="1" applyAlignment="1">
      <alignment horizontal="left" vertical="center"/>
    </xf>
    <xf numFmtId="0" fontId="7" fillId="36" borderId="45" xfId="0" applyFont="1" applyFill="1" applyBorder="1" applyAlignment="1">
      <alignment horizontal="center" vertical="center"/>
    </xf>
    <xf numFmtId="0" fontId="7" fillId="36" borderId="46" xfId="0" applyFont="1" applyFill="1" applyBorder="1" applyAlignment="1">
      <alignment horizontal="center" vertical="center"/>
    </xf>
    <xf numFmtId="0" fontId="7" fillId="36" borderId="47" xfId="0" applyFont="1" applyFill="1" applyBorder="1" applyAlignment="1">
      <alignment horizontal="center" vertical="center"/>
    </xf>
    <xf numFmtId="0" fontId="4" fillId="36" borderId="45" xfId="0" applyFont="1" applyFill="1" applyBorder="1" applyAlignment="1">
      <alignment horizontal="center" vertical="center"/>
    </xf>
    <xf numFmtId="0" fontId="4" fillId="33" borderId="15" xfId="0" applyFont="1" applyFill="1" applyBorder="1" applyAlignment="1">
      <alignment horizontal="right"/>
    </xf>
    <xf numFmtId="0" fontId="4" fillId="33" borderId="58" xfId="0" applyFont="1" applyFill="1" applyBorder="1" applyAlignment="1">
      <alignment horizontal="right"/>
    </xf>
    <xf numFmtId="0" fontId="4" fillId="0" borderId="0" xfId="0" applyFont="1" applyAlignment="1">
      <alignment horizontal="center" wrapText="1"/>
    </xf>
    <xf numFmtId="0" fontId="4" fillId="0" borderId="0" xfId="0" applyFont="1" applyAlignment="1">
      <alignment horizontal="left"/>
    </xf>
    <xf numFmtId="3" fontId="0" fillId="34" borderId="35"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6" xfId="0" applyNumberFormat="1" applyFont="1" applyFill="1" applyBorder="1" applyAlignment="1">
      <alignment horizontal="left" wrapText="1"/>
    </xf>
    <xf numFmtId="0" fontId="0" fillId="34" borderId="0" xfId="0" applyFill="1" applyBorder="1" applyAlignment="1">
      <alignment horizontal="right" vertical="center"/>
    </xf>
    <xf numFmtId="0" fontId="4" fillId="0" borderId="0" xfId="0" applyFont="1" applyAlignment="1">
      <alignment/>
    </xf>
    <xf numFmtId="0" fontId="4" fillId="38" borderId="12" xfId="0" applyFont="1" applyFill="1" applyBorder="1" applyAlignment="1">
      <alignment horizontal="left" vertical="top" wrapText="1"/>
    </xf>
    <xf numFmtId="0" fontId="4" fillId="37" borderId="35" xfId="0" applyFont="1" applyFill="1" applyBorder="1" applyAlignment="1">
      <alignment vertical="center"/>
    </xf>
    <xf numFmtId="0" fontId="4" fillId="37" borderId="34" xfId="0" applyFont="1" applyFill="1" applyBorder="1" applyAlignment="1">
      <alignment vertical="center"/>
    </xf>
    <xf numFmtId="0" fontId="4" fillId="37" borderId="36" xfId="0" applyFont="1" applyFill="1" applyBorder="1" applyAlignment="1">
      <alignment vertical="center"/>
    </xf>
    <xf numFmtId="0" fontId="13" fillId="41" borderId="56" xfId="0" applyFont="1" applyFill="1" applyBorder="1" applyAlignment="1">
      <alignment horizontal="center"/>
    </xf>
    <xf numFmtId="0" fontId="13" fillId="41" borderId="57" xfId="0" applyFont="1" applyFill="1" applyBorder="1" applyAlignment="1">
      <alignment horizontal="center"/>
    </xf>
    <xf numFmtId="0" fontId="13" fillId="41" borderId="55" xfId="0" applyFont="1" applyFill="1" applyBorder="1" applyAlignment="1">
      <alignment horizontal="center"/>
    </xf>
    <xf numFmtId="0" fontId="4" fillId="35" borderId="15" xfId="0" applyFont="1" applyFill="1" applyBorder="1" applyAlignment="1">
      <alignment horizontal="left" vertical="center"/>
    </xf>
    <xf numFmtId="0" fontId="4" fillId="38" borderId="48" xfId="0" applyFont="1" applyFill="1" applyBorder="1" applyAlignment="1">
      <alignment horizontal="left" vertical="center"/>
    </xf>
    <xf numFmtId="0" fontId="17" fillId="34" borderId="35"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6" xfId="0" applyFont="1" applyFill="1" applyBorder="1" applyAlignment="1">
      <alignment horizontal="left" vertical="center" wrapText="1"/>
    </xf>
    <xf numFmtId="0" fontId="11" fillId="0" borderId="23" xfId="0" applyFont="1" applyBorder="1" applyAlignment="1">
      <alignment horizontal="center" wrapText="1"/>
    </xf>
    <xf numFmtId="0" fontId="11" fillId="0" borderId="0" xfId="0" applyFont="1" applyAlignment="1">
      <alignment horizontal="center" wrapText="1"/>
    </xf>
    <xf numFmtId="0" fontId="11" fillId="0" borderId="24" xfId="0" applyFont="1" applyBorder="1" applyAlignment="1">
      <alignment horizontal="center" wrapText="1"/>
    </xf>
    <xf numFmtId="0" fontId="4" fillId="37" borderId="35"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7" borderId="36" xfId="0" applyFont="1" applyFill="1" applyBorder="1" applyAlignment="1">
      <alignment horizontal="left" vertical="center" wrapText="1"/>
    </xf>
    <xf numFmtId="0" fontId="4" fillId="33" borderId="38" xfId="0" applyFont="1" applyFill="1" applyBorder="1" applyAlignment="1">
      <alignment horizontal="left" wrapText="1"/>
    </xf>
    <xf numFmtId="0" fontId="4" fillId="33" borderId="39" xfId="0" applyFont="1" applyFill="1" applyBorder="1" applyAlignment="1">
      <alignment horizontal="left" wrapText="1"/>
    </xf>
    <xf numFmtId="0" fontId="4" fillId="33" borderId="41" xfId="0" applyFont="1" applyFill="1" applyBorder="1" applyAlignment="1">
      <alignment horizontal="left" wrapText="1"/>
    </xf>
    <xf numFmtId="0" fontId="0" fillId="43" borderId="35" xfId="0" applyFont="1" applyFill="1" applyBorder="1" applyAlignment="1">
      <alignment horizontal="left" vertical="center" wrapText="1"/>
    </xf>
    <xf numFmtId="0" fontId="0" fillId="43" borderId="34" xfId="0" applyFont="1" applyFill="1" applyBorder="1" applyAlignment="1">
      <alignment horizontal="left" vertical="center" wrapText="1"/>
    </xf>
    <xf numFmtId="0" fontId="0" fillId="43" borderId="36" xfId="0" applyFont="1" applyFill="1" applyBorder="1" applyAlignment="1">
      <alignment horizontal="left" vertical="center" wrapText="1"/>
    </xf>
    <xf numFmtId="0" fontId="0" fillId="34" borderId="35" xfId="0" applyFont="1" applyFill="1" applyBorder="1" applyAlignment="1">
      <alignment vertical="center" wrapText="1"/>
    </xf>
    <xf numFmtId="0" fontId="0" fillId="34" borderId="34" xfId="0" applyFont="1" applyFill="1" applyBorder="1" applyAlignment="1">
      <alignment vertical="center" wrapText="1"/>
    </xf>
    <xf numFmtId="0" fontId="0" fillId="34" borderId="36" xfId="0" applyFont="1" applyFill="1" applyBorder="1" applyAlignment="1">
      <alignment vertical="center" wrapText="1"/>
    </xf>
    <xf numFmtId="0" fontId="4" fillId="35" borderId="15" xfId="0" applyFont="1" applyFill="1" applyBorder="1" applyAlignment="1">
      <alignment horizontal="right" vertical="center"/>
    </xf>
    <xf numFmtId="0" fontId="4" fillId="35" borderId="58" xfId="0" applyFont="1" applyFill="1" applyBorder="1" applyAlignment="1">
      <alignment horizontal="right" vertical="center"/>
    </xf>
    <xf numFmtId="0" fontId="17" fillId="34" borderId="35"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6" xfId="0" applyFont="1" applyFill="1" applyBorder="1" applyAlignment="1">
      <alignment horizontal="left" vertical="center" wrapText="1"/>
    </xf>
    <xf numFmtId="0" fontId="4" fillId="33" borderId="16" xfId="0" applyFont="1" applyFill="1" applyBorder="1" applyAlignment="1">
      <alignment horizontal="right" vertical="center"/>
    </xf>
    <xf numFmtId="0" fontId="0" fillId="34" borderId="59"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43" borderId="35" xfId="0" applyFont="1" applyFill="1" applyBorder="1" applyAlignment="1">
      <alignment horizontal="left" vertical="top" wrapText="1"/>
    </xf>
    <xf numFmtId="0" fontId="0" fillId="43" borderId="34" xfId="0" applyFont="1" applyFill="1" applyBorder="1" applyAlignment="1">
      <alignment horizontal="left" vertical="top" wrapText="1"/>
    </xf>
    <xf numFmtId="0" fontId="0" fillId="43" borderId="36" xfId="0" applyFont="1" applyFill="1" applyBorder="1" applyAlignment="1">
      <alignment horizontal="left" vertical="top" wrapText="1"/>
    </xf>
    <xf numFmtId="0" fontId="0" fillId="34" borderId="35" xfId="0" applyFont="1" applyFill="1" applyBorder="1" applyAlignment="1">
      <alignment vertical="top" wrapText="1"/>
    </xf>
    <xf numFmtId="0" fontId="0" fillId="34" borderId="34" xfId="0" applyFont="1" applyFill="1" applyBorder="1" applyAlignment="1">
      <alignment vertical="top" wrapText="1"/>
    </xf>
    <xf numFmtId="0" fontId="0" fillId="34" borderId="36" xfId="0" applyFont="1" applyFill="1" applyBorder="1" applyAlignment="1">
      <alignment vertical="top" wrapText="1"/>
    </xf>
    <xf numFmtId="0" fontId="0" fillId="34" borderId="38"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35" xfId="0" applyFont="1" applyFill="1" applyBorder="1" applyAlignment="1">
      <alignment horizontal="left" vertical="top"/>
    </xf>
    <xf numFmtId="0" fontId="0" fillId="34" borderId="34" xfId="0" applyFont="1" applyFill="1" applyBorder="1" applyAlignment="1">
      <alignment horizontal="left" vertical="top"/>
    </xf>
    <xf numFmtId="0" fontId="0" fillId="34" borderId="36" xfId="0" applyFont="1" applyFill="1" applyBorder="1" applyAlignment="1">
      <alignment horizontal="left" vertical="top"/>
    </xf>
    <xf numFmtId="0" fontId="4" fillId="37" borderId="13" xfId="0" applyFont="1" applyFill="1" applyBorder="1" applyAlignment="1">
      <alignment horizontal="left"/>
    </xf>
    <xf numFmtId="0" fontId="4" fillId="37" borderId="44" xfId="0" applyFont="1" applyFill="1" applyBorder="1" applyAlignment="1">
      <alignment horizontal="left"/>
    </xf>
    <xf numFmtId="0" fontId="4" fillId="35" borderId="23" xfId="0" applyFont="1" applyFill="1" applyBorder="1" applyAlignment="1">
      <alignment horizontal="left" vertical="center"/>
    </xf>
    <xf numFmtId="0" fontId="4" fillId="35" borderId="24" xfId="0" applyFont="1" applyFill="1" applyBorder="1" applyAlignment="1">
      <alignment horizontal="left" vertical="center"/>
    </xf>
    <xf numFmtId="0" fontId="4" fillId="37" borderId="35"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6" xfId="0" applyFont="1" applyFill="1" applyBorder="1" applyAlignment="1">
      <alignment horizontal="left" vertical="center"/>
    </xf>
    <xf numFmtId="0" fontId="4" fillId="37" borderId="13" xfId="0" applyFont="1" applyFill="1" applyBorder="1" applyAlignment="1">
      <alignment horizontal="right"/>
    </xf>
    <xf numFmtId="0" fontId="4" fillId="37" borderId="44" xfId="0" applyFont="1" applyFill="1" applyBorder="1" applyAlignment="1">
      <alignment horizontal="right"/>
    </xf>
    <xf numFmtId="170" fontId="58" fillId="44" borderId="35" xfId="44" applyFont="1" applyFill="1" applyBorder="1" applyAlignment="1">
      <alignment horizontal="center"/>
    </xf>
    <xf numFmtId="170" fontId="58" fillId="44" borderId="34" xfId="44" applyFont="1" applyFill="1" applyBorder="1" applyAlignment="1">
      <alignment horizontal="center"/>
    </xf>
    <xf numFmtId="170" fontId="58" fillId="44" borderId="36" xfId="44" applyFont="1" applyFill="1" applyBorder="1" applyAlignment="1">
      <alignment horizontal="center"/>
    </xf>
    <xf numFmtId="0" fontId="4" fillId="35" borderId="23" xfId="0" applyFont="1" applyFill="1" applyBorder="1" applyAlignment="1">
      <alignment horizontal="right"/>
    </xf>
    <xf numFmtId="0" fontId="4" fillId="35" borderId="62"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haela.stan\INVESTITII\buget\2023\01.2023\ANEXA%203_SF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3"/>
    </sheetNames>
    <sheetDataSet>
      <sheetData sheetId="0">
        <row r="68">
          <cell r="B68" t="str">
            <v>Studiu de fezabilitate pentru blocul de locuințe situat pe str.Belșugului, bl.UB14</v>
          </cell>
        </row>
        <row r="69">
          <cell r="B69" t="str">
            <v>Studiu de fezabilitate pentru blocul de locuințe situat pe b-dul Lucian Blaga CU 46, 48, 50, 52</v>
          </cell>
        </row>
        <row r="70">
          <cell r="B70" t="str">
            <v>Studiu de fezabilitate pentru blocul de locuințe situat pe str.Ady Endre, nr.34</v>
          </cell>
        </row>
        <row r="71">
          <cell r="B71" t="str">
            <v>Studiu de fezabilitate pentru blocul de locuințe situat pe str.Lalelei R1-R3</v>
          </cell>
        </row>
        <row r="72">
          <cell r="B72" t="str">
            <v>Studiu de fezabilitate pentru blocul de locuințe situat pe str.Petru Bran, nr.4</v>
          </cell>
        </row>
        <row r="73">
          <cell r="B73" t="str">
            <v>Studiu de fezabilitate pentru blocul de locuințe situat pe str.Ganea, bl.CG5</v>
          </cell>
        </row>
        <row r="74">
          <cell r="B74" t="str">
            <v>Studiu de fezabilitate pentru blocul de locuințe situat pe b-dul Cloșca, nr.1, bl.T17</v>
          </cell>
        </row>
        <row r="75">
          <cell r="B75" t="str">
            <v>Studiu de fezabilitate pentru blocul de locuințe situat pe strada Careiului, bl.C13</v>
          </cell>
        </row>
        <row r="76">
          <cell r="B76" t="str">
            <v>Studiu de fezabilitate pentru blocul de locuințe situat pe str.Marsilia, nr.18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629"/>
  <sheetViews>
    <sheetView tabSelected="1" zoomScale="90" zoomScaleNormal="90" zoomScalePageLayoutView="0" workbookViewId="0" topLeftCell="A1">
      <pane xSplit="5" ySplit="9" topLeftCell="F388" activePane="bottomRight" state="frozen"/>
      <selection pane="topLeft" activeCell="L30" sqref="L30"/>
      <selection pane="topRight" activeCell="L30" sqref="L30"/>
      <selection pane="bottomLeft" activeCell="L30" sqref="L30"/>
      <selection pane="bottomRight" activeCell="E397" sqref="E397"/>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3" customFormat="1" ht="14.25" customHeight="1">
      <c r="A1" s="70"/>
      <c r="B1" s="71" t="s">
        <v>366</v>
      </c>
      <c r="C1" s="72"/>
      <c r="D1" s="73"/>
      <c r="E1" s="74"/>
    </row>
    <row r="2" spans="1:5" s="13" customFormat="1" ht="14.25" customHeight="1">
      <c r="A2" s="106"/>
      <c r="B2" s="6"/>
      <c r="C2" s="107"/>
      <c r="D2" s="108"/>
      <c r="E2" s="109"/>
    </row>
    <row r="3" spans="1:5" ht="16.5" customHeight="1" thickBot="1">
      <c r="A3" s="354" t="s">
        <v>230</v>
      </c>
      <c r="B3" s="355"/>
      <c r="C3" s="355"/>
      <c r="D3" s="355"/>
      <c r="E3" s="356"/>
    </row>
    <row r="4" spans="1:5" ht="14.25" customHeight="1" thickBot="1">
      <c r="A4" s="365" t="s">
        <v>0</v>
      </c>
      <c r="B4" s="366"/>
      <c r="C4" s="366"/>
      <c r="D4" s="366"/>
      <c r="E4" s="367"/>
    </row>
    <row r="5" spans="1:5" ht="9" customHeight="1" thickBot="1">
      <c r="A5" s="75"/>
      <c r="B5" s="6"/>
      <c r="C5" s="6"/>
      <c r="D5" s="76"/>
      <c r="E5" s="77"/>
    </row>
    <row r="6" spans="1:5" ht="12.75" customHeight="1">
      <c r="A6" s="360" t="s">
        <v>1</v>
      </c>
      <c r="B6" s="328" t="s">
        <v>19</v>
      </c>
      <c r="C6" s="374" t="s">
        <v>2</v>
      </c>
      <c r="D6" s="371" t="s">
        <v>3</v>
      </c>
      <c r="E6" s="357" t="s">
        <v>29</v>
      </c>
    </row>
    <row r="7" spans="1:5" ht="12.75" customHeight="1">
      <c r="A7" s="361"/>
      <c r="B7" s="329"/>
      <c r="C7" s="329"/>
      <c r="D7" s="372"/>
      <c r="E7" s="358"/>
    </row>
    <row r="8" spans="1:5" ht="12.75" customHeight="1" thickBot="1">
      <c r="A8" s="362"/>
      <c r="B8" s="330"/>
      <c r="C8" s="330"/>
      <c r="D8" s="373"/>
      <c r="E8" s="359"/>
    </row>
    <row r="9" spans="1:5" ht="11.25" customHeight="1" thickBot="1">
      <c r="A9" s="78"/>
      <c r="B9" s="11"/>
      <c r="C9" s="11"/>
      <c r="D9" s="31"/>
      <c r="E9" s="79" t="s">
        <v>4</v>
      </c>
    </row>
    <row r="10" spans="1:5" ht="12.75">
      <c r="A10" s="80">
        <v>0</v>
      </c>
      <c r="B10" s="24">
        <v>1</v>
      </c>
      <c r="C10" s="24">
        <v>2</v>
      </c>
      <c r="D10" s="24">
        <v>3</v>
      </c>
      <c r="E10" s="32">
        <v>4</v>
      </c>
    </row>
    <row r="11" spans="1:9" ht="18.75" thickBot="1">
      <c r="A11" s="81" t="s">
        <v>5</v>
      </c>
      <c r="B11" s="4" t="s">
        <v>6</v>
      </c>
      <c r="C11" s="341" t="s">
        <v>7</v>
      </c>
      <c r="D11" s="342"/>
      <c r="E11" s="5">
        <f>E12+E14</f>
        <v>415367</v>
      </c>
      <c r="I11" s="2"/>
    </row>
    <row r="12" spans="1:9" ht="15" customHeight="1" thickBot="1">
      <c r="A12" s="343" t="s">
        <v>34</v>
      </c>
      <c r="B12" s="343"/>
      <c r="C12" s="363" t="s">
        <v>7</v>
      </c>
      <c r="D12" s="364"/>
      <c r="E12" s="82">
        <f>SUM(E13:E13)</f>
        <v>0</v>
      </c>
      <c r="I12" s="2"/>
    </row>
    <row r="13" spans="1:9" s="20" customFormat="1" ht="13.5" thickBot="1">
      <c r="A13" s="83">
        <v>1</v>
      </c>
      <c r="B13" s="54"/>
      <c r="C13" s="55" t="s">
        <v>8</v>
      </c>
      <c r="D13" s="56">
        <v>0</v>
      </c>
      <c r="E13" s="57">
        <v>0</v>
      </c>
      <c r="I13" s="50"/>
    </row>
    <row r="14" spans="1:9" s="20" customFormat="1" ht="15">
      <c r="A14" s="370" t="s">
        <v>46</v>
      </c>
      <c r="B14" s="370"/>
      <c r="C14" s="348" t="s">
        <v>7</v>
      </c>
      <c r="D14" s="349"/>
      <c r="E14" s="84">
        <f>SUM(E15:E17)</f>
        <v>415367</v>
      </c>
      <c r="I14" s="50"/>
    </row>
    <row r="15" spans="1:9" s="20" customFormat="1" ht="12.75">
      <c r="A15" s="28">
        <v>1</v>
      </c>
      <c r="B15" s="63" t="s">
        <v>218</v>
      </c>
      <c r="C15" s="146" t="s">
        <v>8</v>
      </c>
      <c r="D15" s="147">
        <v>1</v>
      </c>
      <c r="E15" s="148">
        <v>326347</v>
      </c>
      <c r="I15" s="50"/>
    </row>
    <row r="16" spans="1:9" s="20" customFormat="1" ht="12.75">
      <c r="A16" s="28">
        <v>2</v>
      </c>
      <c r="B16" s="63" t="s">
        <v>219</v>
      </c>
      <c r="C16" s="146" t="s">
        <v>8</v>
      </c>
      <c r="D16" s="147">
        <v>1</v>
      </c>
      <c r="E16" s="148">
        <v>7021</v>
      </c>
      <c r="I16" s="50"/>
    </row>
    <row r="17" spans="1:9" s="20" customFormat="1" ht="25.5">
      <c r="A17" s="149">
        <v>3</v>
      </c>
      <c r="B17" s="150" t="s">
        <v>306</v>
      </c>
      <c r="C17" s="146" t="s">
        <v>8</v>
      </c>
      <c r="D17" s="147">
        <v>1</v>
      </c>
      <c r="E17" s="151">
        <v>81999</v>
      </c>
      <c r="I17" s="50"/>
    </row>
    <row r="18" spans="1:5" ht="16.5" customHeight="1" thickBot="1">
      <c r="A18" s="85" t="s">
        <v>9</v>
      </c>
      <c r="B18" s="62" t="s">
        <v>20</v>
      </c>
      <c r="C18" s="335" t="s">
        <v>7</v>
      </c>
      <c r="D18" s="336"/>
      <c r="E18" s="86">
        <f>E19+E27+E36+E45+E50+E56+E61+E48</f>
        <v>9995111</v>
      </c>
    </row>
    <row r="19" spans="1:5" s="26" customFormat="1" ht="15.75" customHeight="1" thickBot="1">
      <c r="A19" s="343" t="s">
        <v>21</v>
      </c>
      <c r="B19" s="343"/>
      <c r="C19" s="340" t="s">
        <v>7</v>
      </c>
      <c r="D19" s="340"/>
      <c r="E19" s="87">
        <f>SUM(E20:E26)</f>
        <v>1050000</v>
      </c>
    </row>
    <row r="20" spans="1:5" s="40" customFormat="1" ht="12.75">
      <c r="A20" s="64">
        <v>1</v>
      </c>
      <c r="B20" s="152" t="s">
        <v>231</v>
      </c>
      <c r="C20" s="51" t="s">
        <v>8</v>
      </c>
      <c r="D20" s="153">
        <v>1</v>
      </c>
      <c r="E20" s="151">
        <v>180000</v>
      </c>
    </row>
    <row r="21" spans="1:5" s="40" customFormat="1" ht="12.75">
      <c r="A21" s="19">
        <v>2</v>
      </c>
      <c r="B21" s="152" t="s">
        <v>180</v>
      </c>
      <c r="C21" s="154" t="s">
        <v>8</v>
      </c>
      <c r="D21" s="155">
        <v>1</v>
      </c>
      <c r="E21" s="148">
        <v>150000</v>
      </c>
    </row>
    <row r="22" spans="1:5" s="40" customFormat="1" ht="12.75">
      <c r="A22" s="64">
        <v>3</v>
      </c>
      <c r="B22" s="152" t="s">
        <v>240</v>
      </c>
      <c r="C22" s="154" t="s">
        <v>8</v>
      </c>
      <c r="D22" s="155">
        <v>1</v>
      </c>
      <c r="E22" s="148">
        <v>180000</v>
      </c>
    </row>
    <row r="23" spans="1:5" s="40" customFormat="1" ht="12.75">
      <c r="A23" s="64">
        <v>4</v>
      </c>
      <c r="B23" s="152" t="s">
        <v>159</v>
      </c>
      <c r="C23" s="154" t="s">
        <v>8</v>
      </c>
      <c r="D23" s="155">
        <v>1</v>
      </c>
      <c r="E23" s="148">
        <v>115000</v>
      </c>
    </row>
    <row r="24" spans="1:5" s="40" customFormat="1" ht="12.75">
      <c r="A24" s="19">
        <v>5</v>
      </c>
      <c r="B24" s="152" t="s">
        <v>241</v>
      </c>
      <c r="C24" s="154" t="s">
        <v>8</v>
      </c>
      <c r="D24" s="155">
        <v>1</v>
      </c>
      <c r="E24" s="148">
        <v>175000</v>
      </c>
    </row>
    <row r="25" spans="1:5" s="40" customFormat="1" ht="12.75">
      <c r="A25" s="64">
        <v>6</v>
      </c>
      <c r="B25" s="152" t="s">
        <v>242</v>
      </c>
      <c r="C25" s="154" t="s">
        <v>8</v>
      </c>
      <c r="D25" s="155">
        <v>1</v>
      </c>
      <c r="E25" s="148">
        <v>125000</v>
      </c>
    </row>
    <row r="26" spans="1:5" s="40" customFormat="1" ht="13.5" thickBot="1">
      <c r="A26" s="156">
        <v>7</v>
      </c>
      <c r="B26" s="152" t="s">
        <v>336</v>
      </c>
      <c r="C26" s="154" t="s">
        <v>8</v>
      </c>
      <c r="D26" s="155">
        <v>1</v>
      </c>
      <c r="E26" s="148">
        <v>125000</v>
      </c>
    </row>
    <row r="27" spans="1:5" s="40" customFormat="1" ht="12.75">
      <c r="A27" s="346" t="s">
        <v>62</v>
      </c>
      <c r="B27" s="346"/>
      <c r="C27" s="344" t="s">
        <v>7</v>
      </c>
      <c r="D27" s="345"/>
      <c r="E27" s="88">
        <f>SUM(E28:E35)</f>
        <v>931920</v>
      </c>
    </row>
    <row r="28" spans="1:5" s="40" customFormat="1" ht="25.5">
      <c r="A28" s="214">
        <v>1</v>
      </c>
      <c r="B28" s="215" t="s">
        <v>158</v>
      </c>
      <c r="C28" s="216" t="s">
        <v>8</v>
      </c>
      <c r="D28" s="217">
        <v>1</v>
      </c>
      <c r="E28" s="218">
        <v>190000</v>
      </c>
    </row>
    <row r="29" spans="1:5" s="40" customFormat="1" ht="12.75">
      <c r="A29" s="19">
        <v>2</v>
      </c>
      <c r="B29" s="157" t="s">
        <v>228</v>
      </c>
      <c r="C29" s="158" t="s">
        <v>8</v>
      </c>
      <c r="D29" s="159">
        <v>40</v>
      </c>
      <c r="E29" s="148">
        <v>360000</v>
      </c>
    </row>
    <row r="30" spans="1:5" s="40" customFormat="1" ht="12.75">
      <c r="A30" s="19">
        <v>3</v>
      </c>
      <c r="B30" s="160" t="s">
        <v>227</v>
      </c>
      <c r="C30" s="158" t="s">
        <v>8</v>
      </c>
      <c r="D30" s="159">
        <v>1</v>
      </c>
      <c r="E30" s="148">
        <v>36000</v>
      </c>
    </row>
    <row r="31" spans="1:5" s="40" customFormat="1" ht="12.75">
      <c r="A31" s="19">
        <v>4</v>
      </c>
      <c r="B31" s="160" t="s">
        <v>159</v>
      </c>
      <c r="C31" s="158" t="s">
        <v>8</v>
      </c>
      <c r="D31" s="159">
        <v>2</v>
      </c>
      <c r="E31" s="148">
        <v>160000</v>
      </c>
    </row>
    <row r="32" spans="1:5" s="40" customFormat="1" ht="12.75">
      <c r="A32" s="19">
        <v>5</v>
      </c>
      <c r="B32" s="160" t="s">
        <v>160</v>
      </c>
      <c r="C32" s="158" t="s">
        <v>8</v>
      </c>
      <c r="D32" s="159">
        <v>2</v>
      </c>
      <c r="E32" s="148">
        <v>10000</v>
      </c>
    </row>
    <row r="33" spans="1:5" s="40" customFormat="1" ht="12.75">
      <c r="A33" s="19">
        <v>6</v>
      </c>
      <c r="B33" s="160" t="s">
        <v>68</v>
      </c>
      <c r="C33" s="158" t="s">
        <v>8</v>
      </c>
      <c r="D33" s="159">
        <v>2</v>
      </c>
      <c r="E33" s="148">
        <v>9000</v>
      </c>
    </row>
    <row r="34" spans="1:5" s="40" customFormat="1" ht="25.5">
      <c r="A34" s="19">
        <v>7</v>
      </c>
      <c r="B34" s="213" t="s">
        <v>358</v>
      </c>
      <c r="C34" s="158" t="s">
        <v>8</v>
      </c>
      <c r="D34" s="159">
        <v>1</v>
      </c>
      <c r="E34" s="148">
        <v>125000</v>
      </c>
    </row>
    <row r="35" spans="1:5" s="40" customFormat="1" ht="12.75">
      <c r="A35" s="19">
        <v>8</v>
      </c>
      <c r="B35" s="160" t="s">
        <v>318</v>
      </c>
      <c r="C35" s="158" t="s">
        <v>8</v>
      </c>
      <c r="D35" s="159">
        <v>32</v>
      </c>
      <c r="E35" s="148">
        <v>41920</v>
      </c>
    </row>
    <row r="36" spans="1:8" ht="13.5" thickBot="1">
      <c r="A36" s="350" t="s">
        <v>22</v>
      </c>
      <c r="B36" s="350"/>
      <c r="C36" s="351" t="s">
        <v>7</v>
      </c>
      <c r="D36" s="351"/>
      <c r="E36" s="89">
        <f>SUM(E37:E44)</f>
        <v>696422</v>
      </c>
      <c r="H36" s="3"/>
    </row>
    <row r="37" spans="1:8" ht="25.5">
      <c r="A37" s="156">
        <v>1</v>
      </c>
      <c r="B37" s="161" t="s">
        <v>179</v>
      </c>
      <c r="C37" s="162" t="s">
        <v>8</v>
      </c>
      <c r="D37" s="163">
        <v>1</v>
      </c>
      <c r="E37" s="164">
        <v>320000</v>
      </c>
      <c r="H37" s="3"/>
    </row>
    <row r="38" spans="1:8" ht="25.5">
      <c r="A38" s="156">
        <v>2</v>
      </c>
      <c r="B38" s="165" t="s">
        <v>178</v>
      </c>
      <c r="C38" s="154" t="s">
        <v>8</v>
      </c>
      <c r="D38" s="155">
        <v>26</v>
      </c>
      <c r="E38" s="148">
        <v>100022</v>
      </c>
      <c r="H38" s="3"/>
    </row>
    <row r="39" spans="1:8" ht="12.75">
      <c r="A39" s="156">
        <v>3</v>
      </c>
      <c r="B39" s="152" t="s">
        <v>330</v>
      </c>
      <c r="C39" s="154" t="s">
        <v>8</v>
      </c>
      <c r="D39" s="155">
        <v>1</v>
      </c>
      <c r="E39" s="148">
        <v>10000</v>
      </c>
      <c r="H39" s="3"/>
    </row>
    <row r="40" spans="1:8" ht="12.75">
      <c r="A40" s="156">
        <v>4</v>
      </c>
      <c r="B40" s="152" t="s">
        <v>331</v>
      </c>
      <c r="C40" s="154" t="s">
        <v>8</v>
      </c>
      <c r="D40" s="155">
        <v>1</v>
      </c>
      <c r="E40" s="148">
        <v>70000</v>
      </c>
      <c r="H40" s="3"/>
    </row>
    <row r="41" spans="1:8" ht="12.75">
      <c r="A41" s="156">
        <v>5</v>
      </c>
      <c r="B41" s="152" t="s">
        <v>332</v>
      </c>
      <c r="C41" s="154" t="s">
        <v>8</v>
      </c>
      <c r="D41" s="155">
        <v>1</v>
      </c>
      <c r="E41" s="148">
        <v>5000</v>
      </c>
      <c r="H41" s="3"/>
    </row>
    <row r="42" spans="1:8" ht="12.75">
      <c r="A42" s="156">
        <v>6</v>
      </c>
      <c r="B42" s="152" t="s">
        <v>333</v>
      </c>
      <c r="C42" s="154" t="s">
        <v>8</v>
      </c>
      <c r="D42" s="155">
        <v>2</v>
      </c>
      <c r="E42" s="148">
        <v>8400</v>
      </c>
      <c r="H42" s="3"/>
    </row>
    <row r="43" spans="1:8" ht="25.5">
      <c r="A43" s="156"/>
      <c r="B43" s="219" t="s">
        <v>359</v>
      </c>
      <c r="C43" s="220" t="s">
        <v>8</v>
      </c>
      <c r="D43" s="221">
        <v>1</v>
      </c>
      <c r="E43" s="218">
        <v>143000</v>
      </c>
      <c r="H43" s="3"/>
    </row>
    <row r="44" spans="1:8" ht="12.75">
      <c r="A44" s="156">
        <v>7</v>
      </c>
      <c r="B44" s="152" t="s">
        <v>334</v>
      </c>
      <c r="C44" s="154" t="s">
        <v>8</v>
      </c>
      <c r="D44" s="155">
        <v>1</v>
      </c>
      <c r="E44" s="148">
        <v>40000</v>
      </c>
      <c r="H44" s="3"/>
    </row>
    <row r="45" spans="1:8" ht="12.75">
      <c r="A45" s="333" t="s">
        <v>104</v>
      </c>
      <c r="B45" s="333"/>
      <c r="C45" s="115"/>
      <c r="D45" s="116"/>
      <c r="E45" s="117">
        <f>SUM(E46:E47)</f>
        <v>23900</v>
      </c>
      <c r="H45" s="3"/>
    </row>
    <row r="46" spans="1:8" ht="24.75" customHeight="1">
      <c r="A46" s="169">
        <v>1</v>
      </c>
      <c r="B46" s="166" t="s">
        <v>237</v>
      </c>
      <c r="C46" s="158" t="s">
        <v>8</v>
      </c>
      <c r="D46" s="155">
        <v>1</v>
      </c>
      <c r="E46" s="36">
        <v>8900</v>
      </c>
      <c r="H46" s="3"/>
    </row>
    <row r="47" spans="1:8" s="20" customFormat="1" ht="26.25" thickBot="1">
      <c r="A47" s="53">
        <v>2</v>
      </c>
      <c r="B47" s="167" t="s">
        <v>238</v>
      </c>
      <c r="C47" s="158" t="s">
        <v>8</v>
      </c>
      <c r="D47" s="163">
        <v>1</v>
      </c>
      <c r="E47" s="168">
        <v>15000</v>
      </c>
      <c r="H47" s="25"/>
    </row>
    <row r="48" spans="1:8" ht="12.75">
      <c r="A48" s="346" t="s">
        <v>34</v>
      </c>
      <c r="B48" s="346"/>
      <c r="C48" s="337" t="s">
        <v>7</v>
      </c>
      <c r="D48" s="338"/>
      <c r="E48" s="90">
        <f>SUM(E49:E49)</f>
        <v>0</v>
      </c>
      <c r="H48" s="3"/>
    </row>
    <row r="49" spans="1:8" ht="13.5" thickBot="1">
      <c r="A49" s="64">
        <v>1</v>
      </c>
      <c r="B49" s="63"/>
      <c r="C49" s="63" t="s">
        <v>8</v>
      </c>
      <c r="D49" s="65"/>
      <c r="E49" s="48">
        <v>0</v>
      </c>
      <c r="H49" s="3"/>
    </row>
    <row r="50" spans="1:8" s="20" customFormat="1" ht="12.75">
      <c r="A50" s="368" t="s">
        <v>25</v>
      </c>
      <c r="B50" s="369"/>
      <c r="C50" s="352" t="s">
        <v>7</v>
      </c>
      <c r="D50" s="353"/>
      <c r="E50" s="95">
        <f>SUM(E51:E55)</f>
        <v>52400</v>
      </c>
      <c r="H50" s="25"/>
    </row>
    <row r="51" spans="1:8" s="20" customFormat="1" ht="12.75">
      <c r="A51" s="170">
        <v>1</v>
      </c>
      <c r="B51" s="171" t="s">
        <v>68</v>
      </c>
      <c r="C51" s="158" t="s">
        <v>8</v>
      </c>
      <c r="D51" s="172">
        <v>2</v>
      </c>
      <c r="E51" s="173">
        <v>11500</v>
      </c>
      <c r="H51" s="25"/>
    </row>
    <row r="52" spans="1:8" s="20" customFormat="1" ht="12.75">
      <c r="A52" s="174">
        <v>2</v>
      </c>
      <c r="B52" s="171" t="s">
        <v>233</v>
      </c>
      <c r="C52" s="175" t="s">
        <v>8</v>
      </c>
      <c r="D52" s="172">
        <v>1</v>
      </c>
      <c r="E52" s="176">
        <v>4900</v>
      </c>
      <c r="H52" s="25"/>
    </row>
    <row r="53" spans="1:8" s="20" customFormat="1" ht="12.75">
      <c r="A53" s="174">
        <v>3</v>
      </c>
      <c r="B53" s="171" t="s">
        <v>234</v>
      </c>
      <c r="C53" s="175" t="s">
        <v>8</v>
      </c>
      <c r="D53" s="172">
        <v>1</v>
      </c>
      <c r="E53" s="176">
        <v>22000</v>
      </c>
      <c r="H53" s="25"/>
    </row>
    <row r="54" spans="1:8" s="20" customFormat="1" ht="12.75">
      <c r="A54" s="174">
        <v>4</v>
      </c>
      <c r="B54" s="171" t="s">
        <v>235</v>
      </c>
      <c r="C54" s="175" t="s">
        <v>8</v>
      </c>
      <c r="D54" s="172">
        <v>4</v>
      </c>
      <c r="E54" s="176">
        <v>10400</v>
      </c>
      <c r="H54" s="25"/>
    </row>
    <row r="55" spans="1:8" s="20" customFormat="1" ht="13.5" thickBot="1">
      <c r="A55" s="64">
        <v>5</v>
      </c>
      <c r="B55" s="171" t="s">
        <v>236</v>
      </c>
      <c r="C55" s="175" t="s">
        <v>8</v>
      </c>
      <c r="D55" s="177">
        <v>1</v>
      </c>
      <c r="E55" s="178">
        <v>3600</v>
      </c>
      <c r="H55" s="25"/>
    </row>
    <row r="56" spans="1:7" s="27" customFormat="1" ht="13.5" thickBot="1">
      <c r="A56" s="289" t="s">
        <v>24</v>
      </c>
      <c r="B56" s="289"/>
      <c r="C56" s="334" t="s">
        <v>18</v>
      </c>
      <c r="D56" s="334"/>
      <c r="E56" s="91">
        <f>SUM(E57:E60)</f>
        <v>7240469</v>
      </c>
      <c r="G56" s="27" t="s">
        <v>17</v>
      </c>
    </row>
    <row r="57" spans="1:5" s="20" customFormat="1" ht="12.75">
      <c r="A57" s="68">
        <v>1</v>
      </c>
      <c r="B57" s="179" t="s">
        <v>232</v>
      </c>
      <c r="C57" s="154" t="s">
        <v>8</v>
      </c>
      <c r="D57" s="180">
        <v>10</v>
      </c>
      <c r="E57" s="181">
        <v>793100</v>
      </c>
    </row>
    <row r="58" spans="1:5" s="20" customFormat="1" ht="12.75">
      <c r="A58" s="68">
        <v>2</v>
      </c>
      <c r="B58" s="233" t="s">
        <v>362</v>
      </c>
      <c r="C58" s="220" t="s">
        <v>8</v>
      </c>
      <c r="D58" s="234">
        <v>1</v>
      </c>
      <c r="E58" s="235">
        <f>170000+84580-20000</f>
        <v>234580</v>
      </c>
    </row>
    <row r="59" spans="1:5" s="20" customFormat="1" ht="38.25">
      <c r="A59" s="68"/>
      <c r="B59" s="233" t="s">
        <v>363</v>
      </c>
      <c r="C59" s="220" t="s">
        <v>8</v>
      </c>
      <c r="D59" s="234">
        <v>1</v>
      </c>
      <c r="E59" s="235">
        <v>4912789</v>
      </c>
    </row>
    <row r="60" spans="1:5" s="20" customFormat="1" ht="15.75" customHeight="1">
      <c r="A60" s="68">
        <v>3</v>
      </c>
      <c r="B60" s="179" t="s">
        <v>203</v>
      </c>
      <c r="C60" s="154" t="s">
        <v>8</v>
      </c>
      <c r="D60" s="180">
        <v>4</v>
      </c>
      <c r="E60" s="181">
        <v>1300000</v>
      </c>
    </row>
    <row r="61" spans="1:5" ht="12.75">
      <c r="A61" s="339" t="s">
        <v>10</v>
      </c>
      <c r="B61" s="339"/>
      <c r="C61" s="347" t="s">
        <v>18</v>
      </c>
      <c r="D61" s="347"/>
      <c r="E61" s="67">
        <f>SUM(E62:E62)</f>
        <v>0</v>
      </c>
    </row>
    <row r="62" spans="1:5" s="20" customFormat="1" ht="12.75">
      <c r="A62" s="53">
        <v>1</v>
      </c>
      <c r="B62" s="66"/>
      <c r="C62" s="51" t="s">
        <v>8</v>
      </c>
      <c r="D62" s="19"/>
      <c r="E62" s="36">
        <v>0</v>
      </c>
    </row>
    <row r="63" spans="1:5" ht="37.5" customHeight="1" thickBot="1">
      <c r="A63" s="92" t="s">
        <v>11</v>
      </c>
      <c r="B63" s="42" t="s">
        <v>12</v>
      </c>
      <c r="C63" s="375" t="s">
        <v>7</v>
      </c>
      <c r="D63" s="376"/>
      <c r="E63" s="93">
        <f>E64+E80+E106+E108+E155+E157</f>
        <v>9633070</v>
      </c>
    </row>
    <row r="64" spans="1:5" ht="12.75">
      <c r="A64" s="331" t="s">
        <v>27</v>
      </c>
      <c r="B64" s="332"/>
      <c r="C64" s="287" t="s">
        <v>7</v>
      </c>
      <c r="D64" s="288"/>
      <c r="E64" s="29">
        <f>SUM(E65:E79)</f>
        <v>1223720</v>
      </c>
    </row>
    <row r="65" spans="1:5" s="20" customFormat="1" ht="27.75" customHeight="1">
      <c r="A65" s="19">
        <v>1</v>
      </c>
      <c r="B65" s="423" t="s">
        <v>117</v>
      </c>
      <c r="C65" s="424" t="s">
        <v>117</v>
      </c>
      <c r="D65" s="425" t="s">
        <v>117</v>
      </c>
      <c r="E65" s="182">
        <v>1000</v>
      </c>
    </row>
    <row r="66" spans="1:5" s="20" customFormat="1" ht="18" customHeight="1">
      <c r="A66" s="19">
        <v>2</v>
      </c>
      <c r="B66" s="408" t="s">
        <v>118</v>
      </c>
      <c r="C66" s="409" t="s">
        <v>118</v>
      </c>
      <c r="D66" s="410" t="s">
        <v>118</v>
      </c>
      <c r="E66" s="182">
        <v>1000</v>
      </c>
    </row>
    <row r="67" spans="1:5" s="20" customFormat="1" ht="15.75" customHeight="1">
      <c r="A67" s="19">
        <v>3</v>
      </c>
      <c r="B67" s="408" t="s">
        <v>119</v>
      </c>
      <c r="C67" s="409" t="s">
        <v>119</v>
      </c>
      <c r="D67" s="410" t="s">
        <v>119</v>
      </c>
      <c r="E67" s="182">
        <v>1000</v>
      </c>
    </row>
    <row r="68" spans="1:5" s="20" customFormat="1" ht="17.25" customHeight="1">
      <c r="A68" s="19">
        <v>4</v>
      </c>
      <c r="B68" s="408" t="s">
        <v>120</v>
      </c>
      <c r="C68" s="409" t="s">
        <v>120</v>
      </c>
      <c r="D68" s="410" t="s">
        <v>120</v>
      </c>
      <c r="E68" s="182">
        <v>1000</v>
      </c>
    </row>
    <row r="69" spans="1:5" s="20" customFormat="1" ht="14.25" customHeight="1">
      <c r="A69" s="19">
        <v>5</v>
      </c>
      <c r="B69" s="408" t="s">
        <v>121</v>
      </c>
      <c r="C69" s="409" t="s">
        <v>121</v>
      </c>
      <c r="D69" s="410" t="s">
        <v>121</v>
      </c>
      <c r="E69" s="182">
        <v>1000</v>
      </c>
    </row>
    <row r="70" spans="1:5" s="20" customFormat="1" ht="12.75">
      <c r="A70" s="19">
        <v>6</v>
      </c>
      <c r="B70" s="246" t="s">
        <v>138</v>
      </c>
      <c r="C70" s="247"/>
      <c r="D70" s="248"/>
      <c r="E70" s="182">
        <v>1000</v>
      </c>
    </row>
    <row r="71" spans="1:5" s="20" customFormat="1" ht="50.25" customHeight="1">
      <c r="A71" s="19">
        <v>7</v>
      </c>
      <c r="B71" s="267" t="s">
        <v>225</v>
      </c>
      <c r="C71" s="268" t="s">
        <v>109</v>
      </c>
      <c r="D71" s="269" t="s">
        <v>109</v>
      </c>
      <c r="E71" s="182">
        <v>410000</v>
      </c>
    </row>
    <row r="72" spans="1:5" s="20" customFormat="1" ht="30.75" customHeight="1">
      <c r="A72" s="19">
        <v>8</v>
      </c>
      <c r="B72" s="267" t="s">
        <v>199</v>
      </c>
      <c r="C72" s="268"/>
      <c r="D72" s="269"/>
      <c r="E72" s="182">
        <v>165000</v>
      </c>
    </row>
    <row r="73" spans="1:5" s="20" customFormat="1" ht="30.75" customHeight="1">
      <c r="A73" s="19">
        <v>9</v>
      </c>
      <c r="B73" s="267" t="s">
        <v>208</v>
      </c>
      <c r="C73" s="268"/>
      <c r="D73" s="269"/>
      <c r="E73" s="182">
        <v>80000</v>
      </c>
    </row>
    <row r="74" spans="1:5" ht="29.25" customHeight="1">
      <c r="A74" s="19">
        <v>10</v>
      </c>
      <c r="B74" s="267" t="s">
        <v>95</v>
      </c>
      <c r="C74" s="268"/>
      <c r="D74" s="269"/>
      <c r="E74" s="183">
        <v>25000</v>
      </c>
    </row>
    <row r="75" spans="1:5" ht="14.25">
      <c r="A75" s="19">
        <v>11</v>
      </c>
      <c r="B75" s="267" t="s">
        <v>243</v>
      </c>
      <c r="C75" s="268"/>
      <c r="D75" s="269"/>
      <c r="E75" s="183">
        <v>150000</v>
      </c>
    </row>
    <row r="76" spans="1:5" ht="25.5" customHeight="1">
      <c r="A76" s="19">
        <v>12</v>
      </c>
      <c r="B76" s="246" t="s">
        <v>329</v>
      </c>
      <c r="C76" s="247"/>
      <c r="D76" s="248"/>
      <c r="E76" s="183">
        <v>80000</v>
      </c>
    </row>
    <row r="77" spans="1:5" ht="28.5" customHeight="1">
      <c r="A77" s="214">
        <v>13</v>
      </c>
      <c r="B77" s="420" t="s">
        <v>364</v>
      </c>
      <c r="C77" s="421"/>
      <c r="D77" s="422"/>
      <c r="E77" s="232">
        <v>104720</v>
      </c>
    </row>
    <row r="78" spans="1:5" ht="39.75" customHeight="1">
      <c r="A78" s="214">
        <v>14</v>
      </c>
      <c r="B78" s="236" t="s">
        <v>365</v>
      </c>
      <c r="C78" s="230"/>
      <c r="D78" s="231"/>
      <c r="E78" s="232">
        <v>153000</v>
      </c>
    </row>
    <row r="79" spans="1:5" ht="15" thickBot="1">
      <c r="A79" s="214">
        <v>15</v>
      </c>
      <c r="B79" s="267" t="s">
        <v>187</v>
      </c>
      <c r="C79" s="268"/>
      <c r="D79" s="269"/>
      <c r="E79" s="184">
        <v>50000</v>
      </c>
    </row>
    <row r="80" spans="1:5" s="7" customFormat="1" ht="12.75" customHeight="1" thickBot="1">
      <c r="A80" s="60" t="s">
        <v>23</v>
      </c>
      <c r="B80" s="59"/>
      <c r="C80" s="60"/>
      <c r="D80" s="61" t="s">
        <v>7</v>
      </c>
      <c r="E80" s="94">
        <f>SUM(E81:E105)</f>
        <v>2890720</v>
      </c>
    </row>
    <row r="81" spans="1:5" s="7" customFormat="1" ht="16.5" customHeight="1">
      <c r="A81" s="19">
        <v>1</v>
      </c>
      <c r="B81" s="267" t="s">
        <v>212</v>
      </c>
      <c r="C81" s="268"/>
      <c r="D81" s="269"/>
      <c r="E81" s="36">
        <v>131000</v>
      </c>
    </row>
    <row r="82" spans="1:6" s="7" customFormat="1" ht="12.75">
      <c r="A82" s="64">
        <v>2</v>
      </c>
      <c r="B82" s="267" t="s">
        <v>93</v>
      </c>
      <c r="C82" s="268"/>
      <c r="D82" s="269"/>
      <c r="E82" s="36">
        <v>1000</v>
      </c>
      <c r="F82" s="20"/>
    </row>
    <row r="83" spans="1:6" s="7" customFormat="1" ht="12.75">
      <c r="A83" s="19">
        <v>3</v>
      </c>
      <c r="B83" s="267" t="s">
        <v>114</v>
      </c>
      <c r="C83" s="268"/>
      <c r="D83" s="269"/>
      <c r="E83" s="36">
        <v>165000</v>
      </c>
      <c r="F83" s="20"/>
    </row>
    <row r="84" spans="1:6" s="7" customFormat="1" ht="29.25" customHeight="1">
      <c r="A84" s="64">
        <v>4</v>
      </c>
      <c r="B84" s="267" t="s">
        <v>136</v>
      </c>
      <c r="C84" s="268"/>
      <c r="D84" s="269"/>
      <c r="E84" s="36">
        <v>85000</v>
      </c>
      <c r="F84" s="20"/>
    </row>
    <row r="85" spans="1:7" s="7" customFormat="1" ht="174.75" customHeight="1">
      <c r="A85" s="19">
        <v>5</v>
      </c>
      <c r="B85" s="246" t="s">
        <v>122</v>
      </c>
      <c r="C85" s="247" t="s">
        <v>122</v>
      </c>
      <c r="D85" s="248" t="s">
        <v>122</v>
      </c>
      <c r="E85" s="36">
        <v>150000</v>
      </c>
      <c r="F85" s="20"/>
      <c r="G85" s="20"/>
    </row>
    <row r="86" spans="1:7" s="7" customFormat="1" ht="12.75">
      <c r="A86" s="64">
        <v>6</v>
      </c>
      <c r="B86" s="267" t="s">
        <v>123</v>
      </c>
      <c r="C86" s="268" t="s">
        <v>123</v>
      </c>
      <c r="D86" s="269" t="s">
        <v>123</v>
      </c>
      <c r="E86" s="36">
        <v>170000</v>
      </c>
      <c r="F86" s="20"/>
      <c r="G86" s="20"/>
    </row>
    <row r="87" spans="1:7" s="7" customFormat="1" ht="12.75">
      <c r="A87" s="19">
        <v>7</v>
      </c>
      <c r="B87" s="267" t="s">
        <v>124</v>
      </c>
      <c r="C87" s="268" t="s">
        <v>124</v>
      </c>
      <c r="D87" s="269" t="s">
        <v>124</v>
      </c>
      <c r="E87" s="36">
        <v>170000</v>
      </c>
      <c r="F87" s="20"/>
      <c r="G87" s="20"/>
    </row>
    <row r="88" spans="1:7" s="7" customFormat="1" ht="12.75">
      <c r="A88" s="64">
        <v>8</v>
      </c>
      <c r="B88" s="267" t="s">
        <v>125</v>
      </c>
      <c r="C88" s="268" t="s">
        <v>125</v>
      </c>
      <c r="D88" s="269" t="s">
        <v>125</v>
      </c>
      <c r="E88" s="36">
        <v>170000</v>
      </c>
      <c r="F88" s="20"/>
      <c r="G88" s="20"/>
    </row>
    <row r="89" spans="1:7" s="7" customFormat="1" ht="12.75">
      <c r="A89" s="19">
        <v>9</v>
      </c>
      <c r="B89" s="267" t="s">
        <v>139</v>
      </c>
      <c r="C89" s="268" t="s">
        <v>126</v>
      </c>
      <c r="D89" s="269" t="s">
        <v>126</v>
      </c>
      <c r="E89" s="36">
        <v>170000</v>
      </c>
      <c r="F89" s="20"/>
      <c r="G89" s="20"/>
    </row>
    <row r="90" spans="1:7" s="7" customFormat="1" ht="12.75">
      <c r="A90" s="64">
        <v>10</v>
      </c>
      <c r="B90" s="267" t="s">
        <v>127</v>
      </c>
      <c r="C90" s="268" t="s">
        <v>127</v>
      </c>
      <c r="D90" s="269" t="s">
        <v>127</v>
      </c>
      <c r="E90" s="36">
        <v>1000</v>
      </c>
      <c r="F90" s="20"/>
      <c r="G90" s="20"/>
    </row>
    <row r="91" spans="1:7" s="7" customFormat="1" ht="26.25" customHeight="1">
      <c r="A91" s="19">
        <v>11</v>
      </c>
      <c r="B91" s="267" t="s">
        <v>128</v>
      </c>
      <c r="C91" s="268" t="s">
        <v>128</v>
      </c>
      <c r="D91" s="269" t="s">
        <v>128</v>
      </c>
      <c r="E91" s="36">
        <v>65200</v>
      </c>
      <c r="F91" s="20"/>
      <c r="G91" s="20"/>
    </row>
    <row r="92" spans="1:7" s="7" customFormat="1" ht="12.75">
      <c r="A92" s="64">
        <v>12</v>
      </c>
      <c r="B92" s="267" t="s">
        <v>129</v>
      </c>
      <c r="C92" s="268" t="s">
        <v>129</v>
      </c>
      <c r="D92" s="269" t="s">
        <v>129</v>
      </c>
      <c r="E92" s="36">
        <v>35000</v>
      </c>
      <c r="F92" s="20"/>
      <c r="G92" s="20"/>
    </row>
    <row r="93" spans="1:7" s="7" customFormat="1" ht="12.75">
      <c r="A93" s="19">
        <v>13</v>
      </c>
      <c r="B93" s="246" t="s">
        <v>188</v>
      </c>
      <c r="C93" s="247"/>
      <c r="D93" s="248"/>
      <c r="E93" s="182">
        <v>170000</v>
      </c>
      <c r="F93" s="20"/>
      <c r="G93" s="20"/>
    </row>
    <row r="94" spans="1:7" s="7" customFormat="1" ht="12.75">
      <c r="A94" s="64">
        <v>14</v>
      </c>
      <c r="B94" s="185" t="s">
        <v>349</v>
      </c>
      <c r="C94" s="186"/>
      <c r="D94" s="187"/>
      <c r="E94" s="182">
        <v>170000</v>
      </c>
      <c r="F94" s="20"/>
      <c r="G94" s="20"/>
    </row>
    <row r="95" spans="1:7" s="7" customFormat="1" ht="12.75">
      <c r="A95" s="64">
        <v>15</v>
      </c>
      <c r="B95" s="246" t="s">
        <v>201</v>
      </c>
      <c r="C95" s="247"/>
      <c r="D95" s="248"/>
      <c r="E95" s="182">
        <v>9520</v>
      </c>
      <c r="F95" s="20"/>
      <c r="G95" s="20"/>
    </row>
    <row r="96" spans="1:7" s="7" customFormat="1" ht="12.75">
      <c r="A96" s="19">
        <v>16</v>
      </c>
      <c r="B96" s="246" t="s">
        <v>220</v>
      </c>
      <c r="C96" s="247"/>
      <c r="D96" s="248"/>
      <c r="E96" s="182">
        <v>170000</v>
      </c>
      <c r="F96" s="20"/>
      <c r="G96" s="20"/>
    </row>
    <row r="97" spans="1:7" s="7" customFormat="1" ht="12.75">
      <c r="A97" s="64">
        <v>17</v>
      </c>
      <c r="B97" s="185" t="s">
        <v>223</v>
      </c>
      <c r="C97" s="186"/>
      <c r="D97" s="187"/>
      <c r="E97" s="182">
        <v>170000</v>
      </c>
      <c r="F97" s="20"/>
      <c r="G97" s="20"/>
    </row>
    <row r="98" spans="1:7" s="7" customFormat="1" ht="12.75">
      <c r="A98" s="64">
        <v>18</v>
      </c>
      <c r="B98" s="185" t="s">
        <v>350</v>
      </c>
      <c r="C98" s="186"/>
      <c r="D98" s="187"/>
      <c r="E98" s="182">
        <v>170000</v>
      </c>
      <c r="F98" s="20"/>
      <c r="G98" s="20"/>
    </row>
    <row r="99" spans="1:7" s="7" customFormat="1" ht="15.75" customHeight="1">
      <c r="A99" s="64">
        <v>19</v>
      </c>
      <c r="B99" s="246" t="s">
        <v>206</v>
      </c>
      <c r="C99" s="247"/>
      <c r="D99" s="248"/>
      <c r="E99" s="182">
        <v>325000</v>
      </c>
      <c r="F99" s="20"/>
      <c r="G99" s="20"/>
    </row>
    <row r="100" spans="1:7" s="7" customFormat="1" ht="50.25" customHeight="1">
      <c r="A100" s="64">
        <v>20</v>
      </c>
      <c r="B100" s="267" t="s">
        <v>111</v>
      </c>
      <c r="C100" s="268"/>
      <c r="D100" s="269"/>
      <c r="E100" s="36">
        <v>41000</v>
      </c>
      <c r="F100" s="20"/>
      <c r="G100" s="20"/>
    </row>
    <row r="101" spans="1:6" s="7" customFormat="1" ht="83.25" customHeight="1">
      <c r="A101" s="19">
        <v>21</v>
      </c>
      <c r="B101" s="267" t="s">
        <v>112</v>
      </c>
      <c r="C101" s="268"/>
      <c r="D101" s="269"/>
      <c r="E101" s="36">
        <v>165000</v>
      </c>
      <c r="F101" s="20"/>
    </row>
    <row r="102" spans="1:6" s="7" customFormat="1" ht="62.25" customHeight="1">
      <c r="A102" s="64">
        <v>22</v>
      </c>
      <c r="B102" s="267" t="s">
        <v>113</v>
      </c>
      <c r="C102" s="268"/>
      <c r="D102" s="269"/>
      <c r="E102" s="36">
        <v>74000</v>
      </c>
      <c r="F102" s="20"/>
    </row>
    <row r="103" spans="1:6" s="7" customFormat="1" ht="43.5" customHeight="1">
      <c r="A103" s="64">
        <v>23</v>
      </c>
      <c r="B103" s="267" t="s">
        <v>202</v>
      </c>
      <c r="C103" s="268"/>
      <c r="D103" s="269"/>
      <c r="E103" s="188">
        <v>1000</v>
      </c>
      <c r="F103" s="20"/>
    </row>
    <row r="104" spans="1:6" s="7" customFormat="1" ht="43.5" customHeight="1">
      <c r="A104" s="237">
        <v>24</v>
      </c>
      <c r="B104" s="238" t="s">
        <v>257</v>
      </c>
      <c r="C104" s="239"/>
      <c r="D104" s="240"/>
      <c r="E104" s="241">
        <v>20000</v>
      </c>
      <c r="F104" s="20"/>
    </row>
    <row r="105" spans="1:6" ht="13.5" thickBot="1">
      <c r="A105" s="19">
        <v>24</v>
      </c>
      <c r="B105" s="417" t="s">
        <v>84</v>
      </c>
      <c r="C105" s="418"/>
      <c r="D105" s="419"/>
      <c r="E105" s="189">
        <v>92000</v>
      </c>
      <c r="F105" s="20"/>
    </row>
    <row r="106" spans="1:5" ht="13.5" thickBot="1">
      <c r="A106" s="368" t="s">
        <v>25</v>
      </c>
      <c r="B106" s="369"/>
      <c r="C106" s="352" t="s">
        <v>7</v>
      </c>
      <c r="D106" s="353"/>
      <c r="E106" s="95">
        <f>SUM(E107:E107)</f>
        <v>160000</v>
      </c>
    </row>
    <row r="107" spans="1:5" s="20" customFormat="1" ht="12.75">
      <c r="A107" s="190">
        <v>1</v>
      </c>
      <c r="B107" s="426" t="s">
        <v>115</v>
      </c>
      <c r="C107" s="427"/>
      <c r="D107" s="428"/>
      <c r="E107" s="191">
        <v>160000</v>
      </c>
    </row>
    <row r="108" spans="1:5" ht="13.5" thickBot="1">
      <c r="A108" s="391" t="s">
        <v>26</v>
      </c>
      <c r="B108" s="392"/>
      <c r="C108" s="411" t="s">
        <v>7</v>
      </c>
      <c r="D108" s="412"/>
      <c r="E108" s="96">
        <f>SUM(E109:E154)</f>
        <v>2959400</v>
      </c>
    </row>
    <row r="109" spans="1:5" s="20" customFormat="1" ht="12.75">
      <c r="A109" s="192">
        <v>1</v>
      </c>
      <c r="B109" s="277" t="s">
        <v>110</v>
      </c>
      <c r="C109" s="278" t="s">
        <v>110</v>
      </c>
      <c r="D109" s="279" t="s">
        <v>110</v>
      </c>
      <c r="E109" s="21">
        <v>160000</v>
      </c>
    </row>
    <row r="110" spans="1:12" s="20" customFormat="1" ht="12.75">
      <c r="A110" s="192">
        <v>2</v>
      </c>
      <c r="B110" s="267" t="s">
        <v>108</v>
      </c>
      <c r="C110" s="268"/>
      <c r="D110" s="269"/>
      <c r="E110" s="36">
        <v>165000</v>
      </c>
      <c r="L110" s="43"/>
    </row>
    <row r="111" spans="1:12" s="20" customFormat="1" ht="12.75">
      <c r="A111" s="192">
        <v>3</v>
      </c>
      <c r="B111" s="267" t="s">
        <v>116</v>
      </c>
      <c r="C111" s="268"/>
      <c r="D111" s="269"/>
      <c r="E111" s="36">
        <v>500000</v>
      </c>
      <c r="L111" s="43"/>
    </row>
    <row r="112" spans="1:12" s="20" customFormat="1" ht="12.75">
      <c r="A112" s="192">
        <v>4</v>
      </c>
      <c r="B112" s="280" t="s">
        <v>205</v>
      </c>
      <c r="C112" s="280"/>
      <c r="D112" s="280"/>
      <c r="E112" s="36">
        <v>56000</v>
      </c>
      <c r="L112" s="43"/>
    </row>
    <row r="113" spans="1:12" s="20" customFormat="1" ht="12.75">
      <c r="A113" s="192">
        <v>5</v>
      </c>
      <c r="B113" s="267" t="s">
        <v>149</v>
      </c>
      <c r="C113" s="268"/>
      <c r="D113" s="269"/>
      <c r="E113" s="36">
        <v>75000</v>
      </c>
      <c r="L113" s="43"/>
    </row>
    <row r="114" spans="1:12" s="20" customFormat="1" ht="55.5" customHeight="1">
      <c r="A114" s="192">
        <v>6</v>
      </c>
      <c r="B114" s="267" t="s">
        <v>157</v>
      </c>
      <c r="C114" s="268" t="s">
        <v>157</v>
      </c>
      <c r="D114" s="269" t="s">
        <v>157</v>
      </c>
      <c r="E114" s="36">
        <v>160000</v>
      </c>
      <c r="L114" s="43"/>
    </row>
    <row r="115" spans="1:12" s="20" customFormat="1" ht="51" customHeight="1">
      <c r="A115" s="192">
        <v>7</v>
      </c>
      <c r="B115" s="246" t="s">
        <v>193</v>
      </c>
      <c r="C115" s="247"/>
      <c r="D115" s="248"/>
      <c r="E115" s="36">
        <v>161000</v>
      </c>
      <c r="L115" s="43"/>
    </row>
    <row r="116" spans="1:12" s="20" customFormat="1" ht="12.75">
      <c r="A116" s="192">
        <v>8</v>
      </c>
      <c r="B116" s="423" t="s">
        <v>207</v>
      </c>
      <c r="C116" s="424"/>
      <c r="D116" s="425"/>
      <c r="E116" s="36">
        <v>2000</v>
      </c>
      <c r="L116" s="43"/>
    </row>
    <row r="117" spans="1:12" s="20" customFormat="1" ht="15.75" customHeight="1">
      <c r="A117" s="192">
        <v>9</v>
      </c>
      <c r="B117" s="267" t="s">
        <v>307</v>
      </c>
      <c r="C117" s="268"/>
      <c r="D117" s="269"/>
      <c r="E117" s="36">
        <v>7500</v>
      </c>
      <c r="L117" s="43"/>
    </row>
    <row r="118" spans="1:12" s="20" customFormat="1" ht="12.75">
      <c r="A118" s="192">
        <v>10</v>
      </c>
      <c r="B118" s="267" t="s">
        <v>308</v>
      </c>
      <c r="C118" s="268"/>
      <c r="D118" s="269"/>
      <c r="E118" s="36">
        <v>45000</v>
      </c>
      <c r="L118" s="43"/>
    </row>
    <row r="119" spans="1:12" s="20" customFormat="1" ht="12.75" customHeight="1">
      <c r="A119" s="192">
        <v>11</v>
      </c>
      <c r="B119" s="267" t="s">
        <v>309</v>
      </c>
      <c r="C119" s="268"/>
      <c r="D119" s="269"/>
      <c r="E119" s="36">
        <v>44000</v>
      </c>
      <c r="L119" s="43"/>
    </row>
    <row r="120" spans="1:12" s="20" customFormat="1" ht="18.75" customHeight="1">
      <c r="A120" s="192">
        <v>12</v>
      </c>
      <c r="B120" s="267" t="str">
        <f>'[1]Anexa 3'!B68</f>
        <v>Studiu de fezabilitate pentru blocul de locuințe situat pe str.Belșugului, bl.UB14</v>
      </c>
      <c r="C120" s="268"/>
      <c r="D120" s="269"/>
      <c r="E120" s="36">
        <v>15000</v>
      </c>
      <c r="L120" s="43"/>
    </row>
    <row r="121" spans="1:12" s="20" customFormat="1" ht="30" customHeight="1">
      <c r="A121" s="192">
        <v>13</v>
      </c>
      <c r="B121" s="267" t="str">
        <f>'[1]Anexa 3'!B69</f>
        <v>Studiu de fezabilitate pentru blocul de locuințe situat pe b-dul Lucian Blaga CU 46, 48, 50, 52</v>
      </c>
      <c r="C121" s="268"/>
      <c r="D121" s="269"/>
      <c r="E121" s="36">
        <v>93000</v>
      </c>
      <c r="L121" s="43"/>
    </row>
    <row r="122" spans="1:12" s="20" customFormat="1" ht="15" customHeight="1">
      <c r="A122" s="192">
        <v>14</v>
      </c>
      <c r="B122" s="267" t="str">
        <f>'[1]Anexa 3'!B70</f>
        <v>Studiu de fezabilitate pentru blocul de locuințe situat pe str.Ady Endre, nr.34</v>
      </c>
      <c r="C122" s="268"/>
      <c r="D122" s="269"/>
      <c r="E122" s="194">
        <v>21000</v>
      </c>
      <c r="L122" s="43"/>
    </row>
    <row r="123" spans="1:12" s="20" customFormat="1" ht="14.25" customHeight="1">
      <c r="A123" s="192">
        <v>15</v>
      </c>
      <c r="B123" s="267" t="str">
        <f>'[1]Anexa 3'!B71</f>
        <v>Studiu de fezabilitate pentru blocul de locuințe situat pe str.Lalelei R1-R3</v>
      </c>
      <c r="C123" s="268"/>
      <c r="D123" s="269"/>
      <c r="E123" s="194">
        <v>41000</v>
      </c>
      <c r="L123" s="43"/>
    </row>
    <row r="124" spans="1:12" s="20" customFormat="1" ht="16.5" customHeight="1">
      <c r="A124" s="192">
        <v>16</v>
      </c>
      <c r="B124" s="267" t="str">
        <f>'[1]Anexa 3'!B72</f>
        <v>Studiu de fezabilitate pentru blocul de locuințe situat pe str.Petru Bran, nr.4</v>
      </c>
      <c r="C124" s="268"/>
      <c r="D124" s="269"/>
      <c r="E124" s="194">
        <v>7500</v>
      </c>
      <c r="L124" s="43"/>
    </row>
    <row r="125" spans="1:12" s="20" customFormat="1" ht="12.75" customHeight="1">
      <c r="A125" s="192">
        <v>17</v>
      </c>
      <c r="B125" s="267" t="str">
        <f>'[1]Anexa 3'!B73</f>
        <v>Studiu de fezabilitate pentru blocul de locuințe situat pe str.Ganea, bl.CG5</v>
      </c>
      <c r="C125" s="268"/>
      <c r="D125" s="269"/>
      <c r="E125" s="194">
        <v>12000</v>
      </c>
      <c r="L125" s="43"/>
    </row>
    <row r="126" spans="1:12" s="20" customFormat="1" ht="12.75" customHeight="1">
      <c r="A126" s="192">
        <v>18</v>
      </c>
      <c r="B126" s="267" t="str">
        <f>'[1]Anexa 3'!B74</f>
        <v>Studiu de fezabilitate pentru blocul de locuințe situat pe b-dul Cloșca, nr.1, bl.T17</v>
      </c>
      <c r="C126" s="268"/>
      <c r="D126" s="269"/>
      <c r="E126" s="194">
        <v>85000</v>
      </c>
      <c r="L126" s="43"/>
    </row>
    <row r="127" spans="1:12" s="20" customFormat="1" ht="12.75" customHeight="1">
      <c r="A127" s="192">
        <v>19</v>
      </c>
      <c r="B127" s="267" t="str">
        <f>'[1]Anexa 3'!B75</f>
        <v>Studiu de fezabilitate pentru blocul de locuințe situat pe strada Careiului, bl.C13</v>
      </c>
      <c r="C127" s="268"/>
      <c r="D127" s="269"/>
      <c r="E127" s="194">
        <v>26000</v>
      </c>
      <c r="L127" s="43"/>
    </row>
    <row r="128" spans="1:12" s="20" customFormat="1" ht="12.75" customHeight="1">
      <c r="A128" s="192">
        <v>20</v>
      </c>
      <c r="B128" s="267" t="str">
        <f>'[1]Anexa 3'!B76</f>
        <v>Studiu de fezabilitate pentru blocul de locuințe situat pe str.Marsilia, nr.18</v>
      </c>
      <c r="C128" s="268"/>
      <c r="D128" s="269"/>
      <c r="E128" s="194">
        <v>8000</v>
      </c>
      <c r="L128" s="43"/>
    </row>
    <row r="129" spans="1:12" s="20" customFormat="1" ht="12.75" customHeight="1">
      <c r="A129" s="192">
        <v>21</v>
      </c>
      <c r="B129" s="246" t="s">
        <v>310</v>
      </c>
      <c r="C129" s="247"/>
      <c r="D129" s="248"/>
      <c r="E129" s="194">
        <v>32000</v>
      </c>
      <c r="L129" s="43"/>
    </row>
    <row r="130" spans="1:12" s="20" customFormat="1" ht="12.75" customHeight="1">
      <c r="A130" s="192">
        <v>22</v>
      </c>
      <c r="B130" s="429" t="s">
        <v>221</v>
      </c>
      <c r="C130" s="430"/>
      <c r="D130" s="431"/>
      <c r="E130" s="194">
        <v>8000</v>
      </c>
      <c r="L130" s="43"/>
    </row>
    <row r="131" spans="1:12" s="20" customFormat="1" ht="12.75" customHeight="1">
      <c r="A131" s="192">
        <v>23</v>
      </c>
      <c r="B131" s="429" t="s">
        <v>222</v>
      </c>
      <c r="C131" s="430"/>
      <c r="D131" s="431"/>
      <c r="E131" s="194">
        <v>10000</v>
      </c>
      <c r="L131" s="43"/>
    </row>
    <row r="132" spans="1:12" s="20" customFormat="1" ht="12.75">
      <c r="A132" s="192">
        <v>24</v>
      </c>
      <c r="B132" s="267" t="s">
        <v>176</v>
      </c>
      <c r="C132" s="268" t="s">
        <v>176</v>
      </c>
      <c r="D132" s="269" t="s">
        <v>176</v>
      </c>
      <c r="E132" s="36">
        <v>251000</v>
      </c>
      <c r="L132" s="43"/>
    </row>
    <row r="133" spans="1:12" s="20" customFormat="1" ht="12.75">
      <c r="A133" s="192">
        <v>25</v>
      </c>
      <c r="B133" s="267" t="s">
        <v>177</v>
      </c>
      <c r="C133" s="268" t="s">
        <v>177</v>
      </c>
      <c r="D133" s="269" t="s">
        <v>177</v>
      </c>
      <c r="E133" s="36">
        <v>75000</v>
      </c>
      <c r="L133" s="43"/>
    </row>
    <row r="134" spans="1:12" s="20" customFormat="1" ht="12.75">
      <c r="A134" s="192">
        <v>26</v>
      </c>
      <c r="B134" s="267" t="s">
        <v>182</v>
      </c>
      <c r="C134" s="268"/>
      <c r="D134" s="269"/>
      <c r="E134" s="36">
        <v>29000</v>
      </c>
      <c r="L134" s="43"/>
    </row>
    <row r="135" spans="1:12" s="20" customFormat="1" ht="12.75">
      <c r="A135" s="192">
        <v>27</v>
      </c>
      <c r="B135" s="267" t="s">
        <v>183</v>
      </c>
      <c r="C135" s="268"/>
      <c r="D135" s="269"/>
      <c r="E135" s="36">
        <v>29000</v>
      </c>
      <c r="L135" s="43"/>
    </row>
    <row r="136" spans="1:12" s="20" customFormat="1" ht="12.75">
      <c r="A136" s="192">
        <v>28</v>
      </c>
      <c r="B136" s="267" t="s">
        <v>194</v>
      </c>
      <c r="C136" s="268"/>
      <c r="D136" s="269"/>
      <c r="E136" s="36">
        <v>29000</v>
      </c>
      <c r="L136" s="43"/>
    </row>
    <row r="137" spans="1:12" s="20" customFormat="1" ht="12.75">
      <c r="A137" s="192">
        <v>29</v>
      </c>
      <c r="B137" s="267" t="s">
        <v>197</v>
      </c>
      <c r="C137" s="268"/>
      <c r="D137" s="269"/>
      <c r="E137" s="36">
        <v>29000</v>
      </c>
      <c r="L137" s="43"/>
    </row>
    <row r="138" spans="1:12" s="20" customFormat="1" ht="12.75">
      <c r="A138" s="192">
        <v>30</v>
      </c>
      <c r="B138" s="276" t="s">
        <v>200</v>
      </c>
      <c r="C138" s="276"/>
      <c r="D138" s="276"/>
      <c r="E138" s="36">
        <v>129000</v>
      </c>
      <c r="L138" s="43"/>
    </row>
    <row r="139" spans="1:12" s="20" customFormat="1" ht="16.5" customHeight="1">
      <c r="A139" s="192">
        <v>31</v>
      </c>
      <c r="B139" s="276" t="s">
        <v>214</v>
      </c>
      <c r="C139" s="276"/>
      <c r="D139" s="276"/>
      <c r="E139" s="36">
        <v>41000</v>
      </c>
      <c r="L139" s="43"/>
    </row>
    <row r="140" spans="1:12" s="20" customFormat="1" ht="12.75" customHeight="1">
      <c r="A140" s="192">
        <v>32</v>
      </c>
      <c r="B140" s="276" t="s">
        <v>323</v>
      </c>
      <c r="C140" s="276"/>
      <c r="D140" s="276"/>
      <c r="E140" s="36">
        <v>51000</v>
      </c>
      <c r="L140" s="43"/>
    </row>
    <row r="141" spans="1:12" s="20" customFormat="1" ht="12.75">
      <c r="A141" s="192">
        <v>33</v>
      </c>
      <c r="B141" s="276" t="s">
        <v>315</v>
      </c>
      <c r="C141" s="276"/>
      <c r="D141" s="276"/>
      <c r="E141" s="36">
        <v>21000</v>
      </c>
      <c r="L141" s="43"/>
    </row>
    <row r="142" spans="1:12" s="20" customFormat="1" ht="12.75">
      <c r="A142" s="192">
        <v>34</v>
      </c>
      <c r="B142" s="276" t="s">
        <v>215</v>
      </c>
      <c r="C142" s="276"/>
      <c r="D142" s="276"/>
      <c r="E142" s="36">
        <v>35000</v>
      </c>
      <c r="L142" s="43"/>
    </row>
    <row r="143" spans="1:12" s="20" customFormat="1" ht="12.75" customHeight="1">
      <c r="A143" s="192">
        <v>35</v>
      </c>
      <c r="B143" s="276" t="s">
        <v>164</v>
      </c>
      <c r="C143" s="276" t="s">
        <v>164</v>
      </c>
      <c r="D143" s="276" t="s">
        <v>164</v>
      </c>
      <c r="E143" s="36">
        <v>7400</v>
      </c>
      <c r="L143" s="43"/>
    </row>
    <row r="144" spans="1:12" s="20" customFormat="1" ht="24" customHeight="1">
      <c r="A144" s="192">
        <v>36</v>
      </c>
      <c r="B144" s="276" t="s">
        <v>195</v>
      </c>
      <c r="C144" s="276" t="s">
        <v>165</v>
      </c>
      <c r="D144" s="276" t="s">
        <v>165</v>
      </c>
      <c r="E144" s="36">
        <v>82000</v>
      </c>
      <c r="L144" s="43"/>
    </row>
    <row r="145" spans="1:12" s="20" customFormat="1" ht="30.75" customHeight="1">
      <c r="A145" s="192">
        <v>37</v>
      </c>
      <c r="B145" s="276" t="s">
        <v>166</v>
      </c>
      <c r="C145" s="276" t="s">
        <v>166</v>
      </c>
      <c r="D145" s="276" t="s">
        <v>166</v>
      </c>
      <c r="E145" s="36">
        <v>21000</v>
      </c>
      <c r="L145" s="43"/>
    </row>
    <row r="146" spans="1:12" s="20" customFormat="1" ht="12.75" customHeight="1">
      <c r="A146" s="192">
        <v>38</v>
      </c>
      <c r="B146" s="276" t="s">
        <v>190</v>
      </c>
      <c r="C146" s="276" t="s">
        <v>167</v>
      </c>
      <c r="D146" s="276" t="s">
        <v>167</v>
      </c>
      <c r="E146" s="36">
        <v>62000</v>
      </c>
      <c r="L146" s="43"/>
    </row>
    <row r="147" spans="1:12" s="20" customFormat="1" ht="12.75" customHeight="1">
      <c r="A147" s="192">
        <v>39</v>
      </c>
      <c r="B147" s="276" t="s">
        <v>314</v>
      </c>
      <c r="C147" s="276"/>
      <c r="D147" s="276"/>
      <c r="E147" s="36">
        <v>1000</v>
      </c>
      <c r="L147" s="43"/>
    </row>
    <row r="148" spans="1:12" s="20" customFormat="1" ht="12.75">
      <c r="A148" s="192">
        <v>40</v>
      </c>
      <c r="B148" s="276" t="s">
        <v>340</v>
      </c>
      <c r="C148" s="276"/>
      <c r="D148" s="276"/>
      <c r="E148" s="36">
        <v>1000</v>
      </c>
      <c r="L148" s="43"/>
    </row>
    <row r="149" spans="1:12" s="20" customFormat="1" ht="12.75">
      <c r="A149" s="192">
        <v>41</v>
      </c>
      <c r="B149" s="276" t="s">
        <v>341</v>
      </c>
      <c r="C149" s="276"/>
      <c r="D149" s="276"/>
      <c r="E149" s="36">
        <v>1000</v>
      </c>
      <c r="L149" s="43"/>
    </row>
    <row r="150" spans="1:12" s="20" customFormat="1" ht="27" customHeight="1">
      <c r="A150" s="192">
        <v>42</v>
      </c>
      <c r="B150" s="276" t="s">
        <v>156</v>
      </c>
      <c r="C150" s="276"/>
      <c r="D150" s="276"/>
      <c r="E150" s="36">
        <v>130000</v>
      </c>
      <c r="L150" s="43"/>
    </row>
    <row r="151" spans="1:12" s="20" customFormat="1" ht="24" customHeight="1">
      <c r="A151" s="192">
        <v>43</v>
      </c>
      <c r="B151" s="246" t="s">
        <v>328</v>
      </c>
      <c r="C151" s="247"/>
      <c r="D151" s="248"/>
      <c r="E151" s="195">
        <v>120000</v>
      </c>
      <c r="L151" s="43"/>
    </row>
    <row r="152" spans="1:12" s="20" customFormat="1" ht="24.75" customHeight="1">
      <c r="A152" s="192">
        <v>44</v>
      </c>
      <c r="B152" s="276" t="s">
        <v>216</v>
      </c>
      <c r="C152" s="276"/>
      <c r="D152" s="276"/>
      <c r="E152" s="195">
        <v>41000</v>
      </c>
      <c r="L152" s="43"/>
    </row>
    <row r="153" spans="1:12" s="20" customFormat="1" ht="24.75" customHeight="1">
      <c r="A153" s="192">
        <v>45</v>
      </c>
      <c r="B153" s="246" t="s">
        <v>335</v>
      </c>
      <c r="C153" s="247"/>
      <c r="D153" s="248"/>
      <c r="E153" s="195">
        <v>30000</v>
      </c>
      <c r="L153" s="43"/>
    </row>
    <row r="154" spans="1:12" s="20" customFormat="1" ht="27.75" customHeight="1">
      <c r="A154" s="192">
        <v>46</v>
      </c>
      <c r="B154" s="267" t="s">
        <v>217</v>
      </c>
      <c r="C154" s="268"/>
      <c r="D154" s="269"/>
      <c r="E154" s="195">
        <v>10000</v>
      </c>
      <c r="L154" s="43"/>
    </row>
    <row r="155" spans="1:5" s="7" customFormat="1" ht="12.75">
      <c r="A155" s="432" t="s">
        <v>39</v>
      </c>
      <c r="B155" s="433"/>
      <c r="C155" s="439" t="s">
        <v>7</v>
      </c>
      <c r="D155" s="440"/>
      <c r="E155" s="49">
        <f>E156</f>
        <v>0</v>
      </c>
    </row>
    <row r="156" spans="1:5" s="20" customFormat="1" ht="12.75">
      <c r="A156" s="28">
        <v>1</v>
      </c>
      <c r="B156" s="22"/>
      <c r="C156" s="35"/>
      <c r="D156" s="28"/>
      <c r="E156" s="21"/>
    </row>
    <row r="157" spans="1:7" ht="18" customHeight="1" thickBot="1">
      <c r="A157" s="391" t="s">
        <v>10</v>
      </c>
      <c r="B157" s="392"/>
      <c r="C157" s="411" t="s">
        <v>7</v>
      </c>
      <c r="D157" s="412"/>
      <c r="E157" s="96">
        <f>SUM(E158:E180)</f>
        <v>2399230</v>
      </c>
      <c r="G157" s="3"/>
    </row>
    <row r="158" spans="1:5" s="20" customFormat="1" ht="12.75">
      <c r="A158" s="192">
        <v>1</v>
      </c>
      <c r="B158" s="277" t="s">
        <v>130</v>
      </c>
      <c r="C158" s="317" t="s">
        <v>130</v>
      </c>
      <c r="D158" s="318" t="s">
        <v>130</v>
      </c>
      <c r="E158" s="36">
        <v>139000</v>
      </c>
    </row>
    <row r="159" spans="1:5" s="20" customFormat="1" ht="27" customHeight="1">
      <c r="A159" s="192">
        <v>2</v>
      </c>
      <c r="B159" s="277" t="s">
        <v>150</v>
      </c>
      <c r="C159" s="317" t="s">
        <v>131</v>
      </c>
      <c r="D159" s="318" t="s">
        <v>131</v>
      </c>
      <c r="E159" s="36">
        <v>157000</v>
      </c>
    </row>
    <row r="160" spans="1:5" s="20" customFormat="1" ht="12.75">
      <c r="A160" s="192">
        <v>3</v>
      </c>
      <c r="B160" s="277" t="s">
        <v>151</v>
      </c>
      <c r="C160" s="317" t="s">
        <v>143</v>
      </c>
      <c r="D160" s="318" t="s">
        <v>143</v>
      </c>
      <c r="E160" s="36">
        <v>149000</v>
      </c>
    </row>
    <row r="161" spans="1:5" s="20" customFormat="1" ht="12.75">
      <c r="A161" s="192">
        <v>4</v>
      </c>
      <c r="B161" s="277" t="s">
        <v>152</v>
      </c>
      <c r="C161" s="317" t="s">
        <v>144</v>
      </c>
      <c r="D161" s="318" t="s">
        <v>144</v>
      </c>
      <c r="E161" s="36">
        <v>149000</v>
      </c>
    </row>
    <row r="162" spans="1:5" s="20" customFormat="1" ht="12.75">
      <c r="A162" s="192">
        <v>5</v>
      </c>
      <c r="B162" s="277" t="s">
        <v>153</v>
      </c>
      <c r="C162" s="317" t="s">
        <v>145</v>
      </c>
      <c r="D162" s="318" t="s">
        <v>145</v>
      </c>
      <c r="E162" s="36">
        <v>149000</v>
      </c>
    </row>
    <row r="163" spans="1:5" s="20" customFormat="1" ht="12.75">
      <c r="A163" s="192">
        <v>6</v>
      </c>
      <c r="B163" s="277" t="s">
        <v>154</v>
      </c>
      <c r="C163" s="317" t="s">
        <v>146</v>
      </c>
      <c r="D163" s="318" t="s">
        <v>146</v>
      </c>
      <c r="E163" s="36">
        <v>149000</v>
      </c>
    </row>
    <row r="164" spans="1:5" s="20" customFormat="1" ht="12.75">
      <c r="A164" s="192">
        <v>7</v>
      </c>
      <c r="B164" s="277" t="s">
        <v>155</v>
      </c>
      <c r="C164" s="317" t="s">
        <v>147</v>
      </c>
      <c r="D164" s="318" t="s">
        <v>147</v>
      </c>
      <c r="E164" s="36">
        <v>149000</v>
      </c>
    </row>
    <row r="165" spans="1:5" s="20" customFormat="1" ht="25.5" customHeight="1">
      <c r="A165" s="192">
        <v>8</v>
      </c>
      <c r="B165" s="280" t="s">
        <v>140</v>
      </c>
      <c r="C165" s="280"/>
      <c r="D165" s="280"/>
      <c r="E165" s="36">
        <v>228000</v>
      </c>
    </row>
    <row r="166" spans="1:5" s="20" customFormat="1" ht="37.5" customHeight="1">
      <c r="A166" s="192">
        <v>9</v>
      </c>
      <c r="B166" s="280" t="s">
        <v>141</v>
      </c>
      <c r="C166" s="280"/>
      <c r="D166" s="280"/>
      <c r="E166" s="36">
        <v>225000</v>
      </c>
    </row>
    <row r="167" spans="1:5" s="20" customFormat="1" ht="27.75" customHeight="1">
      <c r="A167" s="192">
        <v>10</v>
      </c>
      <c r="B167" s="280" t="s">
        <v>142</v>
      </c>
      <c r="C167" s="280"/>
      <c r="D167" s="280"/>
      <c r="E167" s="36">
        <v>100000</v>
      </c>
    </row>
    <row r="168" spans="1:5" s="20" customFormat="1" ht="12.75">
      <c r="A168" s="192">
        <v>11</v>
      </c>
      <c r="B168" s="280" t="s">
        <v>175</v>
      </c>
      <c r="C168" s="280"/>
      <c r="D168" s="280"/>
      <c r="E168" s="36">
        <v>60000</v>
      </c>
    </row>
    <row r="169" spans="1:5" s="20" customFormat="1" ht="12.75">
      <c r="A169" s="192">
        <v>12</v>
      </c>
      <c r="B169" s="280" t="s">
        <v>181</v>
      </c>
      <c r="C169" s="280"/>
      <c r="D169" s="280"/>
      <c r="E169" s="36">
        <v>81000</v>
      </c>
    </row>
    <row r="170" spans="1:5" s="20" customFormat="1" ht="12.75">
      <c r="A170" s="192">
        <v>13</v>
      </c>
      <c r="B170" s="280" t="s">
        <v>191</v>
      </c>
      <c r="C170" s="280"/>
      <c r="D170" s="280"/>
      <c r="E170" s="36">
        <v>170000</v>
      </c>
    </row>
    <row r="171" spans="1:5" s="20" customFormat="1" ht="27" customHeight="1">
      <c r="A171" s="192">
        <v>14</v>
      </c>
      <c r="B171" s="280" t="s">
        <v>224</v>
      </c>
      <c r="C171" s="280"/>
      <c r="D171" s="280"/>
      <c r="E171" s="36">
        <v>41000</v>
      </c>
    </row>
    <row r="172" spans="1:5" s="20" customFormat="1" ht="27" customHeight="1">
      <c r="A172" s="192">
        <v>15</v>
      </c>
      <c r="B172" s="277" t="s">
        <v>244</v>
      </c>
      <c r="C172" s="278"/>
      <c r="D172" s="279"/>
      <c r="E172" s="36">
        <v>20230</v>
      </c>
    </row>
    <row r="173" spans="1:5" s="20" customFormat="1" ht="26.25" customHeight="1">
      <c r="A173" s="192">
        <v>16</v>
      </c>
      <c r="B173" s="277" t="s">
        <v>41</v>
      </c>
      <c r="C173" s="278"/>
      <c r="D173" s="279"/>
      <c r="E173" s="36">
        <v>155000</v>
      </c>
    </row>
    <row r="174" spans="1:5" s="20" customFormat="1" ht="12.75">
      <c r="A174" s="192">
        <v>17</v>
      </c>
      <c r="B174" s="290" t="s">
        <v>311</v>
      </c>
      <c r="C174" s="291"/>
      <c r="D174" s="292"/>
      <c r="E174" s="36">
        <v>1000</v>
      </c>
    </row>
    <row r="175" spans="1:5" s="20" customFormat="1" ht="12.75">
      <c r="A175" s="192">
        <v>18</v>
      </c>
      <c r="B175" s="246" t="s">
        <v>312</v>
      </c>
      <c r="C175" s="247"/>
      <c r="D175" s="248"/>
      <c r="E175" s="36">
        <v>80000</v>
      </c>
    </row>
    <row r="176" spans="1:5" s="20" customFormat="1" ht="12.75">
      <c r="A176" s="192">
        <v>19</v>
      </c>
      <c r="B176" s="246" t="s">
        <v>316</v>
      </c>
      <c r="C176" s="247"/>
      <c r="D176" s="248"/>
      <c r="E176" s="36">
        <v>50000</v>
      </c>
    </row>
    <row r="177" spans="1:5" s="20" customFormat="1" ht="12.75">
      <c r="A177" s="192">
        <v>20</v>
      </c>
      <c r="B177" s="246" t="s">
        <v>313</v>
      </c>
      <c r="C177" s="247"/>
      <c r="D177" s="248"/>
      <c r="E177" s="36">
        <v>100000</v>
      </c>
    </row>
    <row r="178" spans="1:5" s="20" customFormat="1" ht="12.75">
      <c r="A178" s="192">
        <v>21</v>
      </c>
      <c r="B178" s="246" t="s">
        <v>317</v>
      </c>
      <c r="C178" s="247"/>
      <c r="D178" s="248"/>
      <c r="E178" s="36">
        <v>1000</v>
      </c>
    </row>
    <row r="179" spans="1:8" ht="12.75">
      <c r="A179" s="192">
        <v>22</v>
      </c>
      <c r="B179" s="249" t="s">
        <v>174</v>
      </c>
      <c r="C179" s="250"/>
      <c r="D179" s="251"/>
      <c r="E179" s="36">
        <v>1000</v>
      </c>
      <c r="F179" s="20"/>
      <c r="G179" s="20"/>
      <c r="H179" s="20"/>
    </row>
    <row r="180" spans="1:5" s="20" customFormat="1" ht="13.5" thickBot="1">
      <c r="A180" s="196">
        <v>23</v>
      </c>
      <c r="B180" s="283" t="s">
        <v>171</v>
      </c>
      <c r="C180" s="284"/>
      <c r="D180" s="285"/>
      <c r="E180" s="197">
        <v>45000</v>
      </c>
    </row>
    <row r="181" spans="1:5" s="7" customFormat="1" ht="37.5" customHeight="1" thickBot="1">
      <c r="A181" s="97" t="s">
        <v>14</v>
      </c>
      <c r="B181" s="52" t="s">
        <v>15</v>
      </c>
      <c r="C181" s="416" t="s">
        <v>7</v>
      </c>
      <c r="D181" s="416"/>
      <c r="E181" s="98">
        <f>E182+E189+E191+E209</f>
        <v>125798209</v>
      </c>
    </row>
    <row r="182" spans="1:7" s="7" customFormat="1" ht="15" customHeight="1" thickBot="1">
      <c r="A182" s="289" t="s">
        <v>27</v>
      </c>
      <c r="B182" s="289"/>
      <c r="C182" s="319" t="s">
        <v>7</v>
      </c>
      <c r="D182" s="319"/>
      <c r="E182" s="91">
        <f>SUM(E183:E188)</f>
        <v>4499000</v>
      </c>
      <c r="G182" s="23"/>
    </row>
    <row r="183" spans="1:7" s="20" customFormat="1" ht="12.75">
      <c r="A183" s="68">
        <v>1</v>
      </c>
      <c r="B183" s="267" t="s">
        <v>81</v>
      </c>
      <c r="C183" s="268"/>
      <c r="D183" s="269"/>
      <c r="E183" s="198">
        <v>2250000</v>
      </c>
      <c r="G183" s="58"/>
    </row>
    <row r="184" spans="1:7" s="7" customFormat="1" ht="25.5" customHeight="1">
      <c r="A184" s="68">
        <v>2</v>
      </c>
      <c r="B184" s="379" t="s">
        <v>82</v>
      </c>
      <c r="C184" s="380"/>
      <c r="D184" s="381"/>
      <c r="E184" s="198">
        <v>128000</v>
      </c>
      <c r="G184" s="23"/>
    </row>
    <row r="185" spans="1:7" s="7" customFormat="1" ht="25.5" customHeight="1">
      <c r="A185" s="68">
        <v>3</v>
      </c>
      <c r="B185" s="379" t="s">
        <v>83</v>
      </c>
      <c r="C185" s="380"/>
      <c r="D185" s="381"/>
      <c r="E185" s="198">
        <v>62000</v>
      </c>
      <c r="G185" s="23"/>
    </row>
    <row r="186" spans="1:7" s="7" customFormat="1" ht="25.5" customHeight="1">
      <c r="A186" s="68">
        <v>4</v>
      </c>
      <c r="B186" s="379" t="s">
        <v>239</v>
      </c>
      <c r="C186" s="380"/>
      <c r="D186" s="381"/>
      <c r="E186" s="198">
        <v>2000000</v>
      </c>
      <c r="G186" s="23"/>
    </row>
    <row r="187" spans="1:7" s="7" customFormat="1" ht="25.5" customHeight="1">
      <c r="A187" s="68">
        <v>5</v>
      </c>
      <c r="B187" s="252" t="s">
        <v>97</v>
      </c>
      <c r="C187" s="253"/>
      <c r="D187" s="254"/>
      <c r="E187" s="198">
        <v>39000</v>
      </c>
      <c r="G187" s="23"/>
    </row>
    <row r="188" spans="1:7" s="7" customFormat="1" ht="25.5" customHeight="1">
      <c r="A188" s="68">
        <v>6</v>
      </c>
      <c r="B188" s="252" t="s">
        <v>98</v>
      </c>
      <c r="C188" s="253" t="s">
        <v>98</v>
      </c>
      <c r="D188" s="254" t="s">
        <v>98</v>
      </c>
      <c r="E188" s="198">
        <v>20000</v>
      </c>
      <c r="G188" s="23"/>
    </row>
    <row r="189" spans="1:6" s="7" customFormat="1" ht="18" customHeight="1">
      <c r="A189" s="436" t="s">
        <v>23</v>
      </c>
      <c r="B189" s="437"/>
      <c r="C189" s="438"/>
      <c r="D189" s="30" t="s">
        <v>7</v>
      </c>
      <c r="E189" s="99">
        <f>SUM(E190:E190)</f>
        <v>0</v>
      </c>
      <c r="F189" s="69"/>
    </row>
    <row r="190" spans="1:6" s="20" customFormat="1" ht="17.25" customHeight="1">
      <c r="A190" s="19">
        <v>1</v>
      </c>
      <c r="B190" s="320"/>
      <c r="C190" s="321"/>
      <c r="D190" s="322"/>
      <c r="E190" s="118">
        <v>0</v>
      </c>
      <c r="F190" s="41"/>
    </row>
    <row r="191" spans="1:5" s="7" customFormat="1" ht="15" customHeight="1">
      <c r="A191" s="281" t="s">
        <v>28</v>
      </c>
      <c r="B191" s="282"/>
      <c r="C191" s="287" t="s">
        <v>7</v>
      </c>
      <c r="D191" s="288"/>
      <c r="E191" s="100">
        <f>SUM(E192:E208)</f>
        <v>25486319</v>
      </c>
    </row>
    <row r="192" spans="1:5" s="20" customFormat="1" ht="25.5" customHeight="1">
      <c r="A192" s="19">
        <v>1</v>
      </c>
      <c r="B192" s="246" t="s">
        <v>148</v>
      </c>
      <c r="C192" s="247"/>
      <c r="D192" s="248"/>
      <c r="E192" s="36">
        <v>86519</v>
      </c>
    </row>
    <row r="193" spans="1:5" s="20" customFormat="1" ht="17.25" customHeight="1">
      <c r="A193" s="68">
        <v>2</v>
      </c>
      <c r="B193" s="246" t="s">
        <v>196</v>
      </c>
      <c r="C193" s="247"/>
      <c r="D193" s="248"/>
      <c r="E193" s="36">
        <v>1143000</v>
      </c>
    </row>
    <row r="194" spans="1:5" s="20" customFormat="1" ht="29.25" customHeight="1">
      <c r="A194" s="68">
        <v>3</v>
      </c>
      <c r="B194" s="246" t="s">
        <v>346</v>
      </c>
      <c r="C194" s="247"/>
      <c r="D194" s="248"/>
      <c r="E194" s="36">
        <v>28000</v>
      </c>
    </row>
    <row r="195" spans="1:5" s="20" customFormat="1" ht="26.25" customHeight="1">
      <c r="A195" s="68">
        <v>4</v>
      </c>
      <c r="B195" s="246" t="s">
        <v>192</v>
      </c>
      <c r="C195" s="247"/>
      <c r="D195" s="248"/>
      <c r="E195" s="36">
        <v>274000</v>
      </c>
    </row>
    <row r="196" spans="1:5" s="20" customFormat="1" ht="36" customHeight="1">
      <c r="A196" s="68">
        <v>5</v>
      </c>
      <c r="B196" s="246" t="s">
        <v>347</v>
      </c>
      <c r="C196" s="247"/>
      <c r="D196" s="248"/>
      <c r="E196" s="36">
        <v>8300</v>
      </c>
    </row>
    <row r="197" spans="1:5" s="20" customFormat="1" ht="12.75">
      <c r="A197" s="19">
        <v>6</v>
      </c>
      <c r="B197" s="246" t="s">
        <v>161</v>
      </c>
      <c r="C197" s="247"/>
      <c r="D197" s="248"/>
      <c r="E197" s="36">
        <v>109000</v>
      </c>
    </row>
    <row r="198" spans="1:5" s="20" customFormat="1" ht="25.5" customHeight="1">
      <c r="A198" s="68">
        <v>7</v>
      </c>
      <c r="B198" s="246" t="s">
        <v>345</v>
      </c>
      <c r="C198" s="247"/>
      <c r="D198" s="248"/>
      <c r="E198" s="36">
        <v>3500</v>
      </c>
    </row>
    <row r="199" spans="1:5" s="20" customFormat="1" ht="16.5" customHeight="1">
      <c r="A199" s="68">
        <v>8</v>
      </c>
      <c r="B199" s="246" t="s">
        <v>163</v>
      </c>
      <c r="C199" s="247"/>
      <c r="D199" s="248"/>
      <c r="E199" s="36">
        <v>6800000</v>
      </c>
    </row>
    <row r="200" spans="1:5" s="20" customFormat="1" ht="12.75" customHeight="1">
      <c r="A200" s="19">
        <v>9</v>
      </c>
      <c r="B200" s="246" t="s">
        <v>189</v>
      </c>
      <c r="C200" s="247"/>
      <c r="D200" s="248"/>
      <c r="E200" s="36">
        <v>1000</v>
      </c>
    </row>
    <row r="201" spans="1:5" s="20" customFormat="1" ht="24" customHeight="1">
      <c r="A201" s="68">
        <v>10</v>
      </c>
      <c r="B201" s="246" t="s">
        <v>162</v>
      </c>
      <c r="C201" s="247"/>
      <c r="D201" s="248"/>
      <c r="E201" s="36">
        <v>27000</v>
      </c>
    </row>
    <row r="202" spans="1:5" s="20" customFormat="1" ht="12.75">
      <c r="A202" s="19">
        <v>11</v>
      </c>
      <c r="B202" s="246" t="s">
        <v>342</v>
      </c>
      <c r="C202" s="247"/>
      <c r="D202" s="248"/>
      <c r="E202" s="36">
        <v>1000</v>
      </c>
    </row>
    <row r="203" spans="1:5" s="20" customFormat="1" ht="24" customHeight="1">
      <c r="A203" s="68">
        <v>12</v>
      </c>
      <c r="B203" s="246" t="s">
        <v>343</v>
      </c>
      <c r="C203" s="247" t="s">
        <v>168</v>
      </c>
      <c r="D203" s="248" t="s">
        <v>168</v>
      </c>
      <c r="E203" s="36">
        <v>1000</v>
      </c>
    </row>
    <row r="204" spans="1:5" s="20" customFormat="1" ht="25.5" customHeight="1">
      <c r="A204" s="19">
        <v>13</v>
      </c>
      <c r="B204" s="246" t="s">
        <v>344</v>
      </c>
      <c r="C204" s="247" t="s">
        <v>169</v>
      </c>
      <c r="D204" s="248" t="s">
        <v>169</v>
      </c>
      <c r="E204" s="36">
        <v>1000</v>
      </c>
    </row>
    <row r="205" spans="1:5" s="20" customFormat="1" ht="12" customHeight="1">
      <c r="A205" s="19">
        <v>14</v>
      </c>
      <c r="B205" s="246" t="s">
        <v>337</v>
      </c>
      <c r="C205" s="247"/>
      <c r="D205" s="248"/>
      <c r="E205" s="36">
        <v>1000</v>
      </c>
    </row>
    <row r="206" spans="1:5" s="20" customFormat="1" ht="12" customHeight="1">
      <c r="A206" s="19">
        <v>15</v>
      </c>
      <c r="B206" s="246" t="s">
        <v>338</v>
      </c>
      <c r="C206" s="247"/>
      <c r="D206" s="248"/>
      <c r="E206" s="36">
        <v>1000</v>
      </c>
    </row>
    <row r="207" spans="1:5" s="20" customFormat="1" ht="27.75" customHeight="1">
      <c r="A207" s="19">
        <v>16</v>
      </c>
      <c r="B207" s="246" t="s">
        <v>339</v>
      </c>
      <c r="C207" s="247"/>
      <c r="D207" s="248"/>
      <c r="E207" s="36">
        <v>1000</v>
      </c>
    </row>
    <row r="208" spans="1:5" s="20" customFormat="1" ht="12.75">
      <c r="A208" s="19">
        <v>17</v>
      </c>
      <c r="B208" s="267" t="s">
        <v>85</v>
      </c>
      <c r="C208" s="268" t="s">
        <v>70</v>
      </c>
      <c r="D208" s="269" t="s">
        <v>70</v>
      </c>
      <c r="E208" s="36">
        <v>17000000</v>
      </c>
    </row>
    <row r="209" spans="1:11" ht="12.75">
      <c r="A209" s="434" t="s">
        <v>10</v>
      </c>
      <c r="B209" s="435"/>
      <c r="C209" s="444" t="s">
        <v>7</v>
      </c>
      <c r="D209" s="445"/>
      <c r="E209" s="101">
        <f>SUM(E210:E236)</f>
        <v>95812890</v>
      </c>
      <c r="K209" s="3"/>
    </row>
    <row r="210" spans="1:11" s="20" customFormat="1" ht="12.75">
      <c r="A210" s="192">
        <v>1</v>
      </c>
      <c r="B210" s="296" t="s">
        <v>36</v>
      </c>
      <c r="C210" s="297"/>
      <c r="D210" s="298"/>
      <c r="E210" s="199">
        <v>610000</v>
      </c>
      <c r="K210" s="25"/>
    </row>
    <row r="211" spans="1:11" s="20" customFormat="1" ht="12.75" customHeight="1">
      <c r="A211" s="192">
        <v>2</v>
      </c>
      <c r="B211" s="314" t="s">
        <v>49</v>
      </c>
      <c r="C211" s="315"/>
      <c r="D211" s="316"/>
      <c r="E211" s="195">
        <v>8200000</v>
      </c>
      <c r="K211" s="25"/>
    </row>
    <row r="212" spans="1:11" s="7" customFormat="1" ht="12.75">
      <c r="A212" s="192">
        <v>3</v>
      </c>
      <c r="B212" s="314" t="s">
        <v>37</v>
      </c>
      <c r="C212" s="315"/>
      <c r="D212" s="316"/>
      <c r="E212" s="36">
        <v>77102200</v>
      </c>
      <c r="F212" s="20"/>
      <c r="G212" s="20"/>
      <c r="K212" s="12"/>
    </row>
    <row r="213" spans="1:11" s="7" customFormat="1" ht="25.5" customHeight="1">
      <c r="A213" s="192">
        <v>4</v>
      </c>
      <c r="B213" s="277" t="s">
        <v>42</v>
      </c>
      <c r="C213" s="278"/>
      <c r="D213" s="279"/>
      <c r="E213" s="36">
        <v>1000</v>
      </c>
      <c r="F213" s="20"/>
      <c r="K213" s="12"/>
    </row>
    <row r="214" spans="1:11" s="7" customFormat="1" ht="25.5" customHeight="1">
      <c r="A214" s="192">
        <v>5</v>
      </c>
      <c r="B214" s="246" t="s">
        <v>326</v>
      </c>
      <c r="C214" s="247"/>
      <c r="D214" s="248"/>
      <c r="E214" s="36">
        <v>42840</v>
      </c>
      <c r="F214" s="20"/>
      <c r="K214" s="12"/>
    </row>
    <row r="215" spans="1:11" s="7" customFormat="1" ht="25.5" customHeight="1">
      <c r="A215" s="192">
        <v>6</v>
      </c>
      <c r="B215" s="246" t="s">
        <v>327</v>
      </c>
      <c r="C215" s="247"/>
      <c r="D215" s="248"/>
      <c r="E215" s="36">
        <v>17850</v>
      </c>
      <c r="F215" s="20"/>
      <c r="K215" s="12"/>
    </row>
    <row r="216" spans="1:11" s="7" customFormat="1" ht="12.75">
      <c r="A216" s="192">
        <v>7</v>
      </c>
      <c r="B216" s="277" t="s">
        <v>319</v>
      </c>
      <c r="C216" s="278"/>
      <c r="D216" s="279"/>
      <c r="E216" s="36">
        <v>161000</v>
      </c>
      <c r="F216" s="20"/>
      <c r="K216" s="12"/>
    </row>
    <row r="217" spans="1:11" s="7" customFormat="1" ht="12.75">
      <c r="A217" s="192">
        <v>8</v>
      </c>
      <c r="B217" s="267" t="s">
        <v>40</v>
      </c>
      <c r="C217" s="268"/>
      <c r="D217" s="269"/>
      <c r="E217" s="188">
        <v>38000</v>
      </c>
      <c r="F217" s="20"/>
      <c r="K217" s="12"/>
    </row>
    <row r="218" spans="1:11" s="7" customFormat="1" ht="24" customHeight="1">
      <c r="A218" s="192">
        <v>9</v>
      </c>
      <c r="B218" s="267" t="s">
        <v>69</v>
      </c>
      <c r="C218" s="268"/>
      <c r="D218" s="269"/>
      <c r="E218" s="188">
        <v>37000</v>
      </c>
      <c r="K218" s="12"/>
    </row>
    <row r="219" spans="1:11" s="7" customFormat="1" ht="28.5" customHeight="1">
      <c r="A219" s="192">
        <v>10</v>
      </c>
      <c r="B219" s="311" t="s">
        <v>96</v>
      </c>
      <c r="C219" s="312"/>
      <c r="D219" s="313"/>
      <c r="E219" s="188">
        <v>36000</v>
      </c>
      <c r="K219" s="12"/>
    </row>
    <row r="220" spans="1:11" s="7" customFormat="1" ht="28.5" customHeight="1">
      <c r="A220" s="222">
        <v>11</v>
      </c>
      <c r="B220" s="405" t="s">
        <v>48</v>
      </c>
      <c r="C220" s="406"/>
      <c r="D220" s="407"/>
      <c r="E220" s="226">
        <v>2850000</v>
      </c>
      <c r="K220" s="12"/>
    </row>
    <row r="221" spans="1:11" s="113" customFormat="1" ht="27.75" customHeight="1">
      <c r="A221" s="200">
        <v>16</v>
      </c>
      <c r="B221" s="413" t="s">
        <v>79</v>
      </c>
      <c r="C221" s="414" t="s">
        <v>79</v>
      </c>
      <c r="D221" s="415" t="s">
        <v>79</v>
      </c>
      <c r="E221" s="201">
        <v>200000</v>
      </c>
      <c r="F221" s="112"/>
      <c r="K221" s="114"/>
    </row>
    <row r="222" spans="1:11" s="7" customFormat="1" ht="26.25" customHeight="1">
      <c r="A222" s="192">
        <v>17</v>
      </c>
      <c r="B222" s="267" t="s">
        <v>80</v>
      </c>
      <c r="C222" s="268" t="s">
        <v>80</v>
      </c>
      <c r="D222" s="269" t="s">
        <v>80</v>
      </c>
      <c r="E222" s="36">
        <v>300000</v>
      </c>
      <c r="F222" s="20"/>
      <c r="K222" s="12"/>
    </row>
    <row r="223" spans="1:11" s="7" customFormat="1" ht="12.75">
      <c r="A223" s="192">
        <v>18</v>
      </c>
      <c r="B223" s="267" t="s">
        <v>99</v>
      </c>
      <c r="C223" s="268"/>
      <c r="D223" s="269"/>
      <c r="E223" s="48">
        <v>795000</v>
      </c>
      <c r="F223" s="20"/>
      <c r="K223" s="12"/>
    </row>
    <row r="224" spans="1:11" s="7" customFormat="1" ht="12.75">
      <c r="A224" s="192">
        <v>19</v>
      </c>
      <c r="B224" s="325" t="s">
        <v>101</v>
      </c>
      <c r="C224" s="326"/>
      <c r="D224" s="327"/>
      <c r="E224" s="202">
        <v>6000</v>
      </c>
      <c r="F224" s="20"/>
      <c r="K224" s="12"/>
    </row>
    <row r="225" spans="1:11" s="7" customFormat="1" ht="12.75">
      <c r="A225" s="192">
        <v>20</v>
      </c>
      <c r="B225" s="267" t="s">
        <v>102</v>
      </c>
      <c r="C225" s="326"/>
      <c r="D225" s="327"/>
      <c r="E225" s="48">
        <v>23000</v>
      </c>
      <c r="F225" s="20"/>
      <c r="K225" s="12"/>
    </row>
    <row r="226" spans="1:11" s="7" customFormat="1" ht="12.75">
      <c r="A226" s="192">
        <v>21</v>
      </c>
      <c r="B226" s="304" t="s">
        <v>100</v>
      </c>
      <c r="C226" s="305"/>
      <c r="D226" s="306"/>
      <c r="E226" s="202">
        <v>2940000</v>
      </c>
      <c r="F226" s="20"/>
      <c r="K226" s="12"/>
    </row>
    <row r="227" spans="1:11" s="7" customFormat="1" ht="25.5" customHeight="1">
      <c r="A227" s="192">
        <v>22</v>
      </c>
      <c r="B227" s="276" t="s">
        <v>103</v>
      </c>
      <c r="C227" s="286"/>
      <c r="D227" s="286"/>
      <c r="E227" s="48">
        <v>28000</v>
      </c>
      <c r="F227" s="20"/>
      <c r="K227" s="12"/>
    </row>
    <row r="228" spans="1:11" s="7" customFormat="1" ht="12.75">
      <c r="A228" s="192">
        <v>23</v>
      </c>
      <c r="B228" s="267" t="s">
        <v>213</v>
      </c>
      <c r="C228" s="268"/>
      <c r="D228" s="269"/>
      <c r="E228" s="48">
        <v>1000</v>
      </c>
      <c r="F228" s="20"/>
      <c r="K228" s="12"/>
    </row>
    <row r="229" spans="1:11" s="7" customFormat="1" ht="12.75">
      <c r="A229" s="192">
        <v>24</v>
      </c>
      <c r="B229" s="246" t="s">
        <v>324</v>
      </c>
      <c r="C229" s="247"/>
      <c r="D229" s="248"/>
      <c r="E229" s="48">
        <v>1000</v>
      </c>
      <c r="F229" s="20"/>
      <c r="K229" s="12"/>
    </row>
    <row r="230" spans="1:11" s="7" customFormat="1" ht="25.5" customHeight="1">
      <c r="A230" s="192">
        <v>25</v>
      </c>
      <c r="B230" s="246" t="s">
        <v>325</v>
      </c>
      <c r="C230" s="247"/>
      <c r="D230" s="248"/>
      <c r="E230" s="48">
        <v>1000</v>
      </c>
      <c r="F230" s="20"/>
      <c r="K230" s="12"/>
    </row>
    <row r="231" spans="1:11" s="7" customFormat="1" ht="12.75">
      <c r="A231" s="192">
        <v>26</v>
      </c>
      <c r="B231" s="246" t="s">
        <v>322</v>
      </c>
      <c r="C231" s="247"/>
      <c r="D231" s="248"/>
      <c r="E231" s="48">
        <v>725000</v>
      </c>
      <c r="F231" s="20"/>
      <c r="K231" s="12"/>
    </row>
    <row r="232" spans="1:11" s="7" customFormat="1" ht="12.75">
      <c r="A232" s="192">
        <v>27</v>
      </c>
      <c r="B232" s="246" t="s">
        <v>320</v>
      </c>
      <c r="C232" s="247"/>
      <c r="D232" s="248"/>
      <c r="E232" s="48">
        <v>35000</v>
      </c>
      <c r="F232" s="20"/>
      <c r="K232" s="12"/>
    </row>
    <row r="233" spans="1:11" s="7" customFormat="1" ht="24.75" customHeight="1">
      <c r="A233" s="192">
        <v>28</v>
      </c>
      <c r="B233" s="246" t="s">
        <v>321</v>
      </c>
      <c r="C233" s="247"/>
      <c r="D233" s="248"/>
      <c r="E233" s="48">
        <v>15000</v>
      </c>
      <c r="F233" s="20"/>
      <c r="K233" s="12"/>
    </row>
    <row r="234" spans="1:11" s="7" customFormat="1" ht="12.75">
      <c r="A234" s="192">
        <v>29</v>
      </c>
      <c r="B234" s="276" t="s">
        <v>170</v>
      </c>
      <c r="C234" s="286"/>
      <c r="D234" s="286"/>
      <c r="E234" s="48">
        <v>1600000</v>
      </c>
      <c r="F234" s="20"/>
      <c r="K234" s="12"/>
    </row>
    <row r="235" spans="1:11" s="7" customFormat="1" ht="12.75">
      <c r="A235" s="192">
        <v>30</v>
      </c>
      <c r="B235" s="276" t="s">
        <v>173</v>
      </c>
      <c r="C235" s="286"/>
      <c r="D235" s="286"/>
      <c r="E235" s="48">
        <v>38000</v>
      </c>
      <c r="F235" s="20"/>
      <c r="K235" s="12"/>
    </row>
    <row r="236" spans="1:11" s="7" customFormat="1" ht="13.5" thickBot="1">
      <c r="A236" s="192">
        <v>31</v>
      </c>
      <c r="B236" s="276" t="s">
        <v>172</v>
      </c>
      <c r="C236" s="286"/>
      <c r="D236" s="286"/>
      <c r="E236" s="48">
        <v>9000</v>
      </c>
      <c r="F236" s="20"/>
      <c r="K236" s="12"/>
    </row>
    <row r="237" spans="1:11" ht="19.5" thickBot="1">
      <c r="A237" s="388" t="s">
        <v>16</v>
      </c>
      <c r="B237" s="389"/>
      <c r="C237" s="389"/>
      <c r="D237" s="390"/>
      <c r="E237" s="145">
        <f>E181+E63+E18+E11</f>
        <v>145841757</v>
      </c>
      <c r="I237" s="3"/>
      <c r="K237" s="3"/>
    </row>
    <row r="238" spans="1:11" ht="30.75" customHeight="1">
      <c r="A238" s="396" t="s">
        <v>229</v>
      </c>
      <c r="B238" s="397"/>
      <c r="C238" s="397"/>
      <c r="D238" s="397"/>
      <c r="E238" s="398"/>
      <c r="K238" s="3"/>
    </row>
    <row r="239" spans="1:11" s="14" customFormat="1" ht="18" customHeight="1">
      <c r="A239" s="441" t="s">
        <v>30</v>
      </c>
      <c r="B239" s="442"/>
      <c r="C239" s="442"/>
      <c r="D239" s="442"/>
      <c r="E239" s="443"/>
      <c r="K239" s="15"/>
    </row>
    <row r="240" spans="1:11" s="14" customFormat="1" ht="18" customHeight="1">
      <c r="A240" s="102"/>
      <c r="B240" s="37"/>
      <c r="C240" s="37"/>
      <c r="D240" s="37"/>
      <c r="E240" s="103"/>
      <c r="K240" s="15"/>
    </row>
    <row r="241" spans="1:11" ht="27.75" customHeight="1">
      <c r="A241" s="38" t="s">
        <v>1</v>
      </c>
      <c r="B241" s="38" t="s">
        <v>43</v>
      </c>
      <c r="C241" s="39" t="s">
        <v>29</v>
      </c>
      <c r="D241" s="126"/>
      <c r="E241" s="127"/>
      <c r="K241" s="3"/>
    </row>
    <row r="242" spans="1:11" ht="13.5" customHeight="1" thickBot="1">
      <c r="A242" s="128">
        <v>0</v>
      </c>
      <c r="B242" s="129">
        <v>1</v>
      </c>
      <c r="C242" s="129">
        <v>2</v>
      </c>
      <c r="D242" s="129"/>
      <c r="E242" s="130"/>
      <c r="K242" s="3"/>
    </row>
    <row r="243" spans="1:11" ht="17.25" customHeight="1">
      <c r="A243" s="104" t="s">
        <v>5</v>
      </c>
      <c r="B243" s="402" t="s">
        <v>6</v>
      </c>
      <c r="C243" s="403"/>
      <c r="D243" s="404"/>
      <c r="E243" s="131">
        <v>0</v>
      </c>
      <c r="K243" s="3"/>
    </row>
    <row r="244" spans="1:5" ht="14.25" customHeight="1">
      <c r="A244" s="105" t="s">
        <v>9</v>
      </c>
      <c r="B244" s="293" t="s">
        <v>20</v>
      </c>
      <c r="C244" s="294"/>
      <c r="D244" s="295"/>
      <c r="E244" s="132">
        <f>E245+E247+E255</f>
        <v>9201958</v>
      </c>
    </row>
    <row r="245" spans="1:5" ht="12.75">
      <c r="A245" s="323" t="s">
        <v>67</v>
      </c>
      <c r="B245" s="324"/>
      <c r="C245" s="324"/>
      <c r="D245" s="324"/>
      <c r="E245" s="44">
        <f>SUM(E246)</f>
        <v>33600</v>
      </c>
    </row>
    <row r="246" spans="1:5" s="20" customFormat="1" ht="12.75">
      <c r="A246" s="28">
        <v>1</v>
      </c>
      <c r="B246" s="277" t="s">
        <v>89</v>
      </c>
      <c r="C246" s="278"/>
      <c r="D246" s="279"/>
      <c r="E246" s="195">
        <v>33600</v>
      </c>
    </row>
    <row r="247" spans="1:5" s="20" customFormat="1" ht="12.75">
      <c r="A247" s="323" t="s">
        <v>22</v>
      </c>
      <c r="B247" s="324"/>
      <c r="C247" s="324"/>
      <c r="D247" s="324"/>
      <c r="E247" s="44">
        <f>SUM(E248:E254)</f>
        <v>2683358</v>
      </c>
    </row>
    <row r="248" spans="1:5" s="20" customFormat="1" ht="38.25" customHeight="1">
      <c r="A248" s="19">
        <v>1</v>
      </c>
      <c r="B248" s="267" t="s">
        <v>137</v>
      </c>
      <c r="C248" s="268"/>
      <c r="D248" s="269"/>
      <c r="E248" s="36">
        <v>833200</v>
      </c>
    </row>
    <row r="249" spans="1:5" ht="34.5" customHeight="1">
      <c r="A249" s="19">
        <v>2</v>
      </c>
      <c r="B249" s="267" t="s">
        <v>133</v>
      </c>
      <c r="C249" s="268" t="s">
        <v>133</v>
      </c>
      <c r="D249" s="269" t="s">
        <v>133</v>
      </c>
      <c r="E249" s="36">
        <v>243000</v>
      </c>
    </row>
    <row r="250" spans="1:5" s="20" customFormat="1" ht="27.75" customHeight="1">
      <c r="A250" s="19">
        <v>3</v>
      </c>
      <c r="B250" s="267" t="s">
        <v>134</v>
      </c>
      <c r="C250" s="268" t="s">
        <v>134</v>
      </c>
      <c r="D250" s="269" t="s">
        <v>134</v>
      </c>
      <c r="E250" s="36">
        <v>100300</v>
      </c>
    </row>
    <row r="251" spans="1:5" s="20" customFormat="1" ht="29.25" customHeight="1">
      <c r="A251" s="19">
        <v>4</v>
      </c>
      <c r="B251" s="267" t="s">
        <v>198</v>
      </c>
      <c r="C251" s="268"/>
      <c r="D251" s="269"/>
      <c r="E251" s="36">
        <v>686586</v>
      </c>
    </row>
    <row r="252" spans="1:5" s="20" customFormat="1" ht="36" customHeight="1">
      <c r="A252" s="19">
        <v>5</v>
      </c>
      <c r="B252" s="267" t="s">
        <v>204</v>
      </c>
      <c r="C252" s="268"/>
      <c r="D252" s="269"/>
      <c r="E252" s="36">
        <v>401030</v>
      </c>
    </row>
    <row r="253" spans="1:5" s="20" customFormat="1" ht="41.25" customHeight="1">
      <c r="A253" s="19">
        <v>6</v>
      </c>
      <c r="B253" s="393" t="s">
        <v>209</v>
      </c>
      <c r="C253" s="394"/>
      <c r="D253" s="395"/>
      <c r="E253" s="36">
        <v>240618</v>
      </c>
    </row>
    <row r="254" spans="1:5" s="20" customFormat="1" ht="57" customHeight="1">
      <c r="A254" s="19">
        <v>7</v>
      </c>
      <c r="B254" s="393" t="s">
        <v>210</v>
      </c>
      <c r="C254" s="394"/>
      <c r="D254" s="395"/>
      <c r="E254" s="36">
        <v>178624</v>
      </c>
    </row>
    <row r="255" spans="1:5" s="20" customFormat="1" ht="12.75">
      <c r="A255" s="323" t="s">
        <v>63</v>
      </c>
      <c r="B255" s="324"/>
      <c r="C255" s="324"/>
      <c r="D255" s="324"/>
      <c r="E255" s="44">
        <f>E256</f>
        <v>6485000</v>
      </c>
    </row>
    <row r="256" spans="1:5" s="20" customFormat="1" ht="32.25" customHeight="1">
      <c r="A256" s="19">
        <v>1</v>
      </c>
      <c r="B256" s="252" t="s">
        <v>186</v>
      </c>
      <c r="C256" s="253"/>
      <c r="D256" s="254"/>
      <c r="E256" s="181">
        <v>6485000</v>
      </c>
    </row>
    <row r="257" spans="1:5" ht="32.25" customHeight="1">
      <c r="A257" s="33" t="s">
        <v>11</v>
      </c>
      <c r="B257" s="301" t="s">
        <v>44</v>
      </c>
      <c r="C257" s="301"/>
      <c r="D257" s="301"/>
      <c r="E257" s="133">
        <f>E258+E262</f>
        <v>478900</v>
      </c>
    </row>
    <row r="258" spans="1:5" ht="12.75" customHeight="1">
      <c r="A258" s="399" t="s">
        <v>46</v>
      </c>
      <c r="B258" s="400"/>
      <c r="C258" s="400"/>
      <c r="D258" s="401"/>
      <c r="E258" s="45">
        <f>SUM(E259:E261)</f>
        <v>478900</v>
      </c>
    </row>
    <row r="259" spans="1:5" s="20" customFormat="1" ht="27.75" customHeight="1">
      <c r="A259" s="19">
        <v>1</v>
      </c>
      <c r="B259" s="267" t="s">
        <v>351</v>
      </c>
      <c r="C259" s="268" t="s">
        <v>184</v>
      </c>
      <c r="D259" s="269" t="s">
        <v>184</v>
      </c>
      <c r="E259" s="203">
        <v>500</v>
      </c>
    </row>
    <row r="260" spans="1:5" s="20" customFormat="1" ht="27" customHeight="1">
      <c r="A260" s="19">
        <v>2</v>
      </c>
      <c r="B260" s="267" t="s">
        <v>352</v>
      </c>
      <c r="C260" s="268" t="s">
        <v>185</v>
      </c>
      <c r="D260" s="269" t="s">
        <v>185</v>
      </c>
      <c r="E260" s="203">
        <v>2400</v>
      </c>
    </row>
    <row r="261" spans="1:5" s="20" customFormat="1" ht="12.75" customHeight="1">
      <c r="A261" s="19">
        <v>3</v>
      </c>
      <c r="B261" s="267" t="s">
        <v>226</v>
      </c>
      <c r="C261" s="268"/>
      <c r="D261" s="269"/>
      <c r="E261" s="203">
        <v>476000</v>
      </c>
    </row>
    <row r="262" spans="1:5" ht="17.25" customHeight="1">
      <c r="A262" s="331" t="s">
        <v>10</v>
      </c>
      <c r="B262" s="332"/>
      <c r="C262" s="299" t="s">
        <v>7</v>
      </c>
      <c r="D262" s="300"/>
      <c r="E262" s="134">
        <f>SUM(E263:E263)</f>
        <v>0</v>
      </c>
    </row>
    <row r="263" spans="1:5" ht="12.75">
      <c r="A263" s="68">
        <v>1</v>
      </c>
      <c r="B263" s="267"/>
      <c r="C263" s="268"/>
      <c r="D263" s="269"/>
      <c r="E263" s="135">
        <v>0</v>
      </c>
    </row>
    <row r="264" spans="1:5" s="20" customFormat="1" ht="57.75" customHeight="1">
      <c r="A264" s="33" t="s">
        <v>13</v>
      </c>
      <c r="B264" s="301" t="s">
        <v>355</v>
      </c>
      <c r="C264" s="301"/>
      <c r="D264" s="301"/>
      <c r="E264" s="133">
        <v>0</v>
      </c>
    </row>
    <row r="265" spans="1:5" ht="36.75" customHeight="1">
      <c r="A265" s="33" t="s">
        <v>14</v>
      </c>
      <c r="B265" s="301" t="s">
        <v>45</v>
      </c>
      <c r="C265" s="301"/>
      <c r="D265" s="301"/>
      <c r="E265" s="132">
        <f>E266+E271+E284+E286+E301</f>
        <v>75529802</v>
      </c>
    </row>
    <row r="266" spans="1:5" ht="12.75">
      <c r="A266" s="308" t="s">
        <v>22</v>
      </c>
      <c r="B266" s="309"/>
      <c r="C266" s="309"/>
      <c r="D266" s="310"/>
      <c r="E266" s="34">
        <f>SUM(E267:E270)</f>
        <v>3494550</v>
      </c>
    </row>
    <row r="267" spans="1:5" s="20" customFormat="1" ht="18" customHeight="1">
      <c r="A267" s="68">
        <v>1</v>
      </c>
      <c r="B267" s="267" t="s">
        <v>132</v>
      </c>
      <c r="C267" s="268"/>
      <c r="D267" s="269"/>
      <c r="E267" s="21">
        <v>3400000</v>
      </c>
    </row>
    <row r="268" spans="1:5" ht="35.25" customHeight="1">
      <c r="A268" s="68">
        <v>2</v>
      </c>
      <c r="B268" s="267" t="s">
        <v>47</v>
      </c>
      <c r="C268" s="268" t="s">
        <v>47</v>
      </c>
      <c r="D268" s="269" t="s">
        <v>47</v>
      </c>
      <c r="E268" s="48">
        <v>48800</v>
      </c>
    </row>
    <row r="269" spans="1:5" s="20" customFormat="1" ht="25.5" customHeight="1">
      <c r="A269" s="19">
        <v>3</v>
      </c>
      <c r="B269" s="267" t="s">
        <v>94</v>
      </c>
      <c r="C269" s="268"/>
      <c r="D269" s="269"/>
      <c r="E269" s="48">
        <v>33700</v>
      </c>
    </row>
    <row r="270" spans="1:5" ht="29.25" customHeight="1">
      <c r="A270" s="19">
        <v>4</v>
      </c>
      <c r="B270" s="246" t="s">
        <v>135</v>
      </c>
      <c r="C270" s="247"/>
      <c r="D270" s="248"/>
      <c r="E270" s="48">
        <v>12050</v>
      </c>
    </row>
    <row r="271" spans="1:5" ht="12.75">
      <c r="A271" s="264" t="s">
        <v>34</v>
      </c>
      <c r="B271" s="265"/>
      <c r="C271" s="265"/>
      <c r="D271" s="266"/>
      <c r="E271" s="34">
        <f>SUM(E272:E283)</f>
        <v>18832500</v>
      </c>
    </row>
    <row r="272" spans="1:5" ht="25.5" customHeight="1">
      <c r="A272" s="19">
        <v>1</v>
      </c>
      <c r="B272" s="267" t="s">
        <v>90</v>
      </c>
      <c r="C272" s="268"/>
      <c r="D272" s="269"/>
      <c r="E272" s="48">
        <v>5000000</v>
      </c>
    </row>
    <row r="273" spans="1:5" ht="27.75" customHeight="1">
      <c r="A273" s="19">
        <v>2</v>
      </c>
      <c r="B273" s="267" t="s">
        <v>91</v>
      </c>
      <c r="C273" s="268"/>
      <c r="D273" s="269"/>
      <c r="E273" s="48">
        <v>136000</v>
      </c>
    </row>
    <row r="274" spans="1:5" s="20" customFormat="1" ht="27" customHeight="1">
      <c r="A274" s="19">
        <v>3</v>
      </c>
      <c r="B274" s="267" t="s">
        <v>92</v>
      </c>
      <c r="C274" s="268"/>
      <c r="D274" s="269"/>
      <c r="E274" s="48">
        <v>38000</v>
      </c>
    </row>
    <row r="275" spans="1:5" ht="26.25" customHeight="1">
      <c r="A275" s="19">
        <v>4</v>
      </c>
      <c r="B275" s="267" t="s">
        <v>88</v>
      </c>
      <c r="C275" s="268"/>
      <c r="D275" s="269"/>
      <c r="E275" s="48">
        <v>8333700</v>
      </c>
    </row>
    <row r="276" spans="1:5" ht="27.75" customHeight="1">
      <c r="A276" s="204">
        <v>5</v>
      </c>
      <c r="B276" s="246" t="s">
        <v>66</v>
      </c>
      <c r="C276" s="247"/>
      <c r="D276" s="248"/>
      <c r="E276" s="48">
        <v>2500000</v>
      </c>
    </row>
    <row r="277" spans="1:5" ht="33.75" customHeight="1">
      <c r="A277" s="204">
        <v>6</v>
      </c>
      <c r="B277" s="267" t="s">
        <v>74</v>
      </c>
      <c r="C277" s="268"/>
      <c r="D277" s="269"/>
      <c r="E277" s="48">
        <v>47600</v>
      </c>
    </row>
    <row r="278" spans="1:5" ht="36.75" customHeight="1">
      <c r="A278" s="204">
        <v>7</v>
      </c>
      <c r="B278" s="267" t="s">
        <v>75</v>
      </c>
      <c r="C278" s="268"/>
      <c r="D278" s="269"/>
      <c r="E278" s="48">
        <v>38000</v>
      </c>
    </row>
    <row r="279" spans="1:5" ht="45" customHeight="1">
      <c r="A279" s="156">
        <v>8</v>
      </c>
      <c r="B279" s="267" t="s">
        <v>86</v>
      </c>
      <c r="C279" s="268" t="s">
        <v>76</v>
      </c>
      <c r="D279" s="269" t="s">
        <v>76</v>
      </c>
      <c r="E279" s="48">
        <v>118800</v>
      </c>
    </row>
    <row r="280" spans="1:5" ht="39.75" customHeight="1">
      <c r="A280" s="19">
        <v>9</v>
      </c>
      <c r="B280" s="267" t="s">
        <v>87</v>
      </c>
      <c r="C280" s="268" t="s">
        <v>77</v>
      </c>
      <c r="D280" s="269" t="s">
        <v>77</v>
      </c>
      <c r="E280" s="48">
        <v>26800</v>
      </c>
    </row>
    <row r="281" spans="1:5" ht="12.75" customHeight="1">
      <c r="A281" s="19">
        <v>10</v>
      </c>
      <c r="B281" s="267" t="s">
        <v>105</v>
      </c>
      <c r="C281" s="268"/>
      <c r="D281" s="269"/>
      <c r="E281" s="48">
        <v>2500000</v>
      </c>
    </row>
    <row r="282" spans="1:5" ht="29.25" customHeight="1">
      <c r="A282" s="19">
        <v>11</v>
      </c>
      <c r="B282" s="267" t="s">
        <v>106</v>
      </c>
      <c r="C282" s="268"/>
      <c r="D282" s="269"/>
      <c r="E282" s="48">
        <v>81600</v>
      </c>
    </row>
    <row r="283" spans="1:5" ht="27.75" customHeight="1">
      <c r="A283" s="19">
        <v>12</v>
      </c>
      <c r="B283" s="267" t="s">
        <v>107</v>
      </c>
      <c r="C283" s="268"/>
      <c r="D283" s="269"/>
      <c r="E283" s="48">
        <v>12000</v>
      </c>
    </row>
    <row r="284" spans="1:5" ht="27.75" customHeight="1">
      <c r="A284" s="271" t="s">
        <v>361</v>
      </c>
      <c r="B284" s="272"/>
      <c r="C284" s="271"/>
      <c r="D284" s="272"/>
      <c r="E284" s="229">
        <f>SUM(E285)</f>
        <v>10000</v>
      </c>
    </row>
    <row r="285" spans="1:5" ht="27.75" customHeight="1">
      <c r="A285" s="228">
        <v>1</v>
      </c>
      <c r="B285" s="223" t="s">
        <v>360</v>
      </c>
      <c r="C285" s="224"/>
      <c r="D285" s="225"/>
      <c r="E285" s="227">
        <v>10000</v>
      </c>
    </row>
    <row r="286" spans="1:5" ht="12.75" customHeight="1">
      <c r="A286" s="385" t="s">
        <v>46</v>
      </c>
      <c r="B286" s="386"/>
      <c r="C286" s="386"/>
      <c r="D286" s="387"/>
      <c r="E286" s="34">
        <f>SUM(E287:E300)</f>
        <v>27184752</v>
      </c>
    </row>
    <row r="287" spans="1:5" ht="12.75" customHeight="1">
      <c r="A287" s="204">
        <v>1</v>
      </c>
      <c r="B287" s="267" t="s">
        <v>50</v>
      </c>
      <c r="C287" s="268" t="s">
        <v>50</v>
      </c>
      <c r="D287" s="269" t="s">
        <v>50</v>
      </c>
      <c r="E287" s="48">
        <v>1728600</v>
      </c>
    </row>
    <row r="288" spans="1:5" ht="12.75" customHeight="1">
      <c r="A288" s="204">
        <v>2</v>
      </c>
      <c r="B288" s="267" t="s">
        <v>51</v>
      </c>
      <c r="C288" s="268" t="s">
        <v>51</v>
      </c>
      <c r="D288" s="269" t="s">
        <v>51</v>
      </c>
      <c r="E288" s="48">
        <v>473300</v>
      </c>
    </row>
    <row r="289" spans="1:5" ht="12.75" customHeight="1">
      <c r="A289" s="204">
        <v>3</v>
      </c>
      <c r="B289" s="267" t="s">
        <v>52</v>
      </c>
      <c r="C289" s="268" t="s">
        <v>52</v>
      </c>
      <c r="D289" s="269" t="s">
        <v>52</v>
      </c>
      <c r="E289" s="48">
        <v>1586200</v>
      </c>
    </row>
    <row r="290" spans="1:5" ht="12.75" customHeight="1">
      <c r="A290" s="204">
        <v>4</v>
      </c>
      <c r="B290" s="304" t="s">
        <v>53</v>
      </c>
      <c r="C290" s="305" t="s">
        <v>53</v>
      </c>
      <c r="D290" s="306" t="s">
        <v>53</v>
      </c>
      <c r="E290" s="203">
        <v>2100000</v>
      </c>
    </row>
    <row r="291" spans="1:5" ht="30.75" customHeight="1">
      <c r="A291" s="204">
        <v>5</v>
      </c>
      <c r="B291" s="267" t="s">
        <v>71</v>
      </c>
      <c r="C291" s="268"/>
      <c r="D291" s="269"/>
      <c r="E291" s="203">
        <v>20163000</v>
      </c>
    </row>
    <row r="292" spans="1:5" ht="29.25" customHeight="1">
      <c r="A292" s="204">
        <v>6</v>
      </c>
      <c r="B292" s="267" t="s">
        <v>72</v>
      </c>
      <c r="C292" s="268" t="s">
        <v>72</v>
      </c>
      <c r="D292" s="269" t="s">
        <v>72</v>
      </c>
      <c r="E292" s="203">
        <v>132000</v>
      </c>
    </row>
    <row r="293" spans="1:5" s="20" customFormat="1" ht="33.75" customHeight="1">
      <c r="A293" s="204">
        <v>7</v>
      </c>
      <c r="B293" s="267" t="s">
        <v>73</v>
      </c>
      <c r="C293" s="268" t="s">
        <v>73</v>
      </c>
      <c r="D293" s="269" t="s">
        <v>73</v>
      </c>
      <c r="E293" s="203">
        <v>80000</v>
      </c>
    </row>
    <row r="294" spans="1:5" ht="12.75">
      <c r="A294" s="204">
        <v>8</v>
      </c>
      <c r="B294" s="267" t="s">
        <v>54</v>
      </c>
      <c r="C294" s="268" t="s">
        <v>50</v>
      </c>
      <c r="D294" s="269" t="s">
        <v>50</v>
      </c>
      <c r="E294" s="203">
        <v>13900</v>
      </c>
    </row>
    <row r="295" spans="1:5" s="20" customFormat="1" ht="12.75">
      <c r="A295" s="204">
        <v>9</v>
      </c>
      <c r="B295" s="267" t="s">
        <v>55</v>
      </c>
      <c r="C295" s="268" t="s">
        <v>51</v>
      </c>
      <c r="D295" s="269" t="s">
        <v>51</v>
      </c>
      <c r="E295" s="203">
        <v>5400</v>
      </c>
    </row>
    <row r="296" spans="1:24" ht="12.75">
      <c r="A296" s="204">
        <v>10</v>
      </c>
      <c r="B296" s="267" t="s">
        <v>56</v>
      </c>
      <c r="C296" s="268" t="s">
        <v>52</v>
      </c>
      <c r="D296" s="269" t="s">
        <v>52</v>
      </c>
      <c r="E296" s="203">
        <v>12400</v>
      </c>
      <c r="G296" s="6"/>
      <c r="H296" s="6"/>
      <c r="I296" s="6"/>
      <c r="J296" s="6"/>
      <c r="K296" s="6"/>
      <c r="L296" s="6"/>
      <c r="M296" s="6"/>
      <c r="N296" s="6"/>
      <c r="O296" s="6"/>
      <c r="P296" s="6"/>
      <c r="Q296" s="6"/>
      <c r="R296" s="6"/>
      <c r="S296" s="6"/>
      <c r="T296" s="6"/>
      <c r="U296" s="6"/>
      <c r="V296" s="6"/>
      <c r="W296" s="6"/>
      <c r="X296" s="6"/>
    </row>
    <row r="297" spans="1:24" ht="15.75">
      <c r="A297" s="204">
        <v>11</v>
      </c>
      <c r="B297" s="304" t="s">
        <v>57</v>
      </c>
      <c r="C297" s="305" t="s">
        <v>53</v>
      </c>
      <c r="D297" s="306" t="s">
        <v>53</v>
      </c>
      <c r="E297" s="203">
        <v>8600</v>
      </c>
      <c r="G297" s="16"/>
      <c r="H297" s="16"/>
      <c r="I297" s="16"/>
      <c r="J297" s="16"/>
      <c r="K297" s="17"/>
      <c r="L297" s="18"/>
      <c r="M297" s="307"/>
      <c r="N297" s="307"/>
      <c r="O297" s="6"/>
      <c r="P297" s="6"/>
      <c r="Q297" s="6"/>
      <c r="R297" s="6"/>
      <c r="S297" s="6"/>
      <c r="T297" s="6"/>
      <c r="U297" s="6"/>
      <c r="V297" s="6"/>
      <c r="W297" s="6"/>
      <c r="X297" s="6"/>
    </row>
    <row r="298" spans="1:14" ht="27" customHeight="1">
      <c r="A298" s="204">
        <v>12</v>
      </c>
      <c r="B298" s="267" t="s">
        <v>58</v>
      </c>
      <c r="C298" s="268" t="s">
        <v>50</v>
      </c>
      <c r="D298" s="269" t="s">
        <v>50</v>
      </c>
      <c r="E298" s="203">
        <v>4752</v>
      </c>
      <c r="N298" s="18"/>
    </row>
    <row r="299" spans="1:14" ht="31.5" customHeight="1">
      <c r="A299" s="204">
        <v>13</v>
      </c>
      <c r="B299" s="246" t="s">
        <v>348</v>
      </c>
      <c r="C299" s="247"/>
      <c r="D299" s="248"/>
      <c r="E299" s="203">
        <v>867600</v>
      </c>
      <c r="F299" s="20"/>
      <c r="G299" s="20"/>
      <c r="N299" s="47"/>
    </row>
    <row r="300" spans="1:14" ht="27.75" customHeight="1">
      <c r="A300" s="204">
        <v>14</v>
      </c>
      <c r="B300" s="304" t="s">
        <v>59</v>
      </c>
      <c r="C300" s="305" t="s">
        <v>53</v>
      </c>
      <c r="D300" s="306" t="s">
        <v>53</v>
      </c>
      <c r="E300" s="203">
        <v>9000</v>
      </c>
      <c r="F300" s="20"/>
      <c r="G300" s="20"/>
      <c r="N300" s="47"/>
    </row>
    <row r="301" spans="1:14" ht="30" customHeight="1">
      <c r="A301" s="264" t="s">
        <v>63</v>
      </c>
      <c r="B301" s="265"/>
      <c r="C301" s="265"/>
      <c r="D301" s="266"/>
      <c r="E301" s="34">
        <f>SUM(E302:E305)</f>
        <v>26008000</v>
      </c>
      <c r="F301" s="20"/>
      <c r="G301" s="20"/>
      <c r="N301" s="47"/>
    </row>
    <row r="302" spans="1:14" ht="27" customHeight="1">
      <c r="A302" s="19">
        <v>1</v>
      </c>
      <c r="B302" s="267" t="s">
        <v>186</v>
      </c>
      <c r="C302" s="268"/>
      <c r="D302" s="269"/>
      <c r="E302" s="205">
        <v>1506000</v>
      </c>
      <c r="F302" s="20"/>
      <c r="G302" s="20"/>
      <c r="N302" s="47"/>
    </row>
    <row r="303" spans="1:14" ht="46.5" customHeight="1">
      <c r="A303" s="19">
        <v>2</v>
      </c>
      <c r="B303" s="267" t="s">
        <v>78</v>
      </c>
      <c r="C303" s="268"/>
      <c r="D303" s="269"/>
      <c r="E303" s="48">
        <v>24000000</v>
      </c>
      <c r="F303" s="20"/>
      <c r="G303" s="20"/>
      <c r="N303" s="47"/>
    </row>
    <row r="304" spans="1:14" ht="48" customHeight="1">
      <c r="A304" s="156">
        <v>3</v>
      </c>
      <c r="B304" s="267" t="s">
        <v>64</v>
      </c>
      <c r="C304" s="268" t="s">
        <v>60</v>
      </c>
      <c r="D304" s="269" t="s">
        <v>60</v>
      </c>
      <c r="E304" s="203">
        <v>385600</v>
      </c>
      <c r="F304" s="20"/>
      <c r="G304" s="20"/>
      <c r="N304" s="47"/>
    </row>
    <row r="305" spans="1:14" ht="45" customHeight="1" thickBot="1">
      <c r="A305" s="156">
        <v>4</v>
      </c>
      <c r="B305" s="304" t="s">
        <v>65</v>
      </c>
      <c r="C305" s="305" t="s">
        <v>61</v>
      </c>
      <c r="D305" s="306" t="s">
        <v>61</v>
      </c>
      <c r="E305" s="203">
        <v>116400</v>
      </c>
      <c r="F305" s="20"/>
      <c r="G305" s="20"/>
      <c r="N305" s="47"/>
    </row>
    <row r="306" spans="1:7" ht="25.5" customHeight="1">
      <c r="A306" s="243" t="s">
        <v>356</v>
      </c>
      <c r="B306" s="244"/>
      <c r="C306" s="244"/>
      <c r="D306" s="245"/>
      <c r="E306" s="136">
        <f>E265+E257+E244</f>
        <v>85210660</v>
      </c>
      <c r="F306" s="20"/>
      <c r="G306" s="20"/>
    </row>
    <row r="307" spans="1:5" s="20" customFormat="1" ht="9.75" customHeight="1">
      <c r="A307" s="137"/>
      <c r="B307" s="137"/>
      <c r="C307" s="138"/>
      <c r="D307"/>
      <c r="E307"/>
    </row>
    <row r="308" spans="1:5" s="20" customFormat="1" ht="49.5" customHeight="1">
      <c r="A308" s="270" t="s">
        <v>353</v>
      </c>
      <c r="B308" s="270"/>
      <c r="C308" s="270"/>
      <c r="D308" s="270"/>
      <c r="E308" s="270"/>
    </row>
    <row r="309" spans="1:5" ht="18">
      <c r="A309" s="111" t="s">
        <v>5</v>
      </c>
      <c r="B309" s="273" t="s">
        <v>6</v>
      </c>
      <c r="C309" s="274"/>
      <c r="D309" s="275"/>
      <c r="E309" s="139">
        <v>0</v>
      </c>
    </row>
    <row r="310" spans="1:5" s="20" customFormat="1" ht="15.75">
      <c r="A310" s="105" t="s">
        <v>9</v>
      </c>
      <c r="B310" s="293" t="s">
        <v>20</v>
      </c>
      <c r="C310" s="294"/>
      <c r="D310" s="295"/>
      <c r="E310" s="132">
        <f>E311+E313</f>
        <v>32108769</v>
      </c>
    </row>
    <row r="311" spans="1:6" ht="18.75" customHeight="1">
      <c r="A311" s="256" t="s">
        <v>67</v>
      </c>
      <c r="B311" s="257"/>
      <c r="C311" s="257"/>
      <c r="D311" s="258"/>
      <c r="E311" s="140">
        <f>SUM(E312)</f>
        <v>1000</v>
      </c>
      <c r="F311" s="20"/>
    </row>
    <row r="312" spans="1:5" s="20" customFormat="1" ht="12.75">
      <c r="A312" s="19">
        <v>1</v>
      </c>
      <c r="B312" s="249" t="s">
        <v>256</v>
      </c>
      <c r="C312" s="250"/>
      <c r="D312" s="251"/>
      <c r="E312" s="206">
        <v>1000</v>
      </c>
    </row>
    <row r="313" spans="1:6" ht="15.75">
      <c r="A313" s="261" t="s">
        <v>63</v>
      </c>
      <c r="B313" s="262"/>
      <c r="C313" s="262"/>
      <c r="D313" s="263"/>
      <c r="E313" s="141">
        <f>SUM(E314)</f>
        <v>32107769</v>
      </c>
      <c r="F313" s="20"/>
    </row>
    <row r="314" spans="1:5" s="20" customFormat="1" ht="12.75">
      <c r="A314" s="19">
        <v>1</v>
      </c>
      <c r="B314" s="252" t="s">
        <v>305</v>
      </c>
      <c r="C314" s="253"/>
      <c r="D314" s="254"/>
      <c r="E314" s="181">
        <v>32107769</v>
      </c>
    </row>
    <row r="315" spans="1:6" ht="39" customHeight="1">
      <c r="A315" s="110" t="s">
        <v>11</v>
      </c>
      <c r="B315" s="255" t="s">
        <v>44</v>
      </c>
      <c r="C315" s="255"/>
      <c r="D315" s="255"/>
      <c r="E315" s="133">
        <f>E319+E322+E316</f>
        <v>2841765</v>
      </c>
      <c r="F315" s="20"/>
    </row>
    <row r="316" spans="1:6" ht="15.75">
      <c r="A316" s="261" t="s">
        <v>22</v>
      </c>
      <c r="B316" s="262"/>
      <c r="C316" s="262"/>
      <c r="D316" s="263"/>
      <c r="E316" s="142">
        <f>SUM(E317:E318)</f>
        <v>511819</v>
      </c>
      <c r="F316" s="20"/>
    </row>
    <row r="317" spans="1:6" ht="12.75" customHeight="1">
      <c r="A317" s="207">
        <v>1</v>
      </c>
      <c r="B317" s="267" t="s">
        <v>245</v>
      </c>
      <c r="C317" s="268"/>
      <c r="D317" s="269"/>
      <c r="E317" s="208">
        <v>157080</v>
      </c>
      <c r="F317" s="20"/>
    </row>
    <row r="318" spans="1:6" ht="34.5" customHeight="1">
      <c r="A318" s="207">
        <v>2</v>
      </c>
      <c r="B318" s="267" t="s">
        <v>354</v>
      </c>
      <c r="C318" s="268"/>
      <c r="D318" s="269"/>
      <c r="E318" s="208">
        <v>354739</v>
      </c>
      <c r="F318" s="20"/>
    </row>
    <row r="319" spans="1:6" ht="16.5" customHeight="1">
      <c r="A319" s="256" t="s">
        <v>34</v>
      </c>
      <c r="B319" s="257"/>
      <c r="C319" s="257"/>
      <c r="D319" s="258"/>
      <c r="E319" s="142">
        <f>SUM(E320:E321)</f>
        <v>881415</v>
      </c>
      <c r="F319" s="20"/>
    </row>
    <row r="320" spans="1:6" ht="24" customHeight="1">
      <c r="A320" s="19">
        <v>1</v>
      </c>
      <c r="B320" s="249" t="s">
        <v>211</v>
      </c>
      <c r="C320" s="250"/>
      <c r="D320" s="251"/>
      <c r="E320" s="206">
        <v>328350</v>
      </c>
      <c r="F320" s="20"/>
    </row>
    <row r="321" spans="1:6" ht="22.5" customHeight="1">
      <c r="A321" s="19">
        <v>2</v>
      </c>
      <c r="B321" s="249" t="s">
        <v>255</v>
      </c>
      <c r="C321" s="250"/>
      <c r="D321" s="251"/>
      <c r="E321" s="206">
        <v>553065</v>
      </c>
      <c r="F321" s="20"/>
    </row>
    <row r="322" spans="1:6" ht="15.75">
      <c r="A322" s="256" t="s">
        <v>46</v>
      </c>
      <c r="B322" s="257"/>
      <c r="C322" s="257"/>
      <c r="D322" s="258"/>
      <c r="E322" s="142">
        <f>SUM(E323:E335)</f>
        <v>1448531</v>
      </c>
      <c r="F322" s="20"/>
    </row>
    <row r="323" spans="1:6" ht="12.75">
      <c r="A323" s="19">
        <v>1</v>
      </c>
      <c r="B323" s="246" t="s">
        <v>260</v>
      </c>
      <c r="C323" s="247" t="s">
        <v>260</v>
      </c>
      <c r="D323" s="248" t="s">
        <v>260</v>
      </c>
      <c r="E323" s="209">
        <v>65000</v>
      </c>
      <c r="F323" s="20"/>
    </row>
    <row r="324" spans="1:6" ht="12.75">
      <c r="A324" s="19">
        <v>2</v>
      </c>
      <c r="B324" s="246" t="s">
        <v>261</v>
      </c>
      <c r="C324" s="247" t="s">
        <v>261</v>
      </c>
      <c r="D324" s="248" t="s">
        <v>261</v>
      </c>
      <c r="E324" s="209">
        <v>46802</v>
      </c>
      <c r="F324" s="20"/>
    </row>
    <row r="325" spans="1:6" ht="12.75">
      <c r="A325" s="19">
        <v>3</v>
      </c>
      <c r="B325" s="246" t="s">
        <v>262</v>
      </c>
      <c r="C325" s="247" t="s">
        <v>262</v>
      </c>
      <c r="D325" s="248" t="s">
        <v>262</v>
      </c>
      <c r="E325" s="209">
        <v>46802</v>
      </c>
      <c r="F325" s="20"/>
    </row>
    <row r="326" spans="1:6" ht="12.75">
      <c r="A326" s="19">
        <v>4</v>
      </c>
      <c r="B326" s="246" t="s">
        <v>263</v>
      </c>
      <c r="C326" s="247" t="s">
        <v>263</v>
      </c>
      <c r="D326" s="248" t="s">
        <v>263</v>
      </c>
      <c r="E326" s="209">
        <v>46802</v>
      </c>
      <c r="F326" s="20"/>
    </row>
    <row r="327" spans="1:5" ht="12.75">
      <c r="A327" s="19">
        <v>5</v>
      </c>
      <c r="B327" s="246" t="s">
        <v>264</v>
      </c>
      <c r="C327" s="247" t="s">
        <v>264</v>
      </c>
      <c r="D327" s="248" t="s">
        <v>264</v>
      </c>
      <c r="E327" s="209">
        <v>46802</v>
      </c>
    </row>
    <row r="328" spans="1:5" ht="12.75">
      <c r="A328" s="19">
        <v>6</v>
      </c>
      <c r="B328" s="246" t="s">
        <v>265</v>
      </c>
      <c r="C328" s="247" t="s">
        <v>265</v>
      </c>
      <c r="D328" s="248" t="s">
        <v>265</v>
      </c>
      <c r="E328" s="209">
        <v>64355</v>
      </c>
    </row>
    <row r="329" spans="1:5" s="20" customFormat="1" ht="12.75">
      <c r="A329" s="19">
        <v>7</v>
      </c>
      <c r="B329" s="246" t="s">
        <v>264</v>
      </c>
      <c r="C329" s="247" t="s">
        <v>264</v>
      </c>
      <c r="D329" s="248" t="s">
        <v>264</v>
      </c>
      <c r="E329" s="210">
        <v>91498</v>
      </c>
    </row>
    <row r="330" spans="1:5" ht="12.75">
      <c r="A330" s="19">
        <v>8</v>
      </c>
      <c r="B330" s="246" t="s">
        <v>266</v>
      </c>
      <c r="C330" s="247" t="s">
        <v>266</v>
      </c>
      <c r="D330" s="248" t="s">
        <v>266</v>
      </c>
      <c r="E330" s="210">
        <v>40606</v>
      </c>
    </row>
    <row r="331" spans="1:5" s="20" customFormat="1" ht="12.75">
      <c r="A331" s="19">
        <v>9</v>
      </c>
      <c r="B331" s="246" t="s">
        <v>267</v>
      </c>
      <c r="C331" s="247" t="s">
        <v>267</v>
      </c>
      <c r="D331" s="248" t="s">
        <v>267</v>
      </c>
      <c r="E331" s="210">
        <v>48917</v>
      </c>
    </row>
    <row r="332" spans="1:5" s="20" customFormat="1" ht="12.75">
      <c r="A332" s="19">
        <v>10</v>
      </c>
      <c r="B332" s="246" t="s">
        <v>268</v>
      </c>
      <c r="C332" s="247" t="s">
        <v>268</v>
      </c>
      <c r="D332" s="248" t="s">
        <v>268</v>
      </c>
      <c r="E332" s="210">
        <v>42801</v>
      </c>
    </row>
    <row r="333" spans="1:5" s="20" customFormat="1" ht="12.75">
      <c r="A333" s="19">
        <v>11</v>
      </c>
      <c r="B333" s="246" t="s">
        <v>269</v>
      </c>
      <c r="C333" s="247" t="s">
        <v>269</v>
      </c>
      <c r="D333" s="248" t="s">
        <v>269</v>
      </c>
      <c r="E333" s="210">
        <v>15946</v>
      </c>
    </row>
    <row r="334" spans="1:5" s="20" customFormat="1" ht="12.75">
      <c r="A334" s="19">
        <v>12</v>
      </c>
      <c r="B334" s="246" t="s">
        <v>270</v>
      </c>
      <c r="C334" s="247" t="s">
        <v>270</v>
      </c>
      <c r="D334" s="248" t="s">
        <v>270</v>
      </c>
      <c r="E334" s="193">
        <v>65000</v>
      </c>
    </row>
    <row r="335" spans="1:5" s="20" customFormat="1" ht="20.25" customHeight="1">
      <c r="A335" s="19">
        <v>13</v>
      </c>
      <c r="B335" s="246" t="s">
        <v>304</v>
      </c>
      <c r="C335" s="247"/>
      <c r="D335" s="248"/>
      <c r="E335" s="211">
        <v>827200</v>
      </c>
    </row>
    <row r="336" spans="1:5" s="20" customFormat="1" ht="52.5" customHeight="1">
      <c r="A336" s="110" t="s">
        <v>13</v>
      </c>
      <c r="B336" s="255" t="s">
        <v>355</v>
      </c>
      <c r="C336" s="255"/>
      <c r="D336" s="255"/>
      <c r="E336" s="133">
        <v>0</v>
      </c>
    </row>
    <row r="337" spans="1:5" s="20" customFormat="1" ht="27" customHeight="1">
      <c r="A337" s="110" t="s">
        <v>14</v>
      </c>
      <c r="B337" s="255" t="s">
        <v>45</v>
      </c>
      <c r="C337" s="255"/>
      <c r="D337" s="255"/>
      <c r="E337" s="133">
        <f>E338+E345+E352</f>
        <v>32822554</v>
      </c>
    </row>
    <row r="338" spans="1:5" s="20" customFormat="1" ht="27" customHeight="1">
      <c r="A338" s="256" t="s">
        <v>22</v>
      </c>
      <c r="B338" s="257"/>
      <c r="C338" s="257"/>
      <c r="D338" s="258"/>
      <c r="E338" s="143">
        <f>SUM(E339:E344)</f>
        <v>6787963</v>
      </c>
    </row>
    <row r="339" spans="1:5" s="20" customFormat="1" ht="27" customHeight="1">
      <c r="A339" s="68">
        <v>1</v>
      </c>
      <c r="B339" s="267" t="s">
        <v>246</v>
      </c>
      <c r="C339" s="268"/>
      <c r="D339" s="269"/>
      <c r="E339" s="21">
        <v>1607158</v>
      </c>
    </row>
    <row r="340" spans="1:5" s="20" customFormat="1" ht="27" customHeight="1">
      <c r="A340" s="68">
        <v>2</v>
      </c>
      <c r="B340" s="267" t="s">
        <v>247</v>
      </c>
      <c r="C340" s="268" t="s">
        <v>247</v>
      </c>
      <c r="D340" s="269" t="s">
        <v>247</v>
      </c>
      <c r="E340" s="212">
        <v>17066</v>
      </c>
    </row>
    <row r="341" spans="1:5" s="20" customFormat="1" ht="27" customHeight="1">
      <c r="A341" s="68">
        <v>3</v>
      </c>
      <c r="B341" s="267" t="s">
        <v>248</v>
      </c>
      <c r="C341" s="268" t="s">
        <v>248</v>
      </c>
      <c r="D341" s="269" t="s">
        <v>248</v>
      </c>
      <c r="E341" s="212">
        <v>11946</v>
      </c>
    </row>
    <row r="342" spans="1:5" s="20" customFormat="1" ht="27" customHeight="1">
      <c r="A342" s="68">
        <v>4</v>
      </c>
      <c r="B342" s="246" t="s">
        <v>251</v>
      </c>
      <c r="C342" s="247"/>
      <c r="D342" s="248"/>
      <c r="E342" s="118">
        <v>5060232</v>
      </c>
    </row>
    <row r="343" spans="1:5" s="20" customFormat="1" ht="27" customHeight="1">
      <c r="A343" s="68">
        <v>5</v>
      </c>
      <c r="B343" s="246" t="s">
        <v>249</v>
      </c>
      <c r="C343" s="247"/>
      <c r="D343" s="248"/>
      <c r="E343" s="118">
        <v>53859</v>
      </c>
    </row>
    <row r="344" spans="1:5" s="20" customFormat="1" ht="27" customHeight="1">
      <c r="A344" s="68">
        <v>6</v>
      </c>
      <c r="B344" s="246" t="s">
        <v>250</v>
      </c>
      <c r="C344" s="247"/>
      <c r="D344" s="248"/>
      <c r="E344" s="212">
        <v>37702</v>
      </c>
    </row>
    <row r="345" spans="1:5" s="20" customFormat="1" ht="27" customHeight="1">
      <c r="A345" s="261" t="s">
        <v>34</v>
      </c>
      <c r="B345" s="262"/>
      <c r="C345" s="262"/>
      <c r="D345" s="263"/>
      <c r="E345" s="144">
        <f>SUM(E346:E351)</f>
        <v>14669467</v>
      </c>
    </row>
    <row r="346" spans="1:5" s="20" customFormat="1" ht="27" customHeight="1">
      <c r="A346" s="19">
        <v>1</v>
      </c>
      <c r="B346" s="320" t="s">
        <v>252</v>
      </c>
      <c r="C346" s="321"/>
      <c r="D346" s="322"/>
      <c r="E346" s="118">
        <v>2135781</v>
      </c>
    </row>
    <row r="347" spans="1:5" s="20" customFormat="1" ht="27" customHeight="1">
      <c r="A347" s="19">
        <v>2</v>
      </c>
      <c r="B347" s="320" t="s">
        <v>253</v>
      </c>
      <c r="C347" s="321"/>
      <c r="D347" s="322"/>
      <c r="E347" s="118">
        <v>43519</v>
      </c>
    </row>
    <row r="348" spans="1:5" s="20" customFormat="1" ht="27" customHeight="1">
      <c r="A348" s="19">
        <v>3</v>
      </c>
      <c r="B348" s="320" t="s">
        <v>254</v>
      </c>
      <c r="C348" s="321"/>
      <c r="D348" s="322"/>
      <c r="E348" s="118">
        <v>15440</v>
      </c>
    </row>
    <row r="349" spans="1:5" s="20" customFormat="1" ht="12.75">
      <c r="A349" s="19">
        <v>4</v>
      </c>
      <c r="B349" s="320" t="s">
        <v>257</v>
      </c>
      <c r="C349" s="321"/>
      <c r="D349" s="322"/>
      <c r="E349" s="206">
        <v>12290374</v>
      </c>
    </row>
    <row r="350" spans="1:5" s="20" customFormat="1" ht="12.75">
      <c r="A350" s="19">
        <v>5</v>
      </c>
      <c r="B350" s="320" t="s">
        <v>258</v>
      </c>
      <c r="C350" s="321"/>
      <c r="D350" s="322"/>
      <c r="E350" s="206">
        <v>122903</v>
      </c>
    </row>
    <row r="351" spans="1:5" s="20" customFormat="1" ht="27" customHeight="1">
      <c r="A351" s="19">
        <v>6</v>
      </c>
      <c r="B351" s="320" t="s">
        <v>259</v>
      </c>
      <c r="C351" s="321"/>
      <c r="D351" s="322"/>
      <c r="E351" s="206">
        <v>61450</v>
      </c>
    </row>
    <row r="352" spans="1:5" s="20" customFormat="1" ht="27" customHeight="1">
      <c r="A352" s="384" t="s">
        <v>46</v>
      </c>
      <c r="B352" s="384"/>
      <c r="C352" s="384"/>
      <c r="D352" s="384"/>
      <c r="E352" s="144">
        <f>SUM(E353:E388)</f>
        <v>11365124</v>
      </c>
    </row>
    <row r="353" spans="1:5" s="20" customFormat="1" ht="12.75">
      <c r="A353" s="19">
        <v>1</v>
      </c>
      <c r="B353" s="242" t="s">
        <v>271</v>
      </c>
      <c r="C353" s="242" t="s">
        <v>271</v>
      </c>
      <c r="D353" s="242" t="s">
        <v>271</v>
      </c>
      <c r="E353" s="212">
        <v>1105360</v>
      </c>
    </row>
    <row r="354" spans="1:5" s="20" customFormat="1" ht="12.75">
      <c r="A354" s="19">
        <v>2</v>
      </c>
      <c r="B354" s="242" t="s">
        <v>272</v>
      </c>
      <c r="C354" s="242" t="s">
        <v>272</v>
      </c>
      <c r="D354" s="242" t="s">
        <v>272</v>
      </c>
      <c r="E354" s="212">
        <v>824652</v>
      </c>
    </row>
    <row r="355" spans="1:5" s="20" customFormat="1" ht="12.75">
      <c r="A355" s="19">
        <v>3</v>
      </c>
      <c r="B355" s="242" t="s">
        <v>273</v>
      </c>
      <c r="C355" s="242" t="s">
        <v>273</v>
      </c>
      <c r="D355" s="242" t="s">
        <v>273</v>
      </c>
      <c r="E355" s="212">
        <v>1146144</v>
      </c>
    </row>
    <row r="356" spans="1:5" s="20" customFormat="1" ht="12.75">
      <c r="A356" s="19">
        <v>4</v>
      </c>
      <c r="B356" s="242" t="s">
        <v>274</v>
      </c>
      <c r="C356" s="242" t="s">
        <v>274</v>
      </c>
      <c r="D356" s="242" t="s">
        <v>274</v>
      </c>
      <c r="E356" s="212">
        <v>1803946</v>
      </c>
    </row>
    <row r="357" spans="1:5" s="20" customFormat="1" ht="12.75">
      <c r="A357" s="19">
        <v>5</v>
      </c>
      <c r="B357" s="242" t="s">
        <v>275</v>
      </c>
      <c r="C357" s="242" t="s">
        <v>275</v>
      </c>
      <c r="D357" s="242" t="s">
        <v>275</v>
      </c>
      <c r="E357" s="212">
        <v>740157</v>
      </c>
    </row>
    <row r="358" spans="1:5" s="20" customFormat="1" ht="12.75">
      <c r="A358" s="19">
        <v>6</v>
      </c>
      <c r="B358" s="242" t="s">
        <v>276</v>
      </c>
      <c r="C358" s="242" t="s">
        <v>276</v>
      </c>
      <c r="D358" s="242" t="s">
        <v>276</v>
      </c>
      <c r="E358" s="212">
        <v>907316</v>
      </c>
    </row>
    <row r="359" spans="1:5" s="20" customFormat="1" ht="12.75">
      <c r="A359" s="19">
        <v>7</v>
      </c>
      <c r="B359" s="242" t="s">
        <v>275</v>
      </c>
      <c r="C359" s="242" t="s">
        <v>275</v>
      </c>
      <c r="D359" s="242" t="s">
        <v>275</v>
      </c>
      <c r="E359" s="212">
        <v>1386336</v>
      </c>
    </row>
    <row r="360" spans="1:5" s="20" customFormat="1" ht="12.75">
      <c r="A360" s="19">
        <v>8</v>
      </c>
      <c r="B360" s="242" t="s">
        <v>277</v>
      </c>
      <c r="C360" s="242" t="s">
        <v>277</v>
      </c>
      <c r="D360" s="242" t="s">
        <v>277</v>
      </c>
      <c r="E360" s="212">
        <v>615250</v>
      </c>
    </row>
    <row r="361" spans="1:5" s="20" customFormat="1" ht="12.75">
      <c r="A361" s="19">
        <v>9</v>
      </c>
      <c r="B361" s="242" t="s">
        <v>278</v>
      </c>
      <c r="C361" s="242" t="s">
        <v>278</v>
      </c>
      <c r="D361" s="242" t="s">
        <v>278</v>
      </c>
      <c r="E361" s="212">
        <v>741181</v>
      </c>
    </row>
    <row r="362" spans="1:5" s="20" customFormat="1" ht="12.75">
      <c r="A362" s="19">
        <v>10</v>
      </c>
      <c r="B362" s="242" t="s">
        <v>279</v>
      </c>
      <c r="C362" s="242" t="s">
        <v>279</v>
      </c>
      <c r="D362" s="242" t="s">
        <v>279</v>
      </c>
      <c r="E362" s="212">
        <v>648503</v>
      </c>
    </row>
    <row r="363" spans="1:5" s="20" customFormat="1" ht="12.75">
      <c r="A363" s="19">
        <v>11</v>
      </c>
      <c r="B363" s="242" t="s">
        <v>280</v>
      </c>
      <c r="C363" s="242" t="s">
        <v>280</v>
      </c>
      <c r="D363" s="242" t="s">
        <v>280</v>
      </c>
      <c r="E363" s="212">
        <v>241621</v>
      </c>
    </row>
    <row r="364" spans="1:5" s="20" customFormat="1" ht="12.75">
      <c r="A364" s="19">
        <v>12</v>
      </c>
      <c r="B364" s="242" t="s">
        <v>281</v>
      </c>
      <c r="C364" s="242" t="s">
        <v>281</v>
      </c>
      <c r="D364" s="242" t="s">
        <v>281</v>
      </c>
      <c r="E364" s="212">
        <v>900622</v>
      </c>
    </row>
    <row r="365" spans="1:5" s="20" customFormat="1" ht="27" customHeight="1">
      <c r="A365" s="19">
        <v>13</v>
      </c>
      <c r="B365" s="242" t="s">
        <v>282</v>
      </c>
      <c r="C365" s="242" t="s">
        <v>282</v>
      </c>
      <c r="D365" s="242" t="s">
        <v>282</v>
      </c>
      <c r="E365" s="212">
        <v>25000</v>
      </c>
    </row>
    <row r="366" spans="1:5" s="20" customFormat="1" ht="27" customHeight="1">
      <c r="A366" s="19">
        <v>14</v>
      </c>
      <c r="B366" s="242" t="s">
        <v>283</v>
      </c>
      <c r="C366" s="242" t="s">
        <v>283</v>
      </c>
      <c r="D366" s="242" t="s">
        <v>283</v>
      </c>
      <c r="E366" s="212">
        <v>25000</v>
      </c>
    </row>
    <row r="367" spans="1:5" s="20" customFormat="1" ht="27" customHeight="1">
      <c r="A367" s="19">
        <v>15</v>
      </c>
      <c r="B367" s="242" t="s">
        <v>284</v>
      </c>
      <c r="C367" s="242" t="s">
        <v>284</v>
      </c>
      <c r="D367" s="242" t="s">
        <v>284</v>
      </c>
      <c r="E367" s="212">
        <v>25000</v>
      </c>
    </row>
    <row r="368" spans="1:5" s="20" customFormat="1" ht="27" customHeight="1">
      <c r="A368" s="19">
        <v>16</v>
      </c>
      <c r="B368" s="242" t="s">
        <v>285</v>
      </c>
      <c r="C368" s="242" t="s">
        <v>285</v>
      </c>
      <c r="D368" s="242" t="s">
        <v>285</v>
      </c>
      <c r="E368" s="212">
        <v>25000</v>
      </c>
    </row>
    <row r="369" spans="1:5" s="20" customFormat="1" ht="27" customHeight="1">
      <c r="A369" s="19">
        <v>17</v>
      </c>
      <c r="B369" s="242" t="s">
        <v>286</v>
      </c>
      <c r="C369" s="242" t="s">
        <v>286</v>
      </c>
      <c r="D369" s="242" t="s">
        <v>286</v>
      </c>
      <c r="E369" s="212">
        <v>25000</v>
      </c>
    </row>
    <row r="370" spans="1:5" s="20" customFormat="1" ht="27" customHeight="1">
      <c r="A370" s="19">
        <v>18</v>
      </c>
      <c r="B370" s="242" t="s">
        <v>287</v>
      </c>
      <c r="C370" s="242" t="s">
        <v>287</v>
      </c>
      <c r="D370" s="242" t="s">
        <v>287</v>
      </c>
      <c r="E370" s="212">
        <v>25000</v>
      </c>
    </row>
    <row r="371" spans="1:5" s="20" customFormat="1" ht="27" customHeight="1">
      <c r="A371" s="19">
        <v>19</v>
      </c>
      <c r="B371" s="242" t="s">
        <v>286</v>
      </c>
      <c r="C371" s="242" t="s">
        <v>286</v>
      </c>
      <c r="D371" s="242" t="s">
        <v>286</v>
      </c>
      <c r="E371" s="212">
        <v>19408</v>
      </c>
    </row>
    <row r="372" spans="1:5" s="20" customFormat="1" ht="27" customHeight="1">
      <c r="A372" s="19">
        <v>20</v>
      </c>
      <c r="B372" s="242" t="s">
        <v>288</v>
      </c>
      <c r="C372" s="242" t="s">
        <v>288</v>
      </c>
      <c r="D372" s="242" t="s">
        <v>288</v>
      </c>
      <c r="E372" s="212">
        <v>8613</v>
      </c>
    </row>
    <row r="373" spans="1:5" s="20" customFormat="1" ht="27" customHeight="1">
      <c r="A373" s="19">
        <v>21</v>
      </c>
      <c r="B373" s="242" t="s">
        <v>289</v>
      </c>
      <c r="C373" s="242" t="s">
        <v>289</v>
      </c>
      <c r="D373" s="242" t="s">
        <v>289</v>
      </c>
      <c r="E373" s="212">
        <v>10376</v>
      </c>
    </row>
    <row r="374" spans="1:5" s="20" customFormat="1" ht="27" customHeight="1">
      <c r="A374" s="19">
        <v>22</v>
      </c>
      <c r="B374" s="242" t="s">
        <v>290</v>
      </c>
      <c r="C374" s="242" t="s">
        <v>290</v>
      </c>
      <c r="D374" s="242" t="s">
        <v>290</v>
      </c>
      <c r="E374" s="212">
        <v>9079</v>
      </c>
    </row>
    <row r="375" spans="1:5" s="20" customFormat="1" ht="23.25" customHeight="1">
      <c r="A375" s="19">
        <v>23</v>
      </c>
      <c r="B375" s="242" t="s">
        <v>291</v>
      </c>
      <c r="C375" s="242" t="s">
        <v>291</v>
      </c>
      <c r="D375" s="242" t="s">
        <v>291</v>
      </c>
      <c r="E375" s="212">
        <v>3382</v>
      </c>
    </row>
    <row r="376" spans="1:5" s="20" customFormat="1" ht="25.5" customHeight="1">
      <c r="A376" s="19">
        <v>24</v>
      </c>
      <c r="B376" s="242" t="s">
        <v>292</v>
      </c>
      <c r="C376" s="242" t="s">
        <v>292</v>
      </c>
      <c r="D376" s="242" t="s">
        <v>292</v>
      </c>
      <c r="E376" s="212">
        <v>25000</v>
      </c>
    </row>
    <row r="377" spans="1:5" s="20" customFormat="1" ht="26.25" customHeight="1">
      <c r="A377" s="19">
        <v>25</v>
      </c>
      <c r="B377" s="242" t="s">
        <v>293</v>
      </c>
      <c r="C377" s="242" t="s">
        <v>293</v>
      </c>
      <c r="D377" s="242" t="s">
        <v>293</v>
      </c>
      <c r="E377" s="212">
        <v>8222</v>
      </c>
    </row>
    <row r="378" spans="1:5" s="20" customFormat="1" ht="30" customHeight="1">
      <c r="A378" s="19">
        <v>26</v>
      </c>
      <c r="B378" s="242" t="s">
        <v>294</v>
      </c>
      <c r="C378" s="242" t="s">
        <v>294</v>
      </c>
      <c r="D378" s="242" t="s">
        <v>294</v>
      </c>
      <c r="E378" s="212">
        <v>5695</v>
      </c>
    </row>
    <row r="379" spans="1:5" s="20" customFormat="1" ht="25.5" customHeight="1">
      <c r="A379" s="19">
        <v>27</v>
      </c>
      <c r="B379" s="242" t="s">
        <v>295</v>
      </c>
      <c r="C379" s="242" t="s">
        <v>295</v>
      </c>
      <c r="D379" s="242" t="s">
        <v>295</v>
      </c>
      <c r="E379" s="212">
        <v>7946</v>
      </c>
    </row>
    <row r="380" spans="1:5" s="20" customFormat="1" ht="27" customHeight="1">
      <c r="A380" s="19">
        <v>28</v>
      </c>
      <c r="B380" s="242" t="s">
        <v>296</v>
      </c>
      <c r="C380" s="242" t="s">
        <v>296</v>
      </c>
      <c r="D380" s="242" t="s">
        <v>296</v>
      </c>
      <c r="E380" s="212">
        <v>12851</v>
      </c>
    </row>
    <row r="381" spans="1:5" s="20" customFormat="1" ht="27.75" customHeight="1">
      <c r="A381" s="19">
        <v>29</v>
      </c>
      <c r="B381" s="242" t="s">
        <v>297</v>
      </c>
      <c r="C381" s="242" t="s">
        <v>297</v>
      </c>
      <c r="D381" s="242" t="s">
        <v>297</v>
      </c>
      <c r="E381" s="212">
        <v>5104</v>
      </c>
    </row>
    <row r="382" spans="1:5" s="20" customFormat="1" ht="27.75" customHeight="1">
      <c r="A382" s="19">
        <v>30</v>
      </c>
      <c r="B382" s="242" t="s">
        <v>298</v>
      </c>
      <c r="C382" s="242" t="s">
        <v>298</v>
      </c>
      <c r="D382" s="242" t="s">
        <v>298</v>
      </c>
      <c r="E382" s="212">
        <v>6306</v>
      </c>
    </row>
    <row r="383" spans="1:5" s="20" customFormat="1" ht="26.25" customHeight="1">
      <c r="A383" s="19">
        <v>31</v>
      </c>
      <c r="B383" s="242" t="s">
        <v>297</v>
      </c>
      <c r="C383" s="242" t="s">
        <v>275</v>
      </c>
      <c r="D383" s="242" t="s">
        <v>275</v>
      </c>
      <c r="E383" s="212">
        <v>9704</v>
      </c>
    </row>
    <row r="384" spans="1:5" ht="24.75" customHeight="1">
      <c r="A384" s="19">
        <v>32</v>
      </c>
      <c r="B384" s="242" t="s">
        <v>299</v>
      </c>
      <c r="C384" s="242" t="s">
        <v>299</v>
      </c>
      <c r="D384" s="242" t="s">
        <v>299</v>
      </c>
      <c r="E384" s="212">
        <v>4306</v>
      </c>
    </row>
    <row r="385" spans="1:5" ht="31.5" customHeight="1">
      <c r="A385" s="19">
        <v>33</v>
      </c>
      <c r="B385" s="242" t="s">
        <v>300</v>
      </c>
      <c r="C385" s="242" t="s">
        <v>300</v>
      </c>
      <c r="D385" s="242" t="s">
        <v>300</v>
      </c>
      <c r="E385" s="212">
        <v>5188</v>
      </c>
    </row>
    <row r="386" spans="1:5" s="20" customFormat="1" ht="32.25" customHeight="1">
      <c r="A386" s="19">
        <v>34</v>
      </c>
      <c r="B386" s="242" t="s">
        <v>301</v>
      </c>
      <c r="C386" s="242" t="s">
        <v>301</v>
      </c>
      <c r="D386" s="242" t="s">
        <v>301</v>
      </c>
      <c r="E386" s="212">
        <v>4539</v>
      </c>
    </row>
    <row r="387" spans="1:7" ht="27" customHeight="1">
      <c r="A387" s="19">
        <v>35</v>
      </c>
      <c r="B387" s="242" t="s">
        <v>302</v>
      </c>
      <c r="C387" s="242" t="s">
        <v>302</v>
      </c>
      <c r="D387" s="242" t="s">
        <v>302</v>
      </c>
      <c r="E387" s="212">
        <v>1961</v>
      </c>
      <c r="F387" s="20"/>
      <c r="G387" s="20"/>
    </row>
    <row r="388" spans="1:7" ht="26.25" customHeight="1" thickBot="1">
      <c r="A388" s="19">
        <v>36</v>
      </c>
      <c r="B388" s="242" t="s">
        <v>303</v>
      </c>
      <c r="C388" s="242" t="s">
        <v>303</v>
      </c>
      <c r="D388" s="242" t="s">
        <v>303</v>
      </c>
      <c r="E388" s="212">
        <v>6356</v>
      </c>
      <c r="F388" s="20"/>
      <c r="G388" s="20"/>
    </row>
    <row r="389" spans="1:6" ht="38.25" customHeight="1">
      <c r="A389" s="243" t="s">
        <v>357</v>
      </c>
      <c r="B389" s="244"/>
      <c r="C389" s="244"/>
      <c r="D389" s="245"/>
      <c r="E389" s="136">
        <f>E337+E336+E315+E310+E309</f>
        <v>67773088</v>
      </c>
      <c r="F389" s="20"/>
    </row>
    <row r="390" spans="1:5" ht="12.75">
      <c r="A390" s="9"/>
      <c r="B390" s="8"/>
      <c r="C390" s="10"/>
      <c r="D390"/>
      <c r="E390"/>
    </row>
    <row r="391" spans="1:5" ht="12.75">
      <c r="A391" s="9"/>
      <c r="B391" s="8"/>
      <c r="C391" s="10"/>
      <c r="D391"/>
      <c r="E391"/>
    </row>
    <row r="392" spans="1:5" ht="12.75">
      <c r="A392" s="9"/>
      <c r="B392" s="8"/>
      <c r="C392" s="10"/>
      <c r="D392"/>
      <c r="E392"/>
    </row>
    <row r="393" spans="1:5" ht="24" customHeight="1">
      <c r="A393" s="383" t="s">
        <v>31</v>
      </c>
      <c r="B393" s="383"/>
      <c r="C393" s="383"/>
      <c r="D393"/>
      <c r="E393"/>
    </row>
    <row r="394" spans="1:5" ht="12.75">
      <c r="A394" s="378" t="s">
        <v>32</v>
      </c>
      <c r="B394" s="378"/>
      <c r="C394" s="378"/>
      <c r="D394" s="377" t="s">
        <v>38</v>
      </c>
      <c r="E394" s="377"/>
    </row>
    <row r="395" spans="1:5" ht="12.75">
      <c r="A395" s="259" t="s">
        <v>35</v>
      </c>
      <c r="B395" s="259"/>
      <c r="C395" s="259"/>
      <c r="D395" s="260" t="s">
        <v>33</v>
      </c>
      <c r="E395" s="260"/>
    </row>
    <row r="396" spans="1:5" ht="33.75" customHeight="1">
      <c r="A396" s="9"/>
      <c r="B396" s="8"/>
      <c r="C396" s="10"/>
      <c r="D396"/>
      <c r="E396"/>
    </row>
    <row r="397" spans="1:16" ht="12.75">
      <c r="A397" s="9"/>
      <c r="B397" s="8" t="s">
        <v>367</v>
      </c>
      <c r="C397" s="10"/>
      <c r="D397"/>
      <c r="E397" t="s">
        <v>368</v>
      </c>
      <c r="N397" s="20"/>
      <c r="O397" s="20"/>
      <c r="P397" s="20"/>
    </row>
    <row r="398" spans="1:16" ht="17.25" customHeight="1">
      <c r="A398" s="9"/>
      <c r="B398" s="8"/>
      <c r="C398" s="10"/>
      <c r="D398"/>
      <c r="E398"/>
      <c r="N398" s="20"/>
      <c r="O398" s="20"/>
      <c r="P398" s="20"/>
    </row>
    <row r="399" spans="1:16" ht="17.25" customHeight="1">
      <c r="A399" s="9"/>
      <c r="B399" s="8"/>
      <c r="C399" s="10"/>
      <c r="D399"/>
      <c r="E399"/>
      <c r="N399" s="20"/>
      <c r="O399" s="20"/>
      <c r="P399" s="20"/>
    </row>
    <row r="400" spans="1:16" ht="17.25" customHeight="1">
      <c r="A400" s="9"/>
      <c r="B400" s="8"/>
      <c r="C400" s="10"/>
      <c r="D400"/>
      <c r="E400"/>
      <c r="N400" s="20"/>
      <c r="O400" s="20"/>
      <c r="P400" s="20"/>
    </row>
    <row r="401" spans="1:16" ht="17.25" customHeight="1">
      <c r="A401" s="119"/>
      <c r="B401" s="120"/>
      <c r="C401" s="120"/>
      <c r="D401" s="120"/>
      <c r="E401" s="121"/>
      <c r="N401" s="20"/>
      <c r="O401" s="20"/>
      <c r="P401" s="20"/>
    </row>
    <row r="402" spans="1:16" ht="29.25" customHeight="1">
      <c r="A402" s="122"/>
      <c r="B402" s="302"/>
      <c r="C402" s="302"/>
      <c r="D402" s="302"/>
      <c r="E402" s="121"/>
      <c r="N402" s="20"/>
      <c r="O402" s="20"/>
      <c r="P402" s="20"/>
    </row>
    <row r="403" spans="1:16" ht="29.25" customHeight="1">
      <c r="A403" s="122"/>
      <c r="B403" s="303"/>
      <c r="C403" s="303"/>
      <c r="D403" s="303"/>
      <c r="E403" s="121"/>
      <c r="N403" s="20"/>
      <c r="O403" s="20"/>
      <c r="P403" s="20"/>
    </row>
    <row r="404" spans="1:16" ht="29.25" customHeight="1">
      <c r="A404" s="122"/>
      <c r="B404" s="303"/>
      <c r="C404" s="303"/>
      <c r="D404" s="303"/>
      <c r="E404" s="121"/>
      <c r="N404" s="20"/>
      <c r="O404" s="20"/>
      <c r="P404" s="20"/>
    </row>
    <row r="405" spans="1:16" ht="55.5" customHeight="1">
      <c r="A405" s="122"/>
      <c r="B405" s="302"/>
      <c r="C405" s="302"/>
      <c r="D405" s="302"/>
      <c r="E405" s="121"/>
      <c r="N405" s="20"/>
      <c r="O405" s="20"/>
      <c r="P405" s="20"/>
    </row>
    <row r="406" spans="1:16" ht="31.5" customHeight="1">
      <c r="A406" s="122"/>
      <c r="B406" s="302"/>
      <c r="C406" s="302"/>
      <c r="D406" s="302"/>
      <c r="E406" s="121"/>
      <c r="N406" s="20"/>
      <c r="O406" s="20"/>
      <c r="P406" s="20"/>
    </row>
    <row r="407" spans="1:16" ht="12.75">
      <c r="A407" s="123"/>
      <c r="B407" s="124"/>
      <c r="C407" s="125"/>
      <c r="D407" s="46"/>
      <c r="E407" s="46"/>
      <c r="N407" s="20"/>
      <c r="O407" s="20"/>
      <c r="P407" s="20"/>
    </row>
    <row r="408" spans="1:16" ht="12.75">
      <c r="A408" s="123"/>
      <c r="B408" s="124"/>
      <c r="C408" s="125"/>
      <c r="D408" s="46"/>
      <c r="E408" s="46"/>
      <c r="N408" s="20"/>
      <c r="O408" s="20"/>
      <c r="P408" s="20"/>
    </row>
    <row r="409" spans="1:16" ht="12.75">
      <c r="A409" s="9"/>
      <c r="B409" s="8"/>
      <c r="C409" s="10"/>
      <c r="D409"/>
      <c r="E409"/>
      <c r="N409" s="20"/>
      <c r="O409" s="20"/>
      <c r="P409" s="20"/>
    </row>
    <row r="410" spans="1:16" ht="12.75">
      <c r="A410" s="9"/>
      <c r="B410" s="8"/>
      <c r="C410" s="10"/>
      <c r="D410"/>
      <c r="E410"/>
      <c r="N410" s="20"/>
      <c r="O410" s="20"/>
      <c r="P410" s="20"/>
    </row>
    <row r="411" spans="1:16" ht="12.75">
      <c r="A411" s="9"/>
      <c r="B411" s="8"/>
      <c r="C411" s="10"/>
      <c r="D411"/>
      <c r="E411"/>
      <c r="N411" s="20"/>
      <c r="O411" s="20"/>
      <c r="P411" s="20"/>
    </row>
    <row r="412" spans="1:16" ht="14.25" customHeight="1">
      <c r="A412" s="9"/>
      <c r="B412" s="8"/>
      <c r="C412" s="10"/>
      <c r="D412"/>
      <c r="E412"/>
      <c r="N412" s="20"/>
      <c r="O412" s="20"/>
      <c r="P412" s="20"/>
    </row>
    <row r="413" spans="1:16" ht="13.5" customHeight="1">
      <c r="A413" s="9"/>
      <c r="B413" s="8"/>
      <c r="C413" s="10"/>
      <c r="D413"/>
      <c r="E413"/>
      <c r="N413" s="20"/>
      <c r="O413" s="20"/>
      <c r="P413" s="20"/>
    </row>
    <row r="414" spans="1:16" ht="12.75">
      <c r="A414" s="9"/>
      <c r="B414" s="8"/>
      <c r="C414" s="10"/>
      <c r="D414"/>
      <c r="E414"/>
      <c r="N414" s="20"/>
      <c r="O414" s="20"/>
      <c r="P414" s="20"/>
    </row>
    <row r="415" spans="1:16" ht="12.75">
      <c r="A415" s="9"/>
      <c r="B415" s="8"/>
      <c r="C415" s="10"/>
      <c r="D415"/>
      <c r="E415"/>
      <c r="N415" s="46"/>
      <c r="O415" s="46"/>
      <c r="P415" s="20"/>
    </row>
    <row r="416" spans="1:16" ht="12.75">
      <c r="A416" s="9"/>
      <c r="B416" s="8"/>
      <c r="C416" s="10"/>
      <c r="D416"/>
      <c r="E416"/>
      <c r="N416" s="382"/>
      <c r="O416" s="382"/>
      <c r="P416" s="20"/>
    </row>
    <row r="417" spans="1:16" ht="12.75">
      <c r="A417" s="9"/>
      <c r="B417" s="8" t="s">
        <v>17</v>
      </c>
      <c r="C417" s="10"/>
      <c r="D417"/>
      <c r="E417"/>
      <c r="N417" s="20"/>
      <c r="O417" s="46"/>
      <c r="P417" s="20"/>
    </row>
    <row r="418" spans="1:16" ht="12.75">
      <c r="A418" s="9"/>
      <c r="B418" s="8"/>
      <c r="C418" s="10"/>
      <c r="D418"/>
      <c r="E418"/>
      <c r="N418" s="20"/>
      <c r="O418" s="46"/>
      <c r="P418" s="20"/>
    </row>
    <row r="419" spans="1:16" ht="12.75">
      <c r="A419" s="9"/>
      <c r="B419" s="8"/>
      <c r="C419" s="10"/>
      <c r="D419"/>
      <c r="E419"/>
      <c r="N419" s="20"/>
      <c r="O419" s="46"/>
      <c r="P419" s="20"/>
    </row>
    <row r="420" spans="1:16" ht="12.75">
      <c r="A420" s="9"/>
      <c r="B420" s="8"/>
      <c r="C420" s="10"/>
      <c r="D420"/>
      <c r="E420"/>
      <c r="N420" s="20"/>
      <c r="O420" s="46"/>
      <c r="P420" s="20"/>
    </row>
    <row r="421" spans="1:16" ht="12.75">
      <c r="A421" s="9"/>
      <c r="B421" s="8"/>
      <c r="C421" s="10"/>
      <c r="D421"/>
      <c r="E421"/>
      <c r="N421" s="20"/>
      <c r="O421" s="20"/>
      <c r="P421" s="20"/>
    </row>
    <row r="422" spans="1:16" ht="12.75">
      <c r="A422" s="9"/>
      <c r="B422" s="8"/>
      <c r="C422" s="10"/>
      <c r="D422"/>
      <c r="E422"/>
      <c r="N422" s="20"/>
      <c r="O422" s="20"/>
      <c r="P422" s="20"/>
    </row>
    <row r="423" spans="1:5" ht="12.75">
      <c r="A423" s="9"/>
      <c r="B423" s="8"/>
      <c r="C423" s="10"/>
      <c r="D423"/>
      <c r="E423"/>
    </row>
    <row r="424" spans="1:5" ht="12.75">
      <c r="A424" s="9"/>
      <c r="B424" s="8"/>
      <c r="C424" s="10"/>
      <c r="D424"/>
      <c r="E424"/>
    </row>
    <row r="425" spans="1:5" ht="12.75">
      <c r="A425" s="9"/>
      <c r="B425" s="8"/>
      <c r="C425" s="10"/>
      <c r="D425"/>
      <c r="E425"/>
    </row>
    <row r="426" spans="1:5" ht="12.75">
      <c r="A426" s="9"/>
      <c r="B426" s="8"/>
      <c r="C426" s="10"/>
      <c r="D426"/>
      <c r="E426"/>
    </row>
    <row r="427" spans="1:5" ht="12.75">
      <c r="A427" s="9"/>
      <c r="B427" s="8"/>
      <c r="C427" s="10"/>
      <c r="D427"/>
      <c r="E427"/>
    </row>
    <row r="428" spans="1:5" ht="12.75">
      <c r="A428" s="9"/>
      <c r="B428" s="8"/>
      <c r="C428" s="10"/>
      <c r="D428"/>
      <c r="E428"/>
    </row>
    <row r="429" spans="1:5" ht="12.75">
      <c r="A429" s="9"/>
      <c r="B429" s="8"/>
      <c r="C429" s="10"/>
      <c r="D429"/>
      <c r="E429"/>
    </row>
    <row r="430" spans="1:5" ht="12.75">
      <c r="A430" s="9"/>
      <c r="B430" s="8"/>
      <c r="C430" s="10"/>
      <c r="D430"/>
      <c r="E430"/>
    </row>
    <row r="431" spans="1:5" ht="12.75">
      <c r="A431" s="9"/>
      <c r="B431" s="8"/>
      <c r="C431" s="10"/>
      <c r="D431"/>
      <c r="E431"/>
    </row>
    <row r="432" spans="1:5" ht="12.75">
      <c r="A432" s="9"/>
      <c r="B432" s="8"/>
      <c r="C432" s="10"/>
      <c r="D432"/>
      <c r="E432"/>
    </row>
    <row r="433" spans="1:5" ht="12.75">
      <c r="A433" s="9"/>
      <c r="B433" s="8"/>
      <c r="C433" s="10"/>
      <c r="D433"/>
      <c r="E433"/>
    </row>
    <row r="434" spans="1:5" ht="12.75">
      <c r="A434" s="9"/>
      <c r="B434" s="8"/>
      <c r="C434" s="10"/>
      <c r="D434"/>
      <c r="E434"/>
    </row>
    <row r="435" spans="1:5" ht="12.75">
      <c r="A435" s="9"/>
      <c r="B435" s="8"/>
      <c r="C435" s="10"/>
      <c r="D435"/>
      <c r="E435"/>
    </row>
    <row r="436" spans="1:5" ht="12.75">
      <c r="A436" s="9"/>
      <c r="B436" s="8"/>
      <c r="C436" s="10"/>
      <c r="D436"/>
      <c r="E436"/>
    </row>
    <row r="437" spans="1:5" ht="12.75">
      <c r="A437" s="9"/>
      <c r="B437" s="8"/>
      <c r="C437" s="10"/>
      <c r="D437"/>
      <c r="E437"/>
    </row>
    <row r="438" spans="1:5" ht="12.75">
      <c r="A438" s="9"/>
      <c r="B438" s="8"/>
      <c r="C438" s="10"/>
      <c r="D438"/>
      <c r="E438"/>
    </row>
    <row r="439" spans="1:5" ht="12.75">
      <c r="A439" s="9"/>
      <c r="B439" s="8"/>
      <c r="C439" s="10"/>
      <c r="D439"/>
      <c r="E439"/>
    </row>
    <row r="440" spans="1:5" ht="12.75">
      <c r="A440" s="9"/>
      <c r="B440" s="8"/>
      <c r="C440" s="10"/>
      <c r="D440"/>
      <c r="E440"/>
    </row>
    <row r="441" spans="1:5" ht="12.75">
      <c r="A441" s="9"/>
      <c r="B441" s="8"/>
      <c r="C441" s="10"/>
      <c r="D441"/>
      <c r="E441"/>
    </row>
    <row r="442" spans="1:5" ht="12.75">
      <c r="A442" s="9"/>
      <c r="B442" s="8"/>
      <c r="C442" s="10"/>
      <c r="D442"/>
      <c r="E442"/>
    </row>
    <row r="443" spans="1:5" ht="12.75">
      <c r="A443" s="9"/>
      <c r="B443" s="8"/>
      <c r="C443" s="10"/>
      <c r="D443"/>
      <c r="E443"/>
    </row>
    <row r="444" spans="1:5" ht="12.75">
      <c r="A444" s="9"/>
      <c r="B444" s="8"/>
      <c r="C444" s="10"/>
      <c r="D444"/>
      <c r="E444"/>
    </row>
    <row r="445" spans="1:5" ht="12.75">
      <c r="A445" s="9"/>
      <c r="B445" s="8"/>
      <c r="C445" s="10"/>
      <c r="D445"/>
      <c r="E445"/>
    </row>
    <row r="446" spans="1:5" ht="12.75">
      <c r="A446" s="9"/>
      <c r="B446" s="8"/>
      <c r="C446" s="10"/>
      <c r="D446"/>
      <c r="E446"/>
    </row>
    <row r="447" spans="1:5" ht="12.75">
      <c r="A447" s="9"/>
      <c r="B447" s="8"/>
      <c r="C447" s="10"/>
      <c r="D447"/>
      <c r="E447"/>
    </row>
    <row r="448" spans="1:5" ht="12.75">
      <c r="A448" s="9"/>
      <c r="B448" s="8"/>
      <c r="C448" s="10"/>
      <c r="D448"/>
      <c r="E448"/>
    </row>
    <row r="449" spans="1:5" ht="12.75">
      <c r="A449" s="9"/>
      <c r="B449" s="8"/>
      <c r="C449" s="10"/>
      <c r="D449"/>
      <c r="E449"/>
    </row>
    <row r="450" spans="1:5" ht="12.75">
      <c r="A450" s="9"/>
      <c r="B450" s="8"/>
      <c r="C450" s="10"/>
      <c r="D450"/>
      <c r="E450"/>
    </row>
    <row r="451" spans="1:5" ht="12.75">
      <c r="A451" s="9"/>
      <c r="B451" s="8"/>
      <c r="C451" s="10"/>
      <c r="D451"/>
      <c r="E451"/>
    </row>
    <row r="452" spans="1:5" ht="12.75">
      <c r="A452" s="9"/>
      <c r="B452" s="8"/>
      <c r="C452" s="10"/>
      <c r="D452"/>
      <c r="E452"/>
    </row>
    <row r="453" spans="1:5" ht="12.75">
      <c r="A453" s="9"/>
      <c r="B453" s="8"/>
      <c r="C453" s="10"/>
      <c r="D453"/>
      <c r="E453"/>
    </row>
    <row r="454" spans="1:5" ht="12.75">
      <c r="A454" s="9"/>
      <c r="B454" s="8"/>
      <c r="C454" s="10"/>
      <c r="D454"/>
      <c r="E454"/>
    </row>
    <row r="455" spans="1:5" ht="12.75">
      <c r="A455" s="9"/>
      <c r="B455" s="8"/>
      <c r="C455" s="10"/>
      <c r="D455"/>
      <c r="E455"/>
    </row>
    <row r="456" spans="1:5" ht="12.75">
      <c r="A456" s="9"/>
      <c r="B456" s="8"/>
      <c r="C456" s="10"/>
      <c r="D456"/>
      <c r="E456"/>
    </row>
    <row r="457" spans="1:5" ht="12.75">
      <c r="A457" s="9"/>
      <c r="B457" s="8"/>
      <c r="C457" s="10"/>
      <c r="D457"/>
      <c r="E457"/>
    </row>
    <row r="458" spans="1:5" ht="12.75">
      <c r="A458" s="9"/>
      <c r="B458" s="8"/>
      <c r="C458" s="10"/>
      <c r="D458"/>
      <c r="E458"/>
    </row>
    <row r="459" spans="1:5" ht="12.75">
      <c r="A459" s="9"/>
      <c r="B459" s="8"/>
      <c r="C459" s="10"/>
      <c r="D459"/>
      <c r="E459"/>
    </row>
    <row r="460" spans="1:5" ht="12.75">
      <c r="A460" s="9"/>
      <c r="B460" s="8"/>
      <c r="C460" s="10"/>
      <c r="D460"/>
      <c r="E460"/>
    </row>
    <row r="461" spans="1:5" ht="12.75">
      <c r="A461" s="9"/>
      <c r="B461" s="8"/>
      <c r="C461" s="10"/>
      <c r="D461"/>
      <c r="E461"/>
    </row>
    <row r="462" spans="1:5" ht="12.75">
      <c r="A462" s="9"/>
      <c r="B462" s="8"/>
      <c r="C462" s="10"/>
      <c r="D462"/>
      <c r="E462"/>
    </row>
    <row r="463" spans="1:5" ht="12.75">
      <c r="A463" s="9"/>
      <c r="B463" s="8"/>
      <c r="C463" s="10"/>
      <c r="D463"/>
      <c r="E463"/>
    </row>
    <row r="464" spans="1:5" ht="12.75">
      <c r="A464" s="9"/>
      <c r="B464" s="8"/>
      <c r="C464" s="10"/>
      <c r="D464"/>
      <c r="E464"/>
    </row>
    <row r="465" spans="1:5" ht="12.75">
      <c r="A465" s="9"/>
      <c r="B465" s="8"/>
      <c r="C465" s="10"/>
      <c r="D465"/>
      <c r="E465"/>
    </row>
    <row r="466" spans="1:5" ht="12.75">
      <c r="A466" s="9"/>
      <c r="B466" s="8"/>
      <c r="C466" s="10"/>
      <c r="D466"/>
      <c r="E466"/>
    </row>
    <row r="467" spans="1:5" ht="12.75">
      <c r="A467" s="9"/>
      <c r="B467" s="8"/>
      <c r="C467" s="10"/>
      <c r="D467"/>
      <c r="E467"/>
    </row>
    <row r="468" spans="1:5" ht="12.75">
      <c r="A468" s="9"/>
      <c r="B468" s="8"/>
      <c r="C468" s="10"/>
      <c r="D468"/>
      <c r="E468"/>
    </row>
    <row r="469" spans="1:5" ht="12.75">
      <c r="A469" s="9"/>
      <c r="B469" s="8"/>
      <c r="C469" s="10"/>
      <c r="D469"/>
      <c r="E469"/>
    </row>
    <row r="470" spans="1:5" ht="12.75">
      <c r="A470" s="9"/>
      <c r="B470" s="8"/>
      <c r="C470" s="10"/>
      <c r="D470"/>
      <c r="E470"/>
    </row>
    <row r="471" spans="1:5" ht="12.75">
      <c r="A471" s="9"/>
      <c r="B471" s="8"/>
      <c r="C471" s="10"/>
      <c r="D471"/>
      <c r="E471"/>
    </row>
    <row r="472" spans="1:5" ht="12.75">
      <c r="A472" s="9"/>
      <c r="B472" s="8"/>
      <c r="C472" s="10"/>
      <c r="D472"/>
      <c r="E472"/>
    </row>
    <row r="473" spans="1:5" ht="12.75">
      <c r="A473" s="9"/>
      <c r="B473" s="8"/>
      <c r="C473" s="10"/>
      <c r="D473"/>
      <c r="E473"/>
    </row>
    <row r="474" spans="1:5" ht="12.75">
      <c r="A474" s="9"/>
      <c r="B474" s="8"/>
      <c r="C474" s="10"/>
      <c r="D474"/>
      <c r="E474"/>
    </row>
    <row r="475" spans="1:5" ht="12.75">
      <c r="A475" s="9"/>
      <c r="B475" s="8"/>
      <c r="C475" s="10"/>
      <c r="D475"/>
      <c r="E475"/>
    </row>
    <row r="476" spans="1:5" ht="12.75">
      <c r="A476" s="9"/>
      <c r="B476" s="8"/>
      <c r="C476" s="10"/>
      <c r="D476"/>
      <c r="E476"/>
    </row>
    <row r="477" spans="1:5" ht="12.75">
      <c r="A477" s="9"/>
      <c r="B477" s="8"/>
      <c r="C477" s="10"/>
      <c r="D477"/>
      <c r="E477"/>
    </row>
    <row r="478" spans="1:5" ht="12.75">
      <c r="A478" s="9"/>
      <c r="B478" s="8"/>
      <c r="C478" s="10"/>
      <c r="D478"/>
      <c r="E478"/>
    </row>
    <row r="479" spans="1:5" ht="12.75">
      <c r="A479" s="9"/>
      <c r="B479" s="8"/>
      <c r="C479" s="10"/>
      <c r="D479"/>
      <c r="E479"/>
    </row>
    <row r="480" spans="1:5" ht="12.75">
      <c r="A480" s="2"/>
      <c r="C480" s="3"/>
      <c r="D480"/>
      <c r="E480"/>
    </row>
    <row r="481" spans="1:5" ht="12.75">
      <c r="A481" s="2"/>
      <c r="C481" s="3"/>
      <c r="D481"/>
      <c r="E481"/>
    </row>
    <row r="482" spans="1:5" ht="12.75">
      <c r="A482" s="2"/>
      <c r="C482" s="3"/>
      <c r="D482"/>
      <c r="E482"/>
    </row>
    <row r="483" spans="1:5" ht="12.75">
      <c r="A483" s="2"/>
      <c r="C483" s="3"/>
      <c r="D483"/>
      <c r="E483"/>
    </row>
    <row r="484" spans="1:5" ht="12.75">
      <c r="A484" s="2"/>
      <c r="C484" s="3"/>
      <c r="D484"/>
      <c r="E484"/>
    </row>
    <row r="485" spans="1:5" ht="12.75">
      <c r="A485" s="2"/>
      <c r="C485" s="3"/>
      <c r="D485"/>
      <c r="E485"/>
    </row>
    <row r="486" spans="1:5" ht="12.75">
      <c r="A486" s="2"/>
      <c r="C486" s="3"/>
      <c r="D486"/>
      <c r="E486"/>
    </row>
    <row r="487" spans="1:5" ht="12.75">
      <c r="A487" s="2"/>
      <c r="C487" s="3"/>
      <c r="D487"/>
      <c r="E487"/>
    </row>
    <row r="488" spans="1:5" ht="12.75">
      <c r="A488" s="2"/>
      <c r="C488" s="3"/>
      <c r="D488"/>
      <c r="E488"/>
    </row>
    <row r="489" spans="1:5" ht="12.75">
      <c r="A489" s="2"/>
      <c r="C489" s="3"/>
      <c r="D489"/>
      <c r="E489"/>
    </row>
    <row r="490" spans="1:5" ht="12.75">
      <c r="A490" s="2"/>
      <c r="C490" s="3"/>
      <c r="D490"/>
      <c r="E490"/>
    </row>
    <row r="491" spans="1:5" ht="12.75">
      <c r="A491" s="2"/>
      <c r="C491" s="3"/>
      <c r="D491"/>
      <c r="E491"/>
    </row>
    <row r="492" spans="1:5" ht="12.75">
      <c r="A492" s="2"/>
      <c r="C492" s="3"/>
      <c r="D492"/>
      <c r="E492"/>
    </row>
    <row r="493" spans="1:5" ht="12.75">
      <c r="A493" s="2"/>
      <c r="C493" s="3"/>
      <c r="D493"/>
      <c r="E493"/>
    </row>
    <row r="494" spans="1:5" ht="12.75">
      <c r="A494" s="2"/>
      <c r="C494" s="3"/>
      <c r="D494"/>
      <c r="E494"/>
    </row>
    <row r="495" spans="1:5" ht="12.75">
      <c r="A495" s="2"/>
      <c r="C495" s="3"/>
      <c r="D495"/>
      <c r="E495"/>
    </row>
    <row r="496" spans="1:5" ht="12.75">
      <c r="A496" s="2"/>
      <c r="C496" s="3"/>
      <c r="D496"/>
      <c r="E496"/>
    </row>
    <row r="497" spans="1:5" ht="12.75">
      <c r="A497" s="2"/>
      <c r="C497" s="3"/>
      <c r="D497"/>
      <c r="E497"/>
    </row>
    <row r="498" spans="1:5" ht="12.75">
      <c r="A498" s="2"/>
      <c r="C498" s="3"/>
      <c r="D498"/>
      <c r="E498"/>
    </row>
    <row r="499" spans="1:5" ht="12.75">
      <c r="A499" s="2"/>
      <c r="C499" s="3"/>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4:5" ht="12.75">
      <c r="D621"/>
      <c r="E621"/>
    </row>
    <row r="622" spans="4:5" ht="12.75">
      <c r="D622"/>
      <c r="E622"/>
    </row>
    <row r="623" spans="4:5" ht="12.75">
      <c r="D623"/>
      <c r="E623"/>
    </row>
    <row r="624" spans="4:5" ht="12.75">
      <c r="D624"/>
      <c r="E624"/>
    </row>
    <row r="625" spans="4:5" ht="12.75">
      <c r="D625"/>
      <c r="E625"/>
    </row>
    <row r="626" spans="4:5" ht="12.75">
      <c r="D626"/>
      <c r="E626"/>
    </row>
    <row r="627" spans="4:5" ht="12.75">
      <c r="D627"/>
      <c r="E627"/>
    </row>
    <row r="628" spans="4:5" ht="12.75">
      <c r="D628"/>
      <c r="E628"/>
    </row>
    <row r="629" spans="1:5" ht="12.75">
      <c r="A629"/>
      <c r="D629"/>
      <c r="E629"/>
    </row>
  </sheetData>
  <sheetProtection/>
  <mergeCells count="365">
    <mergeCell ref="B340:D340"/>
    <mergeCell ref="B289:D289"/>
    <mergeCell ref="B291:D291"/>
    <mergeCell ref="B162:D162"/>
    <mergeCell ref="B293:D293"/>
    <mergeCell ref="B288:D288"/>
    <mergeCell ref="B267:D267"/>
    <mergeCell ref="B290:D290"/>
    <mergeCell ref="C209:D209"/>
    <mergeCell ref="B246:D246"/>
    <mergeCell ref="B342:D342"/>
    <mergeCell ref="B326:D326"/>
    <mergeCell ref="B320:D320"/>
    <mergeCell ref="B310:D310"/>
    <mergeCell ref="B185:D185"/>
    <mergeCell ref="B230:D230"/>
    <mergeCell ref="B214:D214"/>
    <mergeCell ref="B229:D229"/>
    <mergeCell ref="A239:E239"/>
    <mergeCell ref="B215:D215"/>
    <mergeCell ref="B370:D370"/>
    <mergeCell ref="B371:D371"/>
    <mergeCell ref="B372:D372"/>
    <mergeCell ref="B292:D292"/>
    <mergeCell ref="B263:D263"/>
    <mergeCell ref="B364:D364"/>
    <mergeCell ref="B365:D365"/>
    <mergeCell ref="B366:D366"/>
    <mergeCell ref="B369:D369"/>
    <mergeCell ref="B287:D287"/>
    <mergeCell ref="B142:D142"/>
    <mergeCell ref="B160:D160"/>
    <mergeCell ref="C157:D157"/>
    <mergeCell ref="B138:D138"/>
    <mergeCell ref="B305:D305"/>
    <mergeCell ref="B300:D300"/>
    <mergeCell ref="B302:D302"/>
    <mergeCell ref="B303:D303"/>
    <mergeCell ref="C155:D155"/>
    <mergeCell ref="B186:D186"/>
    <mergeCell ref="B161:D161"/>
    <mergeCell ref="B140:D140"/>
    <mergeCell ref="B279:D279"/>
    <mergeCell ref="B280:D280"/>
    <mergeCell ref="A209:B209"/>
    <mergeCell ref="A189:C189"/>
    <mergeCell ref="B149:D149"/>
    <mergeCell ref="B141:D141"/>
    <mergeCell ref="B152:D152"/>
    <mergeCell ref="B159:D159"/>
    <mergeCell ref="B158:D158"/>
    <mergeCell ref="B127:D127"/>
    <mergeCell ref="B109:D109"/>
    <mergeCell ref="B134:D134"/>
    <mergeCell ref="B154:D154"/>
    <mergeCell ref="B144:D144"/>
    <mergeCell ref="B145:D145"/>
    <mergeCell ref="B151:D151"/>
    <mergeCell ref="B136:D136"/>
    <mergeCell ref="A157:B157"/>
    <mergeCell ref="B113:D113"/>
    <mergeCell ref="B130:D130"/>
    <mergeCell ref="B131:D131"/>
    <mergeCell ref="B147:D147"/>
    <mergeCell ref="B115:D115"/>
    <mergeCell ref="A155:B155"/>
    <mergeCell ref="B150:D150"/>
    <mergeCell ref="B114:D114"/>
    <mergeCell ref="B135:D135"/>
    <mergeCell ref="B153:D153"/>
    <mergeCell ref="B81:D81"/>
    <mergeCell ref="B117:D117"/>
    <mergeCell ref="B119:D119"/>
    <mergeCell ref="B128:D128"/>
    <mergeCell ref="B122:D122"/>
    <mergeCell ref="B123:D123"/>
    <mergeCell ref="B124:D124"/>
    <mergeCell ref="B110:D110"/>
    <mergeCell ref="B96:D96"/>
    <mergeCell ref="B92:D92"/>
    <mergeCell ref="B146:D146"/>
    <mergeCell ref="B87:D87"/>
    <mergeCell ref="B75:D75"/>
    <mergeCell ref="B112:D112"/>
    <mergeCell ref="B111:D111"/>
    <mergeCell ref="B88:D88"/>
    <mergeCell ref="B89:D89"/>
    <mergeCell ref="B120:D120"/>
    <mergeCell ref="B107:D107"/>
    <mergeCell ref="B118:D118"/>
    <mergeCell ref="B139:D139"/>
    <mergeCell ref="B116:D116"/>
    <mergeCell ref="B137:D137"/>
    <mergeCell ref="B65:D65"/>
    <mergeCell ref="B70:D70"/>
    <mergeCell ref="B86:D86"/>
    <mergeCell ref="B72:D72"/>
    <mergeCell ref="B83:D83"/>
    <mergeCell ref="B69:D69"/>
    <mergeCell ref="B66:D66"/>
    <mergeCell ref="B77:D77"/>
    <mergeCell ref="B76:D76"/>
    <mergeCell ref="B67:D67"/>
    <mergeCell ref="B84:D84"/>
    <mergeCell ref="B90:D90"/>
    <mergeCell ref="B163:D163"/>
    <mergeCell ref="B125:D125"/>
    <mergeCell ref="B91:D91"/>
    <mergeCell ref="B103:D103"/>
    <mergeCell ref="B95:D95"/>
    <mergeCell ref="B93:D93"/>
    <mergeCell ref="A106:B106"/>
    <mergeCell ref="B105:D105"/>
    <mergeCell ref="B101:D101"/>
    <mergeCell ref="B102:D102"/>
    <mergeCell ref="B100:D100"/>
    <mergeCell ref="B221:D221"/>
    <mergeCell ref="B143:D143"/>
    <mergeCell ref="B225:D225"/>
    <mergeCell ref="B226:D226"/>
    <mergeCell ref="B218:D218"/>
    <mergeCell ref="B251:D251"/>
    <mergeCell ref="B179:D179"/>
    <mergeCell ref="B178:D178"/>
    <mergeCell ref="C181:D181"/>
    <mergeCell ref="B203:D203"/>
    <mergeCell ref="B73:D73"/>
    <mergeCell ref="B68:D68"/>
    <mergeCell ref="C106:D106"/>
    <mergeCell ref="B168:D168"/>
    <mergeCell ref="B121:D121"/>
    <mergeCell ref="B132:D132"/>
    <mergeCell ref="B129:D129"/>
    <mergeCell ref="B126:D126"/>
    <mergeCell ref="C108:D108"/>
    <mergeCell ref="B79:D79"/>
    <mergeCell ref="B233:D233"/>
    <mergeCell ref="B283:D283"/>
    <mergeCell ref="B277:D277"/>
    <mergeCell ref="B276:D276"/>
    <mergeCell ref="B274:D274"/>
    <mergeCell ref="B268:D268"/>
    <mergeCell ref="A262:B262"/>
    <mergeCell ref="A108:B108"/>
    <mergeCell ref="B254:D254"/>
    <mergeCell ref="A238:E238"/>
    <mergeCell ref="B236:D236"/>
    <mergeCell ref="B223:D223"/>
    <mergeCell ref="A258:D258"/>
    <mergeCell ref="B253:D253"/>
    <mergeCell ref="B243:D243"/>
    <mergeCell ref="B220:D220"/>
    <mergeCell ref="B232:D232"/>
    <mergeCell ref="A237:D237"/>
    <mergeCell ref="B256:D256"/>
    <mergeCell ref="A245:D245"/>
    <mergeCell ref="A255:D255"/>
    <mergeCell ref="B257:D257"/>
    <mergeCell ref="B260:D260"/>
    <mergeCell ref="B344:D344"/>
    <mergeCell ref="B367:D367"/>
    <mergeCell ref="B368:D368"/>
    <mergeCell ref="B270:D270"/>
    <mergeCell ref="B335:D335"/>
    <mergeCell ref="B324:D324"/>
    <mergeCell ref="A271:D271"/>
    <mergeCell ref="B273:D273"/>
    <mergeCell ref="B275:D275"/>
    <mergeCell ref="B281:D281"/>
    <mergeCell ref="A352:D352"/>
    <mergeCell ref="B357:D357"/>
    <mergeCell ref="B341:D341"/>
    <mergeCell ref="B282:D282"/>
    <mergeCell ref="B373:D373"/>
    <mergeCell ref="B339:D339"/>
    <mergeCell ref="B346:D346"/>
    <mergeCell ref="B347:D347"/>
    <mergeCell ref="B329:D329"/>
    <mergeCell ref="B343:D343"/>
    <mergeCell ref="B374:D374"/>
    <mergeCell ref="B378:D378"/>
    <mergeCell ref="B375:D375"/>
    <mergeCell ref="B337:D337"/>
    <mergeCell ref="B350:D350"/>
    <mergeCell ref="B361:D361"/>
    <mergeCell ref="B362:D362"/>
    <mergeCell ref="B363:D363"/>
    <mergeCell ref="B351:D351"/>
    <mergeCell ref="B358:D358"/>
    <mergeCell ref="B360:D360"/>
    <mergeCell ref="B348:D348"/>
    <mergeCell ref="B349:D349"/>
    <mergeCell ref="N416:O416"/>
    <mergeCell ref="A393:C393"/>
    <mergeCell ref="B376:D376"/>
    <mergeCell ref="B354:D354"/>
    <mergeCell ref="B355:D355"/>
    <mergeCell ref="B356:D356"/>
    <mergeCell ref="B382:D382"/>
    <mergeCell ref="C64:D64"/>
    <mergeCell ref="D394:E394"/>
    <mergeCell ref="A394:C394"/>
    <mergeCell ref="B381:D381"/>
    <mergeCell ref="B99:D99"/>
    <mergeCell ref="B133:D133"/>
    <mergeCell ref="B187:D187"/>
    <mergeCell ref="B184:D184"/>
    <mergeCell ref="B388:D388"/>
    <mergeCell ref="B377:D377"/>
    <mergeCell ref="C63:D63"/>
    <mergeCell ref="B383:D383"/>
    <mergeCell ref="B334:D334"/>
    <mergeCell ref="B299:D299"/>
    <mergeCell ref="B331:D331"/>
    <mergeCell ref="B325:D325"/>
    <mergeCell ref="B71:D71"/>
    <mergeCell ref="B85:D85"/>
    <mergeCell ref="B323:D323"/>
    <mergeCell ref="B82:D82"/>
    <mergeCell ref="A3:E3"/>
    <mergeCell ref="E6:E8"/>
    <mergeCell ref="A6:A8"/>
    <mergeCell ref="C12:D12"/>
    <mergeCell ref="A4:E4"/>
    <mergeCell ref="A50:B50"/>
    <mergeCell ref="A14:B14"/>
    <mergeCell ref="A19:B19"/>
    <mergeCell ref="D6:D8"/>
    <mergeCell ref="C6:C8"/>
    <mergeCell ref="A12:B12"/>
    <mergeCell ref="C27:D27"/>
    <mergeCell ref="A27:B27"/>
    <mergeCell ref="C61:D61"/>
    <mergeCell ref="C14:D14"/>
    <mergeCell ref="A36:B36"/>
    <mergeCell ref="C36:D36"/>
    <mergeCell ref="A48:B48"/>
    <mergeCell ref="C50:D50"/>
    <mergeCell ref="B6:B8"/>
    <mergeCell ref="A64:B64"/>
    <mergeCell ref="A56:B56"/>
    <mergeCell ref="A45:B45"/>
    <mergeCell ref="C56:D56"/>
    <mergeCell ref="C18:D18"/>
    <mergeCell ref="C48:D48"/>
    <mergeCell ref="A61:B61"/>
    <mergeCell ref="C19:D19"/>
    <mergeCell ref="C11:D11"/>
    <mergeCell ref="B190:D190"/>
    <mergeCell ref="B183:D183"/>
    <mergeCell ref="B217:D217"/>
    <mergeCell ref="B248:D248"/>
    <mergeCell ref="B208:D208"/>
    <mergeCell ref="A247:D247"/>
    <mergeCell ref="B222:D222"/>
    <mergeCell ref="B212:D212"/>
    <mergeCell ref="B234:D234"/>
    <mergeCell ref="B224:D224"/>
    <mergeCell ref="B219:D219"/>
    <mergeCell ref="B216:D216"/>
    <mergeCell ref="B74:D74"/>
    <mergeCell ref="B211:D211"/>
    <mergeCell ref="B213:D213"/>
    <mergeCell ref="B167:D167"/>
    <mergeCell ref="B192:D192"/>
    <mergeCell ref="B164:D164"/>
    <mergeCell ref="B195:D195"/>
    <mergeCell ref="C182:D182"/>
    <mergeCell ref="B171:D171"/>
    <mergeCell ref="B197:D197"/>
    <mergeCell ref="B175:D175"/>
    <mergeCell ref="M297:N297"/>
    <mergeCell ref="B250:D250"/>
    <mergeCell ref="B265:D265"/>
    <mergeCell ref="B272:D272"/>
    <mergeCell ref="A266:D266"/>
    <mergeCell ref="B259:D259"/>
    <mergeCell ref="B261:D261"/>
    <mergeCell ref="B405:D405"/>
    <mergeCell ref="B406:D406"/>
    <mergeCell ref="B403:D403"/>
    <mergeCell ref="B404:D404"/>
    <mergeCell ref="B402:D402"/>
    <mergeCell ref="B296:D296"/>
    <mergeCell ref="B297:D297"/>
    <mergeCell ref="B384:D384"/>
    <mergeCell ref="B386:D386"/>
    <mergeCell ref="B380:D380"/>
    <mergeCell ref="B321:D321"/>
    <mergeCell ref="B244:D244"/>
    <mergeCell ref="B210:D210"/>
    <mergeCell ref="C262:D262"/>
    <mergeCell ref="B235:D235"/>
    <mergeCell ref="B252:D252"/>
    <mergeCell ref="B295:D295"/>
    <mergeCell ref="B264:D264"/>
    <mergeCell ref="B269:D269"/>
    <mergeCell ref="B249:D249"/>
    <mergeCell ref="B165:D165"/>
    <mergeCell ref="B201:D201"/>
    <mergeCell ref="C191:D191"/>
    <mergeCell ref="B177:D177"/>
    <mergeCell ref="B205:D205"/>
    <mergeCell ref="A182:B182"/>
    <mergeCell ref="B170:D170"/>
    <mergeCell ref="B174:D174"/>
    <mergeCell ref="B196:D196"/>
    <mergeCell ref="B204:D204"/>
    <mergeCell ref="B180:D180"/>
    <mergeCell ref="B231:D231"/>
    <mergeCell ref="B193:D193"/>
    <mergeCell ref="B202:D202"/>
    <mergeCell ref="B206:D206"/>
    <mergeCell ref="B207:D207"/>
    <mergeCell ref="B199:D199"/>
    <mergeCell ref="B200:D200"/>
    <mergeCell ref="B227:D227"/>
    <mergeCell ref="B228:D228"/>
    <mergeCell ref="B148:D148"/>
    <mergeCell ref="B173:D173"/>
    <mergeCell ref="B176:D176"/>
    <mergeCell ref="B166:D166"/>
    <mergeCell ref="B198:D198"/>
    <mergeCell ref="B194:D194"/>
    <mergeCell ref="B169:D169"/>
    <mergeCell ref="B172:D172"/>
    <mergeCell ref="A191:B191"/>
    <mergeCell ref="B188:D188"/>
    <mergeCell ref="A284:B284"/>
    <mergeCell ref="C284:D284"/>
    <mergeCell ref="B278:D278"/>
    <mergeCell ref="B309:D309"/>
    <mergeCell ref="A311:D311"/>
    <mergeCell ref="A313:D313"/>
    <mergeCell ref="A286:D286"/>
    <mergeCell ref="B294:D294"/>
    <mergeCell ref="B298:D298"/>
    <mergeCell ref="A316:D316"/>
    <mergeCell ref="A319:D319"/>
    <mergeCell ref="A301:D301"/>
    <mergeCell ref="B318:D318"/>
    <mergeCell ref="A306:D306"/>
    <mergeCell ref="A308:E308"/>
    <mergeCell ref="B304:D304"/>
    <mergeCell ref="B317:D317"/>
    <mergeCell ref="A395:C395"/>
    <mergeCell ref="D395:E395"/>
    <mergeCell ref="B330:D330"/>
    <mergeCell ref="A338:D338"/>
    <mergeCell ref="A345:D345"/>
    <mergeCell ref="B387:D387"/>
    <mergeCell ref="B379:D379"/>
    <mergeCell ref="B336:D336"/>
    <mergeCell ref="B353:D353"/>
    <mergeCell ref="B359:D359"/>
    <mergeCell ref="B385:D385"/>
    <mergeCell ref="A389:D389"/>
    <mergeCell ref="B333:D333"/>
    <mergeCell ref="B332:D332"/>
    <mergeCell ref="B328:D328"/>
    <mergeCell ref="B312:D312"/>
    <mergeCell ref="B314:D314"/>
    <mergeCell ref="B315:D315"/>
    <mergeCell ref="B327:D327"/>
    <mergeCell ref="A322:D322"/>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Loredana Giurgiu</cp:lastModifiedBy>
  <cp:lastPrinted>2022-10-20T12:09:17Z</cp:lastPrinted>
  <dcterms:created xsi:type="dcterms:W3CDTF">2014-01-24T07:25:38Z</dcterms:created>
  <dcterms:modified xsi:type="dcterms:W3CDTF">2023-02-28T09:07:03Z</dcterms:modified>
  <cp:category/>
  <cp:version/>
  <cp:contentType/>
  <cp:contentStatus/>
</cp:coreProperties>
</file>