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10395" tabRatio="452" activeTab="0"/>
  </bookViews>
  <sheets>
    <sheet name="anexa 2" sheetId="1" r:id="rId1"/>
  </sheets>
  <definedNames>
    <definedName name="_xlfn.ANCHORARRAY" hidden="1">#NAME?</definedName>
    <definedName name="_xlnm.Print_Titles" localSheetId="0">'anexa 2'!$5:$8</definedName>
  </definedNames>
  <calcPr fullCalcOnLoad="1"/>
</workbook>
</file>

<file path=xl/sharedStrings.xml><?xml version="1.0" encoding="utf-8"?>
<sst xmlns="http://schemas.openxmlformats.org/spreadsheetml/2006/main" count="186" uniqueCount="69">
  <si>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</si>
  <si>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</si>
  <si>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</si>
  <si>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</si>
  <si>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</si>
  <si>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</si>
  <si>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</si>
  <si>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</si>
  <si>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</si>
  <si>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</si>
  <si>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</si>
  <si>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</si>
  <si>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</si>
  <si>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</si>
  <si>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</si>
  <si>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</si>
  <si>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</si>
  <si>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</si>
  <si>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</si>
  <si>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</si>
  <si>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</si>
  <si>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</si>
  <si>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</si>
  <si>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</si>
  <si>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</si>
  <si>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</si>
  <si>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</si>
  <si>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</si>
  <si>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</si>
  <si>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</si>
  <si>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</si>
  <si>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</si>
  <si>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</si>
  <si>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</si>
  <si>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</si>
  <si>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</si>
  <si>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</si>
  <si>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</si>
  <si>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</si>
  <si>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</si>
  <si>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</si>
  <si>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Alimentare cont IID</t>
  </si>
  <si>
    <t>Cap. 66 Sănătate</t>
  </si>
  <si>
    <t xml:space="preserve">ing. Szucs Zsigmond
</t>
  </si>
  <si>
    <t>Prelungirea străzii Sălciilor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</si>
  <si>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</si>
  <si>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</si>
  <si>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iluminat public în cvartalul delimitat de str.Oituz, str. Prahovei și Aleea Milcov</t>
  </si>
  <si>
    <t xml:space="preserve">Modernizare străzi în municipiul Satu Mare Lot 1 </t>
  </si>
  <si>
    <t>Parcare etajată S+P+4 pe strada Decebal</t>
  </si>
  <si>
    <t>Parcare etajată S+P+2 pe strada Mihail Kogălniceanu nr.5</t>
  </si>
  <si>
    <t>Reabilitare și extindere pe verticală Corp ”B” D+P+2 (parțial) la școala Gimnazială ”Constantin Brâncoveanu”</t>
  </si>
  <si>
    <t xml:space="preserve">Cheltuieli pentru elaborarea studiilor de prefezabilitate, a studiilor de fezabilitate, </t>
  </si>
  <si>
    <t>Alimentarea cu energie electrică a unor stații de încărcare situate pe b-dul Transilvania</t>
  </si>
  <si>
    <t xml:space="preserve">Implementarea măsurilor de eficienţă energetică la Sala de Scrimă “Alexandru Csipler” </t>
  </si>
  <si>
    <t>Extindere rețele de alimentare cu apă și canalizare menajeră în Municipiul Satu Mare, zona Bercu Roșu</t>
  </si>
  <si>
    <t>Valoare totală
actualizată</t>
  </si>
  <si>
    <t>Reabilitarea clădirii unităţii de învăţământ situată pe strada Wolfenbuttel nr. 6-8</t>
  </si>
  <si>
    <t>LISTA OBIECTIVELOR DE INVESTIŢII  PE ANUL 2024</t>
  </si>
  <si>
    <t>Modernizare clădire existentă B-dul Muncii nr.44</t>
  </si>
  <si>
    <t>Schimbarea iluminatului public pe strada Ács Alajos</t>
  </si>
  <si>
    <t>Extinderea iluminatului public pe strada Vasile Scurtu</t>
  </si>
  <si>
    <t>Lucrări de intervenție privind implementarea măsurilor de eficiență energetică la Grădinița nr. 11</t>
  </si>
  <si>
    <t>Reabilitarea clădirii Hotel Sport, situată pe strada Mileniului, nr.25</t>
  </si>
  <si>
    <t>Reabilitare fațade și acoperiș la imobilul situat pe strada Horea nr.6</t>
  </si>
  <si>
    <t>Modernizare străzi în municipiul Satu Mare Lot 2</t>
  </si>
  <si>
    <t>Modernizare strada Kaffka Margit, tronson 1 și strada Krudy Gyula, Tronson 2</t>
  </si>
  <si>
    <t>Cap. 54 Alte servicii publice generale</t>
  </si>
  <si>
    <t xml:space="preserve">ANEXA NR. 2 la HCL Satu Mare Nr. 239/11.07.2024 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</si>
</sst>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3" fontId="13" fillId="33" borderId="11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3" fontId="13" fillId="33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6" fillId="33" borderId="15" xfId="0" applyFont="1" applyFill="1" applyBorder="1" applyAlignment="1">
      <alignment wrapText="1"/>
    </xf>
    <xf numFmtId="0" fontId="7" fillId="33" borderId="15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13" fillId="33" borderId="20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7" fillId="33" borderId="21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7" fillId="33" borderId="20" xfId="0" applyFont="1" applyFill="1" applyBorder="1" applyAlignment="1">
      <alignment/>
    </xf>
    <xf numFmtId="0" fontId="10" fillId="33" borderId="0" xfId="0" applyFont="1" applyFill="1" applyAlignment="1">
      <alignment horizontal="center" readingOrder="1"/>
    </xf>
    <xf numFmtId="3" fontId="6" fillId="33" borderId="16" xfId="0" applyNumberFormat="1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3" fontId="6" fillId="33" borderId="14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6" fillId="33" borderId="18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3" fontId="6" fillId="33" borderId="21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left" vertical="center" wrapText="1"/>
    </xf>
    <xf numFmtId="3" fontId="6" fillId="33" borderId="0" xfId="0" applyNumberFormat="1" applyFont="1" applyFill="1" applyAlignment="1">
      <alignment horizontal="left" indent="3"/>
    </xf>
    <xf numFmtId="3" fontId="14" fillId="33" borderId="0" xfId="0" applyNumberFormat="1" applyFont="1" applyFill="1" applyAlignment="1">
      <alignment/>
    </xf>
    <xf numFmtId="3" fontId="8" fillId="33" borderId="20" xfId="0" applyNumberFormat="1" applyFont="1" applyFill="1" applyBorder="1" applyAlignment="1">
      <alignment/>
    </xf>
    <xf numFmtId="0" fontId="6" fillId="33" borderId="22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8" fillId="34" borderId="11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3" fontId="8" fillId="34" borderId="18" xfId="0" applyNumberFormat="1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3" fontId="7" fillId="33" borderId="13" xfId="0" applyNumberFormat="1" applyFont="1" applyFill="1" applyBorder="1" applyAlignment="1">
      <alignment/>
    </xf>
    <xf numFmtId="0" fontId="49" fillId="34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4" borderId="15" xfId="0" applyFont="1" applyFill="1" applyBorder="1" applyAlignment="1">
      <alignment/>
    </xf>
    <xf numFmtId="3" fontId="8" fillId="34" borderId="15" xfId="0" applyNumberFormat="1" applyFont="1" applyFill="1" applyBorder="1" applyAlignment="1">
      <alignment/>
    </xf>
    <xf numFmtId="0" fontId="7" fillId="33" borderId="19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horizontal="center" vertical="top"/>
    </xf>
    <xf numFmtId="0" fontId="6" fillId="33" borderId="11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2:S218"/>
  <sheetViews>
    <sheetView showGridLines="0" tabSelected="1" zoomScale="70" zoomScaleNormal="70" workbookViewId="0" topLeftCell="A1">
      <pane ySplit="16" topLeftCell="A148" activePane="bottomLeft" state="frozen"/>
      <selection pane="topLeft" activeCell="A1" sqref="A1"/>
      <selection pane="bottomLeft" activeCell="A2" sqref="A2:E2"/>
    </sheetView>
  </sheetViews>
  <sheetFormatPr defaultColWidth="9.140625" defaultRowHeight="12"/>
  <cols>
    <col min="1" max="1" width="8.28125" style="2" customWidth="1"/>
    <col min="2" max="2" width="109.421875" style="2" customWidth="1"/>
    <col min="3" max="3" width="21.00390625" style="2" customWidth="1"/>
    <col min="4" max="4" width="22.28125" style="2" customWidth="1"/>
    <col min="5" max="5" width="21.421875" style="2" customWidth="1"/>
    <col min="6" max="6" width="25.140625" style="2" customWidth="1"/>
    <col min="7" max="7" width="23.140625" style="2" customWidth="1"/>
    <col min="8" max="8" width="5.421875" style="2" customWidth="1"/>
    <col min="9" max="9" width="22.421875" style="2" customWidth="1"/>
    <col min="10" max="13" width="9.28125" style="2" customWidth="1"/>
    <col min="14" max="14" width="16.7109375" style="2" customWidth="1"/>
    <col min="15" max="16384" width="9.28125" style="2" customWidth="1"/>
  </cols>
  <sheetData>
    <row r="2" spans="1:5" ht="15" customHeight="1">
      <c r="A2" s="135" t="s">
        <v>68</v>
      </c>
      <c r="B2" s="136"/>
      <c r="C2" s="136"/>
      <c r="D2" s="136"/>
      <c r="E2" s="136"/>
    </row>
    <row r="3" spans="1:7" ht="15" customHeight="1">
      <c r="A3" s="138" t="s">
        <v>58</v>
      </c>
      <c r="B3" s="138"/>
      <c r="C3" s="138"/>
      <c r="D3" s="138"/>
      <c r="E3" s="138"/>
      <c r="F3" s="138"/>
      <c r="G3" s="138"/>
    </row>
    <row r="4" spans="1:7" ht="15" customHeight="1">
      <c r="A4" s="111"/>
      <c r="B4" s="111"/>
      <c r="C4" s="111"/>
      <c r="D4" s="111"/>
      <c r="E4" s="111"/>
      <c r="F4" s="111"/>
      <c r="G4" s="111" t="s">
        <v>31</v>
      </c>
    </row>
    <row r="5" spans="1:7" ht="15" customHeight="1">
      <c r="A5" s="128" t="s">
        <v>11</v>
      </c>
      <c r="B5" s="137" t="s">
        <v>20</v>
      </c>
      <c r="C5" s="128" t="s">
        <v>10</v>
      </c>
      <c r="D5" s="128" t="s">
        <v>56</v>
      </c>
      <c r="E5" s="128" t="s">
        <v>12</v>
      </c>
      <c r="F5" s="139" t="s">
        <v>0</v>
      </c>
      <c r="G5" s="140"/>
    </row>
    <row r="6" spans="1:7" ht="15" customHeight="1">
      <c r="A6" s="137"/>
      <c r="B6" s="137"/>
      <c r="C6" s="128"/>
      <c r="D6" s="128"/>
      <c r="E6" s="128"/>
      <c r="F6" s="128" t="s">
        <v>14</v>
      </c>
      <c r="G6" s="128" t="s">
        <v>24</v>
      </c>
    </row>
    <row r="7" spans="1:7" ht="15" customHeight="1">
      <c r="A7" s="137"/>
      <c r="B7" s="137"/>
      <c r="C7" s="128"/>
      <c r="D7" s="128"/>
      <c r="E7" s="128"/>
      <c r="F7" s="128"/>
      <c r="G7" s="128"/>
    </row>
    <row r="8" spans="1:7" s="3" customFormat="1" ht="14.25" customHeight="1">
      <c r="A8" s="15">
        <v>0</v>
      </c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</row>
    <row r="9" spans="1:9" ht="15" customHeight="1">
      <c r="A9" s="16"/>
      <c r="B9" s="17" t="s">
        <v>1</v>
      </c>
      <c r="C9" s="18">
        <f aca="true" t="shared" si="0" ref="C9:G10">C11+C13+C15</f>
        <v>388115831</v>
      </c>
      <c r="D9" s="18">
        <f t="shared" si="0"/>
        <v>464446504</v>
      </c>
      <c r="E9" s="18">
        <f>E11+E13+E15</f>
        <v>123488409</v>
      </c>
      <c r="F9" s="18">
        <f>F11+F13+F15</f>
        <v>123488409</v>
      </c>
      <c r="G9" s="18">
        <f t="shared" si="0"/>
        <v>18800</v>
      </c>
      <c r="H9" s="5"/>
      <c r="I9" s="92"/>
    </row>
    <row r="10" spans="1:8" ht="15" customHeight="1">
      <c r="A10" s="19"/>
      <c r="B10" s="20" t="s">
        <v>0</v>
      </c>
      <c r="C10" s="109">
        <f t="shared" si="0"/>
        <v>274290917.81</v>
      </c>
      <c r="D10" s="21">
        <f t="shared" si="0"/>
        <v>338911113.81</v>
      </c>
      <c r="E10" s="21">
        <f t="shared" si="0"/>
        <v>67636500</v>
      </c>
      <c r="F10" s="21">
        <f t="shared" si="0"/>
        <v>67636500</v>
      </c>
      <c r="G10" s="21">
        <f t="shared" si="0"/>
        <v>0</v>
      </c>
      <c r="H10" s="4"/>
    </row>
    <row r="11" spans="1:8" ht="15" customHeight="1">
      <c r="A11" s="22" t="s">
        <v>2</v>
      </c>
      <c r="B11" s="62" t="s">
        <v>3</v>
      </c>
      <c r="C11" s="23">
        <f aca="true" t="shared" si="1" ref="C11:G12">C19+C53+C79+C101+C119+C165+C33</f>
        <v>257386243</v>
      </c>
      <c r="D11" s="23">
        <f t="shared" si="1"/>
        <v>327156246</v>
      </c>
      <c r="E11" s="23">
        <f t="shared" si="1"/>
        <v>87319000</v>
      </c>
      <c r="F11" s="23">
        <f t="shared" si="1"/>
        <v>87319000</v>
      </c>
      <c r="G11" s="23">
        <f t="shared" si="1"/>
        <v>0</v>
      </c>
      <c r="H11" s="4"/>
    </row>
    <row r="12" spans="1:9" ht="15" customHeight="1">
      <c r="A12" s="24"/>
      <c r="B12" s="63"/>
      <c r="C12" s="25">
        <f t="shared" si="1"/>
        <v>189233510.81</v>
      </c>
      <c r="D12" s="25">
        <f t="shared" si="1"/>
        <v>249761706.81</v>
      </c>
      <c r="E12" s="25">
        <f t="shared" si="1"/>
        <v>59037500</v>
      </c>
      <c r="F12" s="25">
        <f t="shared" si="1"/>
        <v>59037500</v>
      </c>
      <c r="G12" s="103">
        <f t="shared" si="1"/>
        <v>0</v>
      </c>
      <c r="I12" s="4"/>
    </row>
    <row r="13" spans="1:7" ht="15" customHeight="1">
      <c r="A13" s="22" t="s">
        <v>6</v>
      </c>
      <c r="B13" s="17" t="s">
        <v>7</v>
      </c>
      <c r="C13" s="26">
        <f aca="true" t="shared" si="2" ref="C13:G14">C21+C59+C83+C105+C139+C175+C35</f>
        <v>103644971</v>
      </c>
      <c r="D13" s="26">
        <f t="shared" si="2"/>
        <v>110205641</v>
      </c>
      <c r="E13" s="26">
        <f t="shared" si="2"/>
        <v>9084792</v>
      </c>
      <c r="F13" s="26">
        <f t="shared" si="2"/>
        <v>9084792</v>
      </c>
      <c r="G13" s="26">
        <f t="shared" si="2"/>
        <v>0</v>
      </c>
    </row>
    <row r="14" spans="1:9" ht="15" customHeight="1">
      <c r="A14" s="24"/>
      <c r="B14" s="20"/>
      <c r="C14" s="27">
        <f t="shared" si="2"/>
        <v>85057407</v>
      </c>
      <c r="D14" s="27">
        <f t="shared" si="2"/>
        <v>89149407</v>
      </c>
      <c r="E14" s="27">
        <f t="shared" si="2"/>
        <v>8599000</v>
      </c>
      <c r="F14" s="27">
        <f t="shared" si="2"/>
        <v>8599000</v>
      </c>
      <c r="G14" s="26">
        <f t="shared" si="2"/>
        <v>0</v>
      </c>
      <c r="H14" s="4"/>
      <c r="I14" s="4"/>
    </row>
    <row r="15" spans="1:9" ht="15" customHeight="1">
      <c r="A15" s="28" t="s">
        <v>4</v>
      </c>
      <c r="B15" s="75" t="s">
        <v>13</v>
      </c>
      <c r="C15" s="23">
        <f aca="true" t="shared" si="3" ref="C15:G16">C23+C47+C63+C73+C89+C109+C145+C157+C183+C37</f>
        <v>27084617</v>
      </c>
      <c r="D15" s="23">
        <f t="shared" si="3"/>
        <v>27084617</v>
      </c>
      <c r="E15" s="23">
        <f t="shared" si="3"/>
        <v>27084617</v>
      </c>
      <c r="F15" s="23">
        <f t="shared" si="3"/>
        <v>27084617</v>
      </c>
      <c r="G15" s="23">
        <f t="shared" si="3"/>
        <v>18800</v>
      </c>
      <c r="I15" s="4"/>
    </row>
    <row r="16" spans="1:7" ht="15" customHeight="1">
      <c r="A16" s="28"/>
      <c r="B16" s="75"/>
      <c r="C16" s="103">
        <f t="shared" si="3"/>
        <v>0</v>
      </c>
      <c r="D16" s="103">
        <f t="shared" si="3"/>
        <v>0</v>
      </c>
      <c r="E16" s="103">
        <f t="shared" si="3"/>
        <v>0</v>
      </c>
      <c r="F16" s="103">
        <f t="shared" si="3"/>
        <v>0</v>
      </c>
      <c r="G16" s="103">
        <f t="shared" si="3"/>
        <v>0</v>
      </c>
    </row>
    <row r="17" spans="1:9" ht="15" customHeight="1">
      <c r="A17" s="114" t="s">
        <v>17</v>
      </c>
      <c r="B17" s="115"/>
      <c r="C17" s="26">
        <f aca="true" t="shared" si="4" ref="C17:G18">C19+C21+C23</f>
        <v>0</v>
      </c>
      <c r="D17" s="23">
        <f t="shared" si="4"/>
        <v>0</v>
      </c>
      <c r="E17" s="23">
        <f t="shared" si="4"/>
        <v>0</v>
      </c>
      <c r="F17" s="23">
        <f>F19+F21+F23</f>
        <v>0</v>
      </c>
      <c r="G17" s="23">
        <f>G19+G21+G23</f>
        <v>0</v>
      </c>
      <c r="I17" s="4"/>
    </row>
    <row r="18" spans="1:14" ht="15" customHeight="1">
      <c r="A18" s="116" t="s">
        <v>5</v>
      </c>
      <c r="B18" s="117"/>
      <c r="C18" s="25">
        <f t="shared" si="4"/>
        <v>0</v>
      </c>
      <c r="D18" s="25">
        <f t="shared" si="4"/>
        <v>0</v>
      </c>
      <c r="E18" s="25">
        <f t="shared" si="4"/>
        <v>0</v>
      </c>
      <c r="F18" s="25">
        <f t="shared" si="4"/>
        <v>0</v>
      </c>
      <c r="G18" s="25">
        <f t="shared" si="4"/>
        <v>0</v>
      </c>
      <c r="N18" s="93"/>
    </row>
    <row r="19" spans="1:14" ht="15" customHeight="1">
      <c r="A19" s="22" t="s">
        <v>2</v>
      </c>
      <c r="B19" s="17" t="s">
        <v>3</v>
      </c>
      <c r="C19" s="23">
        <v>0</v>
      </c>
      <c r="D19" s="23">
        <v>0</v>
      </c>
      <c r="E19" s="23">
        <f>F19+G19</f>
        <v>0</v>
      </c>
      <c r="F19" s="23">
        <v>0</v>
      </c>
      <c r="G19" s="23">
        <v>0</v>
      </c>
      <c r="N19" s="93"/>
    </row>
    <row r="20" spans="1:14" ht="15" customHeight="1">
      <c r="A20" s="30"/>
      <c r="B20" s="20" t="s">
        <v>5</v>
      </c>
      <c r="C20" s="25">
        <v>0</v>
      </c>
      <c r="D20" s="25">
        <v>0</v>
      </c>
      <c r="E20" s="25">
        <f>F20+G20</f>
        <v>0</v>
      </c>
      <c r="F20" s="25">
        <v>0</v>
      </c>
      <c r="G20" s="25">
        <v>0</v>
      </c>
      <c r="N20" s="93"/>
    </row>
    <row r="21" spans="1:14" ht="15" customHeight="1">
      <c r="A21" s="28" t="s">
        <v>6</v>
      </c>
      <c r="B21" s="17" t="s">
        <v>7</v>
      </c>
      <c r="C21" s="23">
        <v>0</v>
      </c>
      <c r="D21" s="23">
        <v>0</v>
      </c>
      <c r="E21" s="23">
        <f>F21+G21</f>
        <v>0</v>
      </c>
      <c r="F21" s="23">
        <v>0</v>
      </c>
      <c r="G21" s="23">
        <v>0</v>
      </c>
      <c r="N21" s="93"/>
    </row>
    <row r="22" spans="1:14" ht="15" customHeight="1">
      <c r="A22" s="31"/>
      <c r="B22" s="20" t="s">
        <v>5</v>
      </c>
      <c r="C22" s="25">
        <v>0</v>
      </c>
      <c r="D22" s="25">
        <v>0</v>
      </c>
      <c r="E22" s="25">
        <f>F22+G22</f>
        <v>0</v>
      </c>
      <c r="F22" s="25">
        <v>0</v>
      </c>
      <c r="G22" s="25">
        <v>0</v>
      </c>
      <c r="N22" s="5"/>
    </row>
    <row r="23" spans="1:7" ht="15" customHeight="1">
      <c r="A23" s="22" t="s">
        <v>4</v>
      </c>
      <c r="B23" s="29" t="s">
        <v>13</v>
      </c>
      <c r="C23" s="32">
        <f aca="true" t="shared" si="5" ref="C23:G24">C25+C27+C29</f>
        <v>0</v>
      </c>
      <c r="D23" s="32">
        <f t="shared" si="5"/>
        <v>0</v>
      </c>
      <c r="E23" s="32">
        <f t="shared" si="5"/>
        <v>0</v>
      </c>
      <c r="F23" s="32">
        <f>F25+F27+F29</f>
        <v>0</v>
      </c>
      <c r="G23" s="32">
        <f t="shared" si="5"/>
        <v>0</v>
      </c>
    </row>
    <row r="24" spans="1:7" ht="15" customHeight="1">
      <c r="A24" s="19"/>
      <c r="B24" s="33" t="s">
        <v>5</v>
      </c>
      <c r="C24" s="25">
        <f t="shared" si="5"/>
        <v>0</v>
      </c>
      <c r="D24" s="25">
        <f t="shared" si="5"/>
        <v>0</v>
      </c>
      <c r="E24" s="25">
        <f t="shared" si="5"/>
        <v>0</v>
      </c>
      <c r="F24" s="25">
        <f t="shared" si="5"/>
        <v>0</v>
      </c>
      <c r="G24" s="25">
        <f t="shared" si="5"/>
        <v>0</v>
      </c>
    </row>
    <row r="25" spans="1:7" ht="15" customHeight="1">
      <c r="A25" s="34">
        <v>1</v>
      </c>
      <c r="B25" s="35" t="s">
        <v>25</v>
      </c>
      <c r="C25" s="36">
        <v>0</v>
      </c>
      <c r="D25" s="36">
        <v>0</v>
      </c>
      <c r="E25" s="36">
        <v>0</v>
      </c>
      <c r="F25" s="36">
        <v>0</v>
      </c>
      <c r="G25" s="37">
        <v>0</v>
      </c>
    </row>
    <row r="26" spans="1:7" ht="15" customHeight="1">
      <c r="A26" s="38"/>
      <c r="B26" s="39"/>
      <c r="C26" s="40">
        <v>0</v>
      </c>
      <c r="D26" s="40">
        <v>0</v>
      </c>
      <c r="E26" s="40">
        <v>0</v>
      </c>
      <c r="F26" s="40">
        <v>0</v>
      </c>
      <c r="G26" s="41">
        <v>0</v>
      </c>
    </row>
    <row r="27" spans="1:7" ht="15" customHeight="1">
      <c r="A27" s="34">
        <v>2</v>
      </c>
      <c r="B27" s="42" t="s">
        <v>28</v>
      </c>
      <c r="C27" s="43">
        <v>0</v>
      </c>
      <c r="D27" s="43">
        <v>0</v>
      </c>
      <c r="E27" s="43">
        <v>0</v>
      </c>
      <c r="F27" s="37">
        <v>0</v>
      </c>
      <c r="G27" s="44">
        <v>0</v>
      </c>
    </row>
    <row r="28" spans="1:7" ht="15" customHeight="1">
      <c r="A28" s="38"/>
      <c r="B28" s="41" t="s">
        <v>29</v>
      </c>
      <c r="C28" s="45">
        <v>0</v>
      </c>
      <c r="D28" s="45">
        <v>0</v>
      </c>
      <c r="E28" s="45">
        <f>F28+G28</f>
        <v>0</v>
      </c>
      <c r="F28" s="46">
        <v>0</v>
      </c>
      <c r="G28" s="41">
        <v>0</v>
      </c>
    </row>
    <row r="29" spans="1:7" ht="15" customHeight="1">
      <c r="A29" s="34">
        <v>3</v>
      </c>
      <c r="B29" s="53" t="s">
        <v>26</v>
      </c>
      <c r="C29" s="37">
        <v>0</v>
      </c>
      <c r="D29" s="37">
        <v>0</v>
      </c>
      <c r="E29" s="37">
        <f>F29+G29</f>
        <v>0</v>
      </c>
      <c r="F29" s="37">
        <v>0</v>
      </c>
      <c r="G29" s="44">
        <v>0</v>
      </c>
    </row>
    <row r="30" spans="1:7" ht="15" customHeight="1">
      <c r="A30" s="47"/>
      <c r="B30" s="39" t="s">
        <v>27</v>
      </c>
      <c r="C30" s="48">
        <v>0</v>
      </c>
      <c r="D30" s="48">
        <v>0</v>
      </c>
      <c r="E30" s="48">
        <f>F30+G30</f>
        <v>0</v>
      </c>
      <c r="F30" s="48">
        <v>0</v>
      </c>
      <c r="G30" s="49">
        <v>0</v>
      </c>
    </row>
    <row r="31" spans="1:7" ht="15" customHeight="1">
      <c r="A31" s="114" t="s">
        <v>67</v>
      </c>
      <c r="B31" s="115"/>
      <c r="C31" s="23">
        <f aca="true" t="shared" si="6" ref="C31:G32">C33+C35+C37</f>
        <v>260000</v>
      </c>
      <c r="D31" s="23">
        <f t="shared" si="6"/>
        <v>260000</v>
      </c>
      <c r="E31" s="23">
        <f t="shared" si="6"/>
        <v>260000</v>
      </c>
      <c r="F31" s="23">
        <f t="shared" si="6"/>
        <v>260000</v>
      </c>
      <c r="G31" s="23">
        <f t="shared" si="6"/>
        <v>0</v>
      </c>
    </row>
    <row r="32" spans="1:7" ht="15" customHeight="1">
      <c r="A32" s="116" t="s">
        <v>5</v>
      </c>
      <c r="B32" s="117"/>
      <c r="C32" s="25">
        <f t="shared" si="6"/>
        <v>0</v>
      </c>
      <c r="D32" s="25">
        <f t="shared" si="6"/>
        <v>0</v>
      </c>
      <c r="E32" s="25">
        <f t="shared" si="6"/>
        <v>0</v>
      </c>
      <c r="F32" s="25">
        <f t="shared" si="6"/>
        <v>0</v>
      </c>
      <c r="G32" s="25">
        <f t="shared" si="6"/>
        <v>0</v>
      </c>
    </row>
    <row r="33" spans="1:7" ht="15" customHeight="1">
      <c r="A33" s="22" t="s">
        <v>2</v>
      </c>
      <c r="B33" s="17" t="s">
        <v>3</v>
      </c>
      <c r="C33" s="23">
        <v>0</v>
      </c>
      <c r="D33" s="23">
        <v>0</v>
      </c>
      <c r="E33" s="23">
        <f>F33+G33</f>
        <v>0</v>
      </c>
      <c r="F33" s="23">
        <v>0</v>
      </c>
      <c r="G33" s="23">
        <v>0</v>
      </c>
    </row>
    <row r="34" spans="1:7" ht="15" customHeight="1">
      <c r="A34" s="30"/>
      <c r="B34" s="20" t="s">
        <v>5</v>
      </c>
      <c r="C34" s="25">
        <v>0</v>
      </c>
      <c r="D34" s="25">
        <v>0</v>
      </c>
      <c r="E34" s="25">
        <f>F34+G34</f>
        <v>0</v>
      </c>
      <c r="F34" s="25">
        <v>0</v>
      </c>
      <c r="G34" s="25">
        <v>0</v>
      </c>
    </row>
    <row r="35" spans="1:7" ht="15" customHeight="1">
      <c r="A35" s="28" t="s">
        <v>6</v>
      </c>
      <c r="B35" s="17" t="s">
        <v>7</v>
      </c>
      <c r="C35" s="23">
        <v>0</v>
      </c>
      <c r="D35" s="23">
        <v>0</v>
      </c>
      <c r="E35" s="23">
        <f>F35+G35</f>
        <v>0</v>
      </c>
      <c r="F35" s="23">
        <v>0</v>
      </c>
      <c r="G35" s="23">
        <v>0</v>
      </c>
    </row>
    <row r="36" spans="1:7" ht="15" customHeight="1">
      <c r="A36" s="31"/>
      <c r="B36" s="20" t="s">
        <v>5</v>
      </c>
      <c r="C36" s="25">
        <v>0</v>
      </c>
      <c r="D36" s="25">
        <v>0</v>
      </c>
      <c r="E36" s="25">
        <f>F36+G36</f>
        <v>0</v>
      </c>
      <c r="F36" s="25">
        <v>0</v>
      </c>
      <c r="G36" s="25">
        <v>0</v>
      </c>
    </row>
    <row r="37" spans="1:7" ht="15" customHeight="1">
      <c r="A37" s="22" t="s">
        <v>4</v>
      </c>
      <c r="B37" s="29" t="s">
        <v>13</v>
      </c>
      <c r="C37" s="32">
        <f aca="true" t="shared" si="7" ref="C37:G38">C39+C41+C43</f>
        <v>260000</v>
      </c>
      <c r="D37" s="32">
        <f t="shared" si="7"/>
        <v>260000</v>
      </c>
      <c r="E37" s="32">
        <f t="shared" si="7"/>
        <v>260000</v>
      </c>
      <c r="F37" s="32">
        <f t="shared" si="7"/>
        <v>260000</v>
      </c>
      <c r="G37" s="32">
        <f t="shared" si="7"/>
        <v>0</v>
      </c>
    </row>
    <row r="38" spans="1:7" ht="15" customHeight="1">
      <c r="A38" s="19"/>
      <c r="B38" s="33" t="s">
        <v>5</v>
      </c>
      <c r="C38" s="25">
        <f t="shared" si="7"/>
        <v>0</v>
      </c>
      <c r="D38" s="25">
        <f t="shared" si="7"/>
        <v>0</v>
      </c>
      <c r="E38" s="25">
        <f t="shared" si="7"/>
        <v>0</v>
      </c>
      <c r="F38" s="25">
        <f t="shared" si="7"/>
        <v>0</v>
      </c>
      <c r="G38" s="25">
        <f t="shared" si="7"/>
        <v>0</v>
      </c>
    </row>
    <row r="39" spans="1:7" ht="15" customHeight="1">
      <c r="A39" s="34">
        <v>1</v>
      </c>
      <c r="B39" s="35" t="s">
        <v>25</v>
      </c>
      <c r="C39" s="36">
        <v>260000</v>
      </c>
      <c r="D39" s="36">
        <v>260000</v>
      </c>
      <c r="E39" s="36">
        <v>260000</v>
      </c>
      <c r="F39" s="36">
        <v>260000</v>
      </c>
      <c r="G39" s="37">
        <v>0</v>
      </c>
    </row>
    <row r="40" spans="1:7" ht="15" customHeight="1">
      <c r="A40" s="38"/>
      <c r="B40" s="39"/>
      <c r="C40" s="40">
        <v>0</v>
      </c>
      <c r="D40" s="40">
        <v>0</v>
      </c>
      <c r="E40" s="40">
        <v>0</v>
      </c>
      <c r="F40" s="40">
        <v>0</v>
      </c>
      <c r="G40" s="41">
        <v>0</v>
      </c>
    </row>
    <row r="41" spans="1:7" ht="15" customHeight="1">
      <c r="A41" s="34">
        <v>2</v>
      </c>
      <c r="B41" s="42" t="s">
        <v>28</v>
      </c>
      <c r="C41" s="43">
        <v>0</v>
      </c>
      <c r="D41" s="43">
        <v>0</v>
      </c>
      <c r="E41" s="43">
        <v>0</v>
      </c>
      <c r="F41" s="37">
        <v>0</v>
      </c>
      <c r="G41" s="44">
        <v>0</v>
      </c>
    </row>
    <row r="42" spans="1:7" ht="15" customHeight="1">
      <c r="A42" s="38"/>
      <c r="B42" s="41" t="s">
        <v>29</v>
      </c>
      <c r="C42" s="45">
        <v>0</v>
      </c>
      <c r="D42" s="45">
        <v>0</v>
      </c>
      <c r="E42" s="45">
        <f>F42+G42</f>
        <v>0</v>
      </c>
      <c r="F42" s="46">
        <v>0</v>
      </c>
      <c r="G42" s="41">
        <v>0</v>
      </c>
    </row>
    <row r="43" spans="1:7" ht="15" customHeight="1">
      <c r="A43" s="34">
        <v>3</v>
      </c>
      <c r="B43" s="53" t="s">
        <v>26</v>
      </c>
      <c r="C43" s="37">
        <v>0</v>
      </c>
      <c r="D43" s="37">
        <v>0</v>
      </c>
      <c r="E43" s="37">
        <f>F43+G43</f>
        <v>0</v>
      </c>
      <c r="F43" s="37">
        <v>0</v>
      </c>
      <c r="G43" s="44">
        <v>0</v>
      </c>
    </row>
    <row r="44" spans="1:7" ht="15" customHeight="1">
      <c r="A44" s="47"/>
      <c r="B44" s="39" t="s">
        <v>27</v>
      </c>
      <c r="C44" s="48">
        <v>0</v>
      </c>
      <c r="D44" s="48">
        <v>0</v>
      </c>
      <c r="E44" s="48">
        <f>F44+G44</f>
        <v>0</v>
      </c>
      <c r="F44" s="48">
        <v>0</v>
      </c>
      <c r="G44" s="49">
        <v>0</v>
      </c>
    </row>
    <row r="45" spans="1:7" ht="15" customHeight="1">
      <c r="A45" s="129" t="s">
        <v>39</v>
      </c>
      <c r="B45" s="130"/>
      <c r="C45" s="23">
        <f>C47</f>
        <v>0</v>
      </c>
      <c r="D45" s="23">
        <f>D47</f>
        <v>0</v>
      </c>
      <c r="E45" s="23">
        <f>E47</f>
        <v>0</v>
      </c>
      <c r="F45" s="23">
        <f>F47</f>
        <v>0</v>
      </c>
      <c r="G45" s="23">
        <f>G47</f>
        <v>0</v>
      </c>
    </row>
    <row r="46" spans="1:7" ht="15" customHeight="1">
      <c r="A46" s="131" t="s">
        <v>5</v>
      </c>
      <c r="B46" s="132"/>
      <c r="C46" s="27">
        <v>0</v>
      </c>
      <c r="D46" s="27">
        <v>0</v>
      </c>
      <c r="E46" s="27">
        <f>F46+G46</f>
        <v>0</v>
      </c>
      <c r="F46" s="27">
        <v>0</v>
      </c>
      <c r="G46" s="50">
        <v>0</v>
      </c>
    </row>
    <row r="47" spans="1:7" ht="15" customHeight="1">
      <c r="A47" s="22" t="s">
        <v>4</v>
      </c>
      <c r="B47" s="29" t="s">
        <v>13</v>
      </c>
      <c r="C47" s="37">
        <f aca="true" t="shared" si="8" ref="C47:G48">C49</f>
        <v>0</v>
      </c>
      <c r="D47" s="37">
        <f t="shared" si="8"/>
        <v>0</v>
      </c>
      <c r="E47" s="37">
        <f t="shared" si="8"/>
        <v>0</v>
      </c>
      <c r="F47" s="37">
        <f t="shared" si="8"/>
        <v>0</v>
      </c>
      <c r="G47" s="37">
        <f t="shared" si="8"/>
        <v>0</v>
      </c>
    </row>
    <row r="48" spans="1:7" ht="15" customHeight="1">
      <c r="A48" s="19"/>
      <c r="B48" s="33" t="s">
        <v>5</v>
      </c>
      <c r="C48" s="48">
        <f t="shared" si="8"/>
        <v>0</v>
      </c>
      <c r="D48" s="48">
        <f t="shared" si="8"/>
        <v>0</v>
      </c>
      <c r="E48" s="48">
        <f t="shared" si="8"/>
        <v>0</v>
      </c>
      <c r="F48" s="48">
        <f t="shared" si="8"/>
        <v>0</v>
      </c>
      <c r="G48" s="48">
        <f t="shared" si="8"/>
        <v>0</v>
      </c>
    </row>
    <row r="49" spans="1:7" ht="15" customHeight="1">
      <c r="A49" s="34">
        <v>1</v>
      </c>
      <c r="B49" s="35" t="s">
        <v>25</v>
      </c>
      <c r="C49" s="36">
        <v>0</v>
      </c>
      <c r="D49" s="36">
        <v>0</v>
      </c>
      <c r="E49" s="36">
        <v>0</v>
      </c>
      <c r="F49" s="36">
        <v>0</v>
      </c>
      <c r="G49" s="37">
        <v>0</v>
      </c>
    </row>
    <row r="50" spans="1:7" ht="15" customHeight="1">
      <c r="A50" s="38"/>
      <c r="B50" s="39"/>
      <c r="C50" s="40">
        <v>0</v>
      </c>
      <c r="D50" s="40">
        <v>0</v>
      </c>
      <c r="E50" s="40">
        <v>0</v>
      </c>
      <c r="F50" s="40">
        <v>0</v>
      </c>
      <c r="G50" s="41">
        <v>0</v>
      </c>
    </row>
    <row r="51" spans="1:7" ht="15" customHeight="1">
      <c r="A51" s="133" t="s">
        <v>16</v>
      </c>
      <c r="B51" s="134"/>
      <c r="C51" s="26">
        <f aca="true" t="shared" si="9" ref="C51:G52">C53+C59+C63</f>
        <v>26225415</v>
      </c>
      <c r="D51" s="26">
        <f t="shared" si="9"/>
        <v>27782531</v>
      </c>
      <c r="E51" s="26">
        <f t="shared" si="9"/>
        <v>9412974</v>
      </c>
      <c r="F51" s="26">
        <f t="shared" si="9"/>
        <v>9412974</v>
      </c>
      <c r="G51" s="26">
        <f t="shared" si="9"/>
        <v>18800</v>
      </c>
    </row>
    <row r="52" spans="1:19" ht="15" customHeight="1">
      <c r="A52" s="116" t="s">
        <v>5</v>
      </c>
      <c r="B52" s="117"/>
      <c r="C52" s="27">
        <f t="shared" si="9"/>
        <v>18714455</v>
      </c>
      <c r="D52" s="27">
        <f t="shared" si="9"/>
        <v>20839995</v>
      </c>
      <c r="E52" s="27">
        <f t="shared" si="9"/>
        <v>6732500</v>
      </c>
      <c r="F52" s="27">
        <f t="shared" si="9"/>
        <v>6732500</v>
      </c>
      <c r="G52" s="25">
        <f t="shared" si="9"/>
        <v>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5" customHeight="1">
      <c r="A53" s="22" t="s">
        <v>2</v>
      </c>
      <c r="B53" s="62" t="s">
        <v>3</v>
      </c>
      <c r="C53" s="23">
        <f aca="true" t="shared" si="10" ref="C53:G54">C55+C57</f>
        <v>17848441</v>
      </c>
      <c r="D53" s="61">
        <f t="shared" si="10"/>
        <v>19009557</v>
      </c>
      <c r="E53" s="23">
        <f t="shared" si="10"/>
        <v>4536000</v>
      </c>
      <c r="F53" s="32">
        <f t="shared" si="10"/>
        <v>4536000</v>
      </c>
      <c r="G53" s="32">
        <f t="shared" si="10"/>
        <v>0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6"/>
    </row>
    <row r="54" spans="1:7" ht="15" customHeight="1">
      <c r="A54" s="19"/>
      <c r="B54" s="63" t="s">
        <v>5</v>
      </c>
      <c r="C54" s="25">
        <f t="shared" si="10"/>
        <v>12759455</v>
      </c>
      <c r="D54" s="65">
        <f t="shared" si="10"/>
        <v>15919995</v>
      </c>
      <c r="E54" s="25">
        <f t="shared" si="10"/>
        <v>4467500</v>
      </c>
      <c r="F54" s="54">
        <f t="shared" si="10"/>
        <v>4467500</v>
      </c>
      <c r="G54" s="54">
        <f t="shared" si="10"/>
        <v>0</v>
      </c>
    </row>
    <row r="55" spans="1:7" ht="15" customHeight="1">
      <c r="A55" s="16">
        <v>1</v>
      </c>
      <c r="B55" s="122" t="s">
        <v>57</v>
      </c>
      <c r="C55" s="52">
        <v>9417100</v>
      </c>
      <c r="D55" s="52">
        <v>10578216</v>
      </c>
      <c r="E55" s="52">
        <v>536000</v>
      </c>
      <c r="F55" s="52">
        <v>536000</v>
      </c>
      <c r="G55" s="37">
        <v>0</v>
      </c>
    </row>
    <row r="56" spans="1:7" ht="13.5" customHeight="1">
      <c r="A56" s="19"/>
      <c r="B56" s="123"/>
      <c r="C56" s="46">
        <v>6373300</v>
      </c>
      <c r="D56" s="46">
        <v>9533840</v>
      </c>
      <c r="E56" s="46">
        <v>487500</v>
      </c>
      <c r="F56" s="46">
        <v>487500</v>
      </c>
      <c r="G56" s="46">
        <v>0</v>
      </c>
    </row>
    <row r="57" spans="1:7" ht="15" customHeight="1">
      <c r="A57" s="16">
        <v>2</v>
      </c>
      <c r="B57" s="122" t="s">
        <v>51</v>
      </c>
      <c r="C57" s="60">
        <v>8431341</v>
      </c>
      <c r="D57" s="37">
        <v>8431341</v>
      </c>
      <c r="E57" s="94">
        <v>4000000</v>
      </c>
      <c r="F57" s="37">
        <v>4000000</v>
      </c>
      <c r="G57" s="36">
        <v>0</v>
      </c>
    </row>
    <row r="58" spans="1:7" ht="15" customHeight="1">
      <c r="A58" s="19"/>
      <c r="B58" s="123"/>
      <c r="C58" s="40">
        <v>6386155</v>
      </c>
      <c r="D58" s="46">
        <v>6386155</v>
      </c>
      <c r="E58" s="90">
        <v>3980000</v>
      </c>
      <c r="F58" s="46">
        <v>3980000</v>
      </c>
      <c r="G58" s="82">
        <v>0</v>
      </c>
    </row>
    <row r="59" spans="1:7" ht="15" customHeight="1">
      <c r="A59" s="74" t="s">
        <v>6</v>
      </c>
      <c r="B59" s="75" t="s">
        <v>7</v>
      </c>
      <c r="C59" s="23">
        <f aca="true" t="shared" si="11" ref="C59:G60">C61</f>
        <v>5965000</v>
      </c>
      <c r="D59" s="23">
        <f t="shared" si="11"/>
        <v>6361000</v>
      </c>
      <c r="E59" s="23">
        <f t="shared" si="11"/>
        <v>2465000</v>
      </c>
      <c r="F59" s="23">
        <f t="shared" si="11"/>
        <v>2465000</v>
      </c>
      <c r="G59" s="32">
        <f t="shared" si="11"/>
        <v>0</v>
      </c>
    </row>
    <row r="60" spans="1:7" ht="15" customHeight="1">
      <c r="A60" s="76"/>
      <c r="B60" s="77" t="s">
        <v>5</v>
      </c>
      <c r="C60" s="25">
        <f t="shared" si="11"/>
        <v>5955000</v>
      </c>
      <c r="D60" s="25">
        <f t="shared" si="11"/>
        <v>4920000</v>
      </c>
      <c r="E60" s="25">
        <f t="shared" si="11"/>
        <v>2265000</v>
      </c>
      <c r="F60" s="25">
        <f t="shared" si="11"/>
        <v>2265000</v>
      </c>
      <c r="G60" s="78">
        <f t="shared" si="11"/>
        <v>0</v>
      </c>
    </row>
    <row r="61" spans="1:7" ht="14.25" customHeight="1">
      <c r="A61" s="51">
        <v>3</v>
      </c>
      <c r="B61" s="127" t="s">
        <v>62</v>
      </c>
      <c r="C61" s="52">
        <v>5965000</v>
      </c>
      <c r="D61" s="52">
        <v>6361000</v>
      </c>
      <c r="E61" s="52">
        <v>2465000</v>
      </c>
      <c r="F61" s="52">
        <v>2465000</v>
      </c>
      <c r="G61" s="52">
        <v>0</v>
      </c>
    </row>
    <row r="62" spans="1:7" ht="14.25" customHeight="1">
      <c r="A62" s="51"/>
      <c r="B62" s="123"/>
      <c r="C62" s="46">
        <v>5955000</v>
      </c>
      <c r="D62" s="46">
        <v>4920000</v>
      </c>
      <c r="E62" s="46">
        <v>2265000</v>
      </c>
      <c r="F62" s="46">
        <v>2265000</v>
      </c>
      <c r="G62" s="46">
        <v>0</v>
      </c>
    </row>
    <row r="63" spans="1:7" ht="15" customHeight="1">
      <c r="A63" s="22" t="s">
        <v>4</v>
      </c>
      <c r="B63" s="17" t="s">
        <v>13</v>
      </c>
      <c r="C63" s="23">
        <f aca="true" t="shared" si="12" ref="C63:G64">C65+C67+C69</f>
        <v>2411974</v>
      </c>
      <c r="D63" s="23">
        <f t="shared" si="12"/>
        <v>2411974</v>
      </c>
      <c r="E63" s="23">
        <f t="shared" si="12"/>
        <v>2411974</v>
      </c>
      <c r="F63" s="23">
        <f>F65+F67+F69</f>
        <v>2411974</v>
      </c>
      <c r="G63" s="23">
        <f t="shared" si="12"/>
        <v>18800</v>
      </c>
    </row>
    <row r="64" spans="1:7" ht="15" customHeight="1">
      <c r="A64" s="19"/>
      <c r="B64" s="20" t="s">
        <v>5</v>
      </c>
      <c r="C64" s="25">
        <f t="shared" si="12"/>
        <v>0</v>
      </c>
      <c r="D64" s="25">
        <f t="shared" si="12"/>
        <v>0</v>
      </c>
      <c r="E64" s="25">
        <f t="shared" si="12"/>
        <v>0</v>
      </c>
      <c r="F64" s="25">
        <f t="shared" si="12"/>
        <v>0</v>
      </c>
      <c r="G64" s="25">
        <f t="shared" si="12"/>
        <v>0</v>
      </c>
    </row>
    <row r="65" spans="1:8" ht="15" customHeight="1">
      <c r="A65" s="107">
        <v>4</v>
      </c>
      <c r="B65" s="112" t="s">
        <v>25</v>
      </c>
      <c r="C65" s="113">
        <v>1021074</v>
      </c>
      <c r="D65" s="113">
        <v>1021074</v>
      </c>
      <c r="E65" s="113">
        <v>1021074</v>
      </c>
      <c r="F65" s="113">
        <v>1021074</v>
      </c>
      <c r="G65" s="97">
        <v>18800</v>
      </c>
      <c r="H65" s="5"/>
    </row>
    <row r="66" spans="1:7" ht="15" customHeight="1">
      <c r="A66" s="108"/>
      <c r="B66" s="104"/>
      <c r="C66" s="105">
        <v>0</v>
      </c>
      <c r="D66" s="105">
        <v>0</v>
      </c>
      <c r="E66" s="105">
        <f>F66+G66</f>
        <v>0</v>
      </c>
      <c r="F66" s="105">
        <v>0</v>
      </c>
      <c r="G66" s="66">
        <v>0</v>
      </c>
    </row>
    <row r="67" spans="1:7" ht="15" customHeight="1">
      <c r="A67" s="67">
        <v>5</v>
      </c>
      <c r="B67" s="73" t="s">
        <v>28</v>
      </c>
      <c r="C67" s="101">
        <f>1369900-21500</f>
        <v>1348400</v>
      </c>
      <c r="D67" s="101">
        <f>1369900-21500</f>
        <v>1348400</v>
      </c>
      <c r="E67" s="101">
        <f>1369900-21500</f>
        <v>1348400</v>
      </c>
      <c r="F67" s="101">
        <f>1369900-21500</f>
        <v>1348400</v>
      </c>
      <c r="G67" s="97">
        <v>0</v>
      </c>
    </row>
    <row r="68" spans="1:7" ht="15" customHeight="1">
      <c r="A68" s="69"/>
      <c r="B68" s="104" t="s">
        <v>29</v>
      </c>
      <c r="C68" s="105">
        <v>0</v>
      </c>
      <c r="D68" s="105">
        <v>0</v>
      </c>
      <c r="E68" s="105">
        <v>0</v>
      </c>
      <c r="F68" s="105">
        <v>0</v>
      </c>
      <c r="G68" s="66">
        <v>0</v>
      </c>
    </row>
    <row r="69" spans="1:7" ht="15" customHeight="1">
      <c r="A69" s="34">
        <v>6</v>
      </c>
      <c r="B69" s="53" t="s">
        <v>26</v>
      </c>
      <c r="C69" s="60">
        <v>42500</v>
      </c>
      <c r="D69" s="60">
        <v>42500</v>
      </c>
      <c r="E69" s="60">
        <v>42500</v>
      </c>
      <c r="F69" s="60">
        <v>42500</v>
      </c>
      <c r="G69" s="37">
        <v>0</v>
      </c>
    </row>
    <row r="70" spans="1:7" ht="15" customHeight="1">
      <c r="A70" s="38"/>
      <c r="B70" s="39" t="s">
        <v>27</v>
      </c>
      <c r="C70" s="46">
        <v>0</v>
      </c>
      <c r="D70" s="46">
        <v>0</v>
      </c>
      <c r="E70" s="40">
        <v>0</v>
      </c>
      <c r="F70" s="40">
        <v>0</v>
      </c>
      <c r="G70" s="46">
        <v>0</v>
      </c>
    </row>
    <row r="71" spans="1:7" ht="15" customHeight="1">
      <c r="A71" s="114" t="s">
        <v>42</v>
      </c>
      <c r="B71" s="115"/>
      <c r="C71" s="60">
        <f aca="true" t="shared" si="13" ref="C71:G74">C73</f>
        <v>83100</v>
      </c>
      <c r="D71" s="60">
        <f t="shared" si="13"/>
        <v>83100</v>
      </c>
      <c r="E71" s="60">
        <f t="shared" si="13"/>
        <v>83100</v>
      </c>
      <c r="F71" s="60">
        <f t="shared" si="13"/>
        <v>83100</v>
      </c>
      <c r="G71" s="37">
        <f t="shared" si="13"/>
        <v>0</v>
      </c>
    </row>
    <row r="72" spans="1:7" ht="15" customHeight="1">
      <c r="A72" s="116" t="s">
        <v>5</v>
      </c>
      <c r="B72" s="117"/>
      <c r="C72" s="46">
        <f t="shared" si="13"/>
        <v>0</v>
      </c>
      <c r="D72" s="46">
        <f t="shared" si="13"/>
        <v>0</v>
      </c>
      <c r="E72" s="46">
        <f t="shared" si="13"/>
        <v>0</v>
      </c>
      <c r="F72" s="46">
        <f t="shared" si="13"/>
        <v>0</v>
      </c>
      <c r="G72" s="46">
        <f t="shared" si="13"/>
        <v>0</v>
      </c>
    </row>
    <row r="73" spans="1:7" ht="15" customHeight="1">
      <c r="A73" s="22" t="s">
        <v>4</v>
      </c>
      <c r="B73" s="17" t="s">
        <v>13</v>
      </c>
      <c r="C73" s="64">
        <f t="shared" si="13"/>
        <v>83100</v>
      </c>
      <c r="D73" s="64">
        <f t="shared" si="13"/>
        <v>83100</v>
      </c>
      <c r="E73" s="64">
        <f t="shared" si="13"/>
        <v>83100</v>
      </c>
      <c r="F73" s="64">
        <f t="shared" si="13"/>
        <v>83100</v>
      </c>
      <c r="G73" s="23">
        <f t="shared" si="13"/>
        <v>0</v>
      </c>
    </row>
    <row r="74" spans="1:7" ht="15" customHeight="1">
      <c r="A74" s="19"/>
      <c r="B74" s="20" t="s">
        <v>5</v>
      </c>
      <c r="C74" s="27">
        <f t="shared" si="13"/>
        <v>0</v>
      </c>
      <c r="D74" s="27">
        <f t="shared" si="13"/>
        <v>0</v>
      </c>
      <c r="E74" s="27">
        <f t="shared" si="13"/>
        <v>0</v>
      </c>
      <c r="F74" s="27">
        <f t="shared" si="13"/>
        <v>0</v>
      </c>
      <c r="G74" s="27">
        <f t="shared" si="13"/>
        <v>0</v>
      </c>
    </row>
    <row r="75" spans="1:7" ht="15" customHeight="1">
      <c r="A75" s="16">
        <v>1</v>
      </c>
      <c r="B75" s="53" t="s">
        <v>25</v>
      </c>
      <c r="C75" s="60">
        <v>83100</v>
      </c>
      <c r="D75" s="60">
        <v>83100</v>
      </c>
      <c r="E75" s="60">
        <v>83100</v>
      </c>
      <c r="F75" s="60">
        <v>83100</v>
      </c>
      <c r="G75" s="37">
        <v>0</v>
      </c>
    </row>
    <row r="76" spans="1:7" ht="15" customHeight="1">
      <c r="A76" s="19"/>
      <c r="B76" s="39"/>
      <c r="C76" s="48">
        <v>0</v>
      </c>
      <c r="D76" s="48">
        <v>0</v>
      </c>
      <c r="E76" s="45">
        <v>0</v>
      </c>
      <c r="F76" s="45">
        <v>0</v>
      </c>
      <c r="G76" s="48">
        <v>0</v>
      </c>
    </row>
    <row r="77" spans="1:9" ht="15" customHeight="1">
      <c r="A77" s="114" t="s">
        <v>19</v>
      </c>
      <c r="B77" s="115"/>
      <c r="C77" s="23">
        <f aca="true" t="shared" si="14" ref="C77:G78">C79+C83+C89</f>
        <v>44571783</v>
      </c>
      <c r="D77" s="23">
        <f t="shared" si="14"/>
        <v>44571783</v>
      </c>
      <c r="E77" s="23">
        <f t="shared" si="14"/>
        <v>6559783</v>
      </c>
      <c r="F77" s="23">
        <f t="shared" si="14"/>
        <v>6559783</v>
      </c>
      <c r="G77" s="23">
        <f t="shared" si="14"/>
        <v>0</v>
      </c>
      <c r="I77" s="4"/>
    </row>
    <row r="78" spans="1:7" ht="15" customHeight="1">
      <c r="A78" s="116" t="s">
        <v>5</v>
      </c>
      <c r="B78" s="117"/>
      <c r="C78" s="25">
        <f t="shared" si="14"/>
        <v>27833000</v>
      </c>
      <c r="D78" s="25">
        <f t="shared" si="14"/>
        <v>27833000</v>
      </c>
      <c r="E78" s="25">
        <f t="shared" si="14"/>
        <v>1452000</v>
      </c>
      <c r="F78" s="25">
        <f t="shared" si="14"/>
        <v>1452000</v>
      </c>
      <c r="G78" s="25">
        <f t="shared" si="14"/>
        <v>0</v>
      </c>
    </row>
    <row r="79" spans="1:7" ht="15" customHeight="1">
      <c r="A79" s="22" t="s">
        <v>2</v>
      </c>
      <c r="B79" s="17" t="s">
        <v>3</v>
      </c>
      <c r="C79" s="23">
        <f aca="true" t="shared" si="15" ref="C79:G80">C81</f>
        <v>6601000</v>
      </c>
      <c r="D79" s="23">
        <f t="shared" si="15"/>
        <v>6601000</v>
      </c>
      <c r="E79" s="23">
        <f t="shared" si="15"/>
        <v>1500000</v>
      </c>
      <c r="F79" s="23">
        <f t="shared" si="15"/>
        <v>1500000</v>
      </c>
      <c r="G79" s="23">
        <f t="shared" si="15"/>
        <v>0</v>
      </c>
    </row>
    <row r="80" spans="1:7" ht="15" customHeight="1">
      <c r="A80" s="24"/>
      <c r="B80" s="33" t="s">
        <v>5</v>
      </c>
      <c r="C80" s="25">
        <f t="shared" si="15"/>
        <v>0</v>
      </c>
      <c r="D80" s="25">
        <f t="shared" si="15"/>
        <v>0</v>
      </c>
      <c r="E80" s="25">
        <f t="shared" si="15"/>
        <v>1450000</v>
      </c>
      <c r="F80" s="25">
        <f t="shared" si="15"/>
        <v>1450000</v>
      </c>
      <c r="G80" s="25">
        <f t="shared" si="15"/>
        <v>0</v>
      </c>
    </row>
    <row r="81" spans="1:7" ht="14.25">
      <c r="A81" s="16">
        <v>1</v>
      </c>
      <c r="B81" s="84" t="s">
        <v>54</v>
      </c>
      <c r="C81" s="36">
        <v>6601000</v>
      </c>
      <c r="D81" s="36">
        <v>6601000</v>
      </c>
      <c r="E81" s="36">
        <v>1500000</v>
      </c>
      <c r="F81" s="36">
        <v>1500000</v>
      </c>
      <c r="G81" s="36">
        <v>0</v>
      </c>
    </row>
    <row r="82" spans="1:7" ht="15" customHeight="1">
      <c r="A82" s="19"/>
      <c r="B82" s="85"/>
      <c r="C82" s="86"/>
      <c r="D82" s="82"/>
      <c r="E82" s="86">
        <v>1450000</v>
      </c>
      <c r="F82" s="82">
        <v>1450000</v>
      </c>
      <c r="G82" s="82"/>
    </row>
    <row r="83" spans="1:7" ht="15" customHeight="1">
      <c r="A83" s="22" t="s">
        <v>6</v>
      </c>
      <c r="B83" s="62" t="s">
        <v>7</v>
      </c>
      <c r="C83" s="23">
        <f aca="true" t="shared" si="16" ref="C83:E84">C85+C87</f>
        <v>32913000</v>
      </c>
      <c r="D83" s="64">
        <f>D85+D87</f>
        <v>32913000</v>
      </c>
      <c r="E83" s="23">
        <f t="shared" si="16"/>
        <v>2000</v>
      </c>
      <c r="F83" s="23">
        <f>F85+F87</f>
        <v>2000</v>
      </c>
      <c r="G83" s="23">
        <f>G85+G87</f>
        <v>0</v>
      </c>
    </row>
    <row r="84" spans="1:7" ht="15" customHeight="1">
      <c r="A84" s="30"/>
      <c r="B84" s="77" t="s">
        <v>5</v>
      </c>
      <c r="C84" s="25">
        <f t="shared" si="16"/>
        <v>27833000</v>
      </c>
      <c r="D84" s="59">
        <f>D86+D88</f>
        <v>27833000</v>
      </c>
      <c r="E84" s="25">
        <f t="shared" si="16"/>
        <v>2000</v>
      </c>
      <c r="F84" s="25">
        <f>F86+F88</f>
        <v>2000</v>
      </c>
      <c r="G84" s="25">
        <f>G86+G88</f>
        <v>0</v>
      </c>
    </row>
    <row r="85" spans="1:7" ht="15" customHeight="1">
      <c r="A85" s="16">
        <v>2</v>
      </c>
      <c r="B85" s="95" t="s">
        <v>59</v>
      </c>
      <c r="C85" s="83">
        <v>7713000</v>
      </c>
      <c r="D85" s="36">
        <v>7713000</v>
      </c>
      <c r="E85" s="83">
        <v>1000</v>
      </c>
      <c r="F85" s="36">
        <v>1000</v>
      </c>
      <c r="G85" s="36">
        <v>0</v>
      </c>
    </row>
    <row r="86" spans="1:7" ht="14.25" customHeight="1">
      <c r="A86" s="19"/>
      <c r="B86" s="85"/>
      <c r="C86" s="82">
        <v>7613000</v>
      </c>
      <c r="D86" s="82">
        <v>7613000</v>
      </c>
      <c r="E86" s="82">
        <v>1000</v>
      </c>
      <c r="F86" s="82">
        <v>1000</v>
      </c>
      <c r="G86" s="82"/>
    </row>
    <row r="87" spans="1:7" ht="14.25" customHeight="1">
      <c r="A87" s="16">
        <v>3</v>
      </c>
      <c r="B87" s="95" t="s">
        <v>63</v>
      </c>
      <c r="C87" s="36">
        <v>25200000</v>
      </c>
      <c r="D87" s="36">
        <v>25200000</v>
      </c>
      <c r="E87" s="36">
        <v>1000</v>
      </c>
      <c r="F87" s="36">
        <v>1000</v>
      </c>
      <c r="G87" s="36">
        <v>0</v>
      </c>
    </row>
    <row r="88" spans="1:7" ht="14.25" customHeight="1">
      <c r="A88" s="19"/>
      <c r="B88" s="85"/>
      <c r="C88" s="82">
        <v>20220000</v>
      </c>
      <c r="D88" s="82">
        <v>20220000</v>
      </c>
      <c r="E88" s="82">
        <v>1000</v>
      </c>
      <c r="F88" s="82">
        <v>1000</v>
      </c>
      <c r="G88" s="82"/>
    </row>
    <row r="89" spans="1:7" ht="15" customHeight="1">
      <c r="A89" s="28" t="s">
        <v>4</v>
      </c>
      <c r="B89" s="29" t="s">
        <v>13</v>
      </c>
      <c r="C89" s="26">
        <f>C91+C93+C95+C97</f>
        <v>5057783</v>
      </c>
      <c r="D89" s="26">
        <f aca="true" t="shared" si="17" ref="D89:G90">D91+D93+D95+D97</f>
        <v>5057783</v>
      </c>
      <c r="E89" s="26">
        <f t="shared" si="17"/>
        <v>5057783</v>
      </c>
      <c r="F89" s="26">
        <f t="shared" si="17"/>
        <v>5057783</v>
      </c>
      <c r="G89" s="26">
        <f t="shared" si="17"/>
        <v>0</v>
      </c>
    </row>
    <row r="90" spans="1:7" ht="15" customHeight="1">
      <c r="A90" s="19"/>
      <c r="B90" s="33" t="s">
        <v>5</v>
      </c>
      <c r="C90" s="25">
        <f>C92+C94+C96+C98</f>
        <v>0</v>
      </c>
      <c r="D90" s="25">
        <f t="shared" si="17"/>
        <v>0</v>
      </c>
      <c r="E90" s="25">
        <f t="shared" si="17"/>
        <v>0</v>
      </c>
      <c r="F90" s="25">
        <f t="shared" si="17"/>
        <v>0</v>
      </c>
      <c r="G90" s="25">
        <f t="shared" si="17"/>
        <v>0</v>
      </c>
    </row>
    <row r="91" spans="1:7" ht="15" customHeight="1">
      <c r="A91" s="16">
        <v>4</v>
      </c>
      <c r="B91" s="53" t="s">
        <v>30</v>
      </c>
      <c r="C91" s="37">
        <v>0</v>
      </c>
      <c r="D91" s="37">
        <v>0</v>
      </c>
      <c r="E91" s="37">
        <v>0</v>
      </c>
      <c r="F91" s="37">
        <v>0</v>
      </c>
      <c r="G91" s="37">
        <v>0</v>
      </c>
    </row>
    <row r="92" spans="1:7" ht="15" customHeight="1">
      <c r="A92" s="19"/>
      <c r="B92" s="33"/>
      <c r="C92" s="46">
        <v>0</v>
      </c>
      <c r="D92" s="46">
        <v>0</v>
      </c>
      <c r="E92" s="46">
        <v>0</v>
      </c>
      <c r="F92" s="46">
        <v>0</v>
      </c>
      <c r="G92" s="46">
        <v>0</v>
      </c>
    </row>
    <row r="93" spans="1:7" ht="15" customHeight="1">
      <c r="A93" s="51">
        <v>5</v>
      </c>
      <c r="B93" s="124" t="s">
        <v>25</v>
      </c>
      <c r="C93" s="37">
        <v>110000</v>
      </c>
      <c r="D93" s="37">
        <v>110000</v>
      </c>
      <c r="E93" s="37">
        <v>110000</v>
      </c>
      <c r="F93" s="37">
        <v>110000</v>
      </c>
      <c r="G93" s="37">
        <v>0</v>
      </c>
    </row>
    <row r="94" spans="1:7" ht="15" customHeight="1">
      <c r="A94" s="51"/>
      <c r="B94" s="125"/>
      <c r="C94" s="46">
        <v>0</v>
      </c>
      <c r="D94" s="46">
        <v>0</v>
      </c>
      <c r="E94" s="46">
        <v>0</v>
      </c>
      <c r="F94" s="46">
        <v>0</v>
      </c>
      <c r="G94" s="41">
        <v>0</v>
      </c>
    </row>
    <row r="95" spans="1:7" ht="15" customHeight="1">
      <c r="A95" s="110">
        <v>6</v>
      </c>
      <c r="B95" s="73" t="s">
        <v>28</v>
      </c>
      <c r="C95" s="101">
        <v>4918783</v>
      </c>
      <c r="D95" s="101">
        <v>4918783</v>
      </c>
      <c r="E95" s="101">
        <v>4918783</v>
      </c>
      <c r="F95" s="101">
        <v>4918783</v>
      </c>
      <c r="G95" s="68">
        <v>0</v>
      </c>
    </row>
    <row r="96" spans="1:7" ht="15" customHeight="1">
      <c r="A96" s="69"/>
      <c r="B96" s="73" t="s">
        <v>29</v>
      </c>
      <c r="C96" s="102">
        <v>0</v>
      </c>
      <c r="D96" s="102">
        <v>0</v>
      </c>
      <c r="E96" s="102">
        <f>F96+G96</f>
        <v>0</v>
      </c>
      <c r="F96" s="102">
        <v>0</v>
      </c>
      <c r="G96" s="66">
        <v>0</v>
      </c>
    </row>
    <row r="97" spans="1:7" ht="15" customHeight="1">
      <c r="A97" s="34">
        <v>7</v>
      </c>
      <c r="B97" s="42" t="s">
        <v>26</v>
      </c>
      <c r="C97" s="37">
        <v>29000</v>
      </c>
      <c r="D97" s="37">
        <v>29000</v>
      </c>
      <c r="E97" s="37">
        <v>29000</v>
      </c>
      <c r="F97" s="37">
        <v>29000</v>
      </c>
      <c r="G97" s="37">
        <v>0</v>
      </c>
    </row>
    <row r="98" spans="1:7" ht="15" customHeight="1">
      <c r="A98" s="38"/>
      <c r="B98" s="41" t="s">
        <v>27</v>
      </c>
      <c r="C98" s="46">
        <v>0</v>
      </c>
      <c r="D98" s="46">
        <v>0</v>
      </c>
      <c r="E98" s="46">
        <f>F98+G98</f>
        <v>0</v>
      </c>
      <c r="F98" s="46">
        <v>0</v>
      </c>
      <c r="G98" s="46">
        <v>0</v>
      </c>
    </row>
    <row r="99" spans="1:7" ht="15" customHeight="1">
      <c r="A99" s="114" t="s">
        <v>32</v>
      </c>
      <c r="B99" s="115"/>
      <c r="C99" s="23">
        <f aca="true" t="shared" si="18" ref="C99:G100">C101+C105+C109</f>
        <v>410000</v>
      </c>
      <c r="D99" s="23">
        <f t="shared" si="18"/>
        <v>410000</v>
      </c>
      <c r="E99" s="23">
        <f t="shared" si="18"/>
        <v>410000</v>
      </c>
      <c r="F99" s="23">
        <f t="shared" si="18"/>
        <v>410000</v>
      </c>
      <c r="G99" s="23">
        <f t="shared" si="18"/>
        <v>0</v>
      </c>
    </row>
    <row r="100" spans="1:7" ht="15" customHeight="1">
      <c r="A100" s="116" t="s">
        <v>5</v>
      </c>
      <c r="B100" s="117"/>
      <c r="C100" s="25">
        <f t="shared" si="18"/>
        <v>0</v>
      </c>
      <c r="D100" s="25">
        <f t="shared" si="18"/>
        <v>0</v>
      </c>
      <c r="E100" s="25">
        <f t="shared" si="18"/>
        <v>0</v>
      </c>
      <c r="F100" s="25">
        <f t="shared" si="18"/>
        <v>0</v>
      </c>
      <c r="G100" s="25">
        <f t="shared" si="18"/>
        <v>0</v>
      </c>
    </row>
    <row r="101" spans="1:7" ht="15" customHeight="1">
      <c r="A101" s="22" t="s">
        <v>2</v>
      </c>
      <c r="B101" s="17" t="s">
        <v>3</v>
      </c>
      <c r="C101" s="23">
        <f>C103</f>
        <v>0</v>
      </c>
      <c r="D101" s="23">
        <f aca="true" t="shared" si="19" ref="D101:G102">D103</f>
        <v>0</v>
      </c>
      <c r="E101" s="23">
        <f t="shared" si="19"/>
        <v>0</v>
      </c>
      <c r="F101" s="23">
        <f t="shared" si="19"/>
        <v>0</v>
      </c>
      <c r="G101" s="23">
        <f t="shared" si="19"/>
        <v>0</v>
      </c>
    </row>
    <row r="102" spans="1:7" ht="15" customHeight="1">
      <c r="A102" s="38"/>
      <c r="B102" s="33" t="s">
        <v>5</v>
      </c>
      <c r="C102" s="25">
        <f>C104</f>
        <v>0</v>
      </c>
      <c r="D102" s="25">
        <f t="shared" si="19"/>
        <v>0</v>
      </c>
      <c r="E102" s="25">
        <f t="shared" si="19"/>
        <v>0</v>
      </c>
      <c r="F102" s="25">
        <f t="shared" si="19"/>
        <v>0</v>
      </c>
      <c r="G102" s="25">
        <f t="shared" si="19"/>
        <v>0</v>
      </c>
    </row>
    <row r="103" spans="1:7" ht="12.75" customHeight="1">
      <c r="A103" s="47">
        <v>1</v>
      </c>
      <c r="B103" s="55"/>
      <c r="C103" s="52">
        <v>0</v>
      </c>
      <c r="D103" s="52">
        <v>0</v>
      </c>
      <c r="E103" s="52">
        <v>0</v>
      </c>
      <c r="F103" s="52">
        <v>0</v>
      </c>
      <c r="G103" s="37">
        <v>0</v>
      </c>
    </row>
    <row r="104" spans="1:7" ht="11.25" customHeight="1">
      <c r="A104" s="47"/>
      <c r="B104" s="35"/>
      <c r="C104" s="48">
        <v>0</v>
      </c>
      <c r="D104" s="48">
        <v>0</v>
      </c>
      <c r="E104" s="48">
        <v>0</v>
      </c>
      <c r="F104" s="48">
        <v>0</v>
      </c>
      <c r="G104" s="48">
        <v>0</v>
      </c>
    </row>
    <row r="105" spans="1:7" ht="15" customHeight="1">
      <c r="A105" s="22" t="s">
        <v>6</v>
      </c>
      <c r="B105" s="17" t="s">
        <v>7</v>
      </c>
      <c r="C105" s="23">
        <f aca="true" t="shared" si="20" ref="C105:G106">C107</f>
        <v>0</v>
      </c>
      <c r="D105" s="23">
        <f t="shared" si="20"/>
        <v>0</v>
      </c>
      <c r="E105" s="23">
        <f t="shared" si="20"/>
        <v>0</v>
      </c>
      <c r="F105" s="23">
        <f t="shared" si="20"/>
        <v>0</v>
      </c>
      <c r="G105" s="23">
        <f t="shared" si="20"/>
        <v>0</v>
      </c>
    </row>
    <row r="106" spans="1:7" ht="15" customHeight="1">
      <c r="A106" s="38"/>
      <c r="B106" s="33" t="s">
        <v>5</v>
      </c>
      <c r="C106" s="25">
        <f t="shared" si="20"/>
        <v>0</v>
      </c>
      <c r="D106" s="25">
        <f t="shared" si="20"/>
        <v>0</v>
      </c>
      <c r="E106" s="25">
        <f t="shared" si="20"/>
        <v>0</v>
      </c>
      <c r="F106" s="25">
        <f t="shared" si="20"/>
        <v>0</v>
      </c>
      <c r="G106" s="25">
        <f t="shared" si="20"/>
        <v>0</v>
      </c>
    </row>
    <row r="107" spans="1:7" ht="14.25" customHeight="1">
      <c r="A107" s="34">
        <v>2</v>
      </c>
      <c r="B107" s="120"/>
      <c r="C107" s="37">
        <v>0</v>
      </c>
      <c r="D107" s="37">
        <v>0</v>
      </c>
      <c r="E107" s="37">
        <v>0</v>
      </c>
      <c r="F107" s="37">
        <v>0</v>
      </c>
      <c r="G107" s="37">
        <v>0</v>
      </c>
    </row>
    <row r="108" spans="1:7" ht="15.75" customHeight="1">
      <c r="A108" s="38"/>
      <c r="B108" s="121"/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7" ht="15" customHeight="1">
      <c r="A109" s="28" t="s">
        <v>4</v>
      </c>
      <c r="B109" s="29" t="s">
        <v>13</v>
      </c>
      <c r="C109" s="26">
        <f aca="true" t="shared" si="21" ref="C109:G110">C111+C113+C115</f>
        <v>410000</v>
      </c>
      <c r="D109" s="26">
        <f t="shared" si="21"/>
        <v>410000</v>
      </c>
      <c r="E109" s="26">
        <f t="shared" si="21"/>
        <v>410000</v>
      </c>
      <c r="F109" s="26">
        <f t="shared" si="21"/>
        <v>410000</v>
      </c>
      <c r="G109" s="26">
        <f t="shared" si="21"/>
        <v>0</v>
      </c>
    </row>
    <row r="110" spans="1:7" ht="15" customHeight="1">
      <c r="A110" s="38"/>
      <c r="B110" s="33" t="s">
        <v>5</v>
      </c>
      <c r="C110" s="25">
        <f t="shared" si="21"/>
        <v>0</v>
      </c>
      <c r="D110" s="25">
        <f t="shared" si="21"/>
        <v>0</v>
      </c>
      <c r="E110" s="25">
        <f t="shared" si="21"/>
        <v>0</v>
      </c>
      <c r="F110" s="25">
        <f t="shared" si="21"/>
        <v>0</v>
      </c>
      <c r="G110" s="25">
        <f t="shared" si="21"/>
        <v>0</v>
      </c>
    </row>
    <row r="111" spans="1:7" ht="15" customHeight="1">
      <c r="A111" s="16">
        <v>3</v>
      </c>
      <c r="B111" s="53" t="s">
        <v>25</v>
      </c>
      <c r="C111" s="37">
        <v>61000</v>
      </c>
      <c r="D111" s="37">
        <v>61000</v>
      </c>
      <c r="E111" s="37">
        <v>61000</v>
      </c>
      <c r="F111" s="37">
        <v>61000</v>
      </c>
      <c r="G111" s="44">
        <v>0</v>
      </c>
    </row>
    <row r="112" spans="1:7" ht="15" customHeight="1">
      <c r="A112" s="19"/>
      <c r="B112" s="33"/>
      <c r="C112" s="46">
        <v>0</v>
      </c>
      <c r="D112" s="46">
        <v>0</v>
      </c>
      <c r="E112" s="82">
        <f>F112+G112</f>
        <v>0</v>
      </c>
      <c r="F112" s="41">
        <v>0</v>
      </c>
      <c r="G112" s="41">
        <v>0</v>
      </c>
    </row>
    <row r="113" spans="1:7" ht="15" customHeight="1">
      <c r="A113" s="34">
        <v>4</v>
      </c>
      <c r="B113" s="42" t="s">
        <v>28</v>
      </c>
      <c r="C113" s="52">
        <v>349000</v>
      </c>
      <c r="D113" s="52">
        <v>349000</v>
      </c>
      <c r="E113" s="52">
        <v>349000</v>
      </c>
      <c r="F113" s="52">
        <v>349000</v>
      </c>
      <c r="G113" s="52">
        <v>0</v>
      </c>
    </row>
    <row r="114" spans="1:7" ht="15" customHeight="1">
      <c r="A114" s="38"/>
      <c r="B114" s="41" t="s">
        <v>29</v>
      </c>
      <c r="C114" s="48">
        <v>0</v>
      </c>
      <c r="D114" s="48">
        <v>0</v>
      </c>
      <c r="E114" s="48">
        <f>F114+G114</f>
        <v>0</v>
      </c>
      <c r="F114" s="48">
        <v>0</v>
      </c>
      <c r="G114" s="48">
        <v>0</v>
      </c>
    </row>
    <row r="115" spans="1:7" ht="15" customHeight="1">
      <c r="A115" s="34">
        <v>5</v>
      </c>
      <c r="B115" s="35" t="s">
        <v>26</v>
      </c>
      <c r="C115" s="37">
        <v>0</v>
      </c>
      <c r="D115" s="37">
        <v>0</v>
      </c>
      <c r="E115" s="37">
        <v>0</v>
      </c>
      <c r="F115" s="37">
        <v>0</v>
      </c>
      <c r="G115" s="44">
        <v>0</v>
      </c>
    </row>
    <row r="116" spans="1:7" ht="15" customHeight="1">
      <c r="A116" s="38"/>
      <c r="B116" s="39" t="s">
        <v>27</v>
      </c>
      <c r="C116" s="46">
        <v>0</v>
      </c>
      <c r="D116" s="46">
        <v>0</v>
      </c>
      <c r="E116" s="46">
        <f>F116+G116</f>
        <v>0</v>
      </c>
      <c r="F116" s="46">
        <v>0</v>
      </c>
      <c r="G116" s="41">
        <v>0</v>
      </c>
    </row>
    <row r="117" spans="1:7" ht="15" customHeight="1">
      <c r="A117" s="114" t="s">
        <v>18</v>
      </c>
      <c r="B117" s="115"/>
      <c r="C117" s="23">
        <f aca="true" t="shared" si="22" ref="C117:F118">C119+C139+C145</f>
        <v>136738019</v>
      </c>
      <c r="D117" s="23">
        <f t="shared" si="22"/>
        <v>143323689</v>
      </c>
      <c r="E117" s="23">
        <f t="shared" si="22"/>
        <v>51483040</v>
      </c>
      <c r="F117" s="23">
        <f t="shared" si="22"/>
        <v>51483040</v>
      </c>
      <c r="G117" s="23">
        <v>0</v>
      </c>
    </row>
    <row r="118" spans="1:7" ht="15" customHeight="1">
      <c r="A118" s="116" t="s">
        <v>5</v>
      </c>
      <c r="B118" s="117"/>
      <c r="C118" s="25">
        <f t="shared" si="22"/>
        <v>77623685.81</v>
      </c>
      <c r="D118" s="25">
        <f t="shared" si="22"/>
        <v>83125685.81</v>
      </c>
      <c r="E118" s="25">
        <f t="shared" si="22"/>
        <v>10858000</v>
      </c>
      <c r="F118" s="25">
        <f t="shared" si="22"/>
        <v>10858000</v>
      </c>
      <c r="G118" s="25">
        <f>G120+G140+G146</f>
        <v>0</v>
      </c>
    </row>
    <row r="119" spans="1:7" ht="15" customHeight="1">
      <c r="A119" s="22" t="s">
        <v>2</v>
      </c>
      <c r="B119" s="62" t="s">
        <v>3</v>
      </c>
      <c r="C119" s="23">
        <f aca="true" t="shared" si="23" ref="C119:G120">C121+C123+C137+C125+C127+C129+C131+C133+C135</f>
        <v>71417249</v>
      </c>
      <c r="D119" s="23">
        <f t="shared" si="23"/>
        <v>71838249</v>
      </c>
      <c r="E119" s="61">
        <f t="shared" si="23"/>
        <v>38353000</v>
      </c>
      <c r="F119" s="23">
        <f t="shared" si="23"/>
        <v>38353000</v>
      </c>
      <c r="G119" s="32">
        <f t="shared" si="23"/>
        <v>0</v>
      </c>
    </row>
    <row r="120" spans="1:7" ht="15.75" customHeight="1">
      <c r="A120" s="19"/>
      <c r="B120" s="63" t="s">
        <v>5</v>
      </c>
      <c r="C120" s="25">
        <f t="shared" si="23"/>
        <v>36302685.81</v>
      </c>
      <c r="D120" s="25">
        <f t="shared" si="23"/>
        <v>36677685.81</v>
      </c>
      <c r="E120" s="65">
        <f t="shared" si="23"/>
        <v>10856000</v>
      </c>
      <c r="F120" s="25">
        <f t="shared" si="23"/>
        <v>10856000</v>
      </c>
      <c r="G120" s="54">
        <f t="shared" si="23"/>
        <v>0</v>
      </c>
    </row>
    <row r="121" spans="1:7" ht="15" customHeight="1">
      <c r="A121" s="118">
        <v>1</v>
      </c>
      <c r="B121" s="120" t="s">
        <v>50</v>
      </c>
      <c r="C121" s="52">
        <v>30990000</v>
      </c>
      <c r="D121" s="52">
        <v>31034000</v>
      </c>
      <c r="E121" s="52">
        <v>2736000</v>
      </c>
      <c r="F121" s="52">
        <v>2736000</v>
      </c>
      <c r="G121" s="87">
        <v>0</v>
      </c>
    </row>
    <row r="122" spans="1:7" ht="15" customHeight="1">
      <c r="A122" s="119"/>
      <c r="B122" s="121"/>
      <c r="C122" s="46">
        <v>25220000</v>
      </c>
      <c r="D122" s="46">
        <v>25218000</v>
      </c>
      <c r="E122" s="46">
        <v>2700000</v>
      </c>
      <c r="F122" s="46">
        <v>2700000</v>
      </c>
      <c r="G122" s="41">
        <v>0</v>
      </c>
    </row>
    <row r="123" spans="1:7" ht="19.5" customHeight="1">
      <c r="A123" s="126">
        <v>2</v>
      </c>
      <c r="B123" s="141" t="s">
        <v>53</v>
      </c>
      <c r="C123" s="52">
        <v>1216000</v>
      </c>
      <c r="D123" s="52">
        <v>1216000</v>
      </c>
      <c r="E123" s="52">
        <v>1084000</v>
      </c>
      <c r="F123" s="52">
        <v>1084000</v>
      </c>
      <c r="G123" s="87">
        <v>0</v>
      </c>
    </row>
    <row r="124" spans="1:7" ht="15" customHeight="1">
      <c r="A124" s="119"/>
      <c r="B124" s="125"/>
      <c r="C124" s="46">
        <v>748000</v>
      </c>
      <c r="D124" s="46">
        <v>748000</v>
      </c>
      <c r="E124" s="46">
        <v>700000</v>
      </c>
      <c r="F124" s="46">
        <v>700000</v>
      </c>
      <c r="G124" s="41">
        <v>0</v>
      </c>
    </row>
    <row r="125" spans="1:7" s="96" customFormat="1" ht="15" customHeight="1">
      <c r="A125" s="118">
        <v>3</v>
      </c>
      <c r="B125" s="120" t="s">
        <v>55</v>
      </c>
      <c r="C125" s="52">
        <v>9152218</v>
      </c>
      <c r="D125" s="52">
        <v>9152218</v>
      </c>
      <c r="E125" s="52">
        <v>6140000</v>
      </c>
      <c r="F125" s="52">
        <v>6140000</v>
      </c>
      <c r="G125" s="87">
        <v>0</v>
      </c>
    </row>
    <row r="126" spans="1:7" s="96" customFormat="1" ht="15" customHeight="1">
      <c r="A126" s="119"/>
      <c r="B126" s="121"/>
      <c r="C126" s="46">
        <f>6439799*1.19</f>
        <v>7663360.81</v>
      </c>
      <c r="D126" s="46">
        <f>6439799*1.19</f>
        <v>7663360.81</v>
      </c>
      <c r="E126" s="46">
        <v>6000000</v>
      </c>
      <c r="F126" s="46">
        <v>6000000</v>
      </c>
      <c r="G126" s="41">
        <v>0</v>
      </c>
    </row>
    <row r="127" spans="1:7" ht="15" customHeight="1">
      <c r="A127" s="118">
        <v>4</v>
      </c>
      <c r="B127" s="142" t="s">
        <v>45</v>
      </c>
      <c r="C127" s="37">
        <v>912000</v>
      </c>
      <c r="D127" s="37">
        <v>1289000</v>
      </c>
      <c r="E127" s="37">
        <v>340000</v>
      </c>
      <c r="F127" s="37">
        <v>340000</v>
      </c>
      <c r="G127" s="44">
        <v>0</v>
      </c>
    </row>
    <row r="128" spans="1:7" ht="15" customHeight="1">
      <c r="A128" s="119"/>
      <c r="B128" s="143"/>
      <c r="C128" s="46">
        <v>751000</v>
      </c>
      <c r="D128" s="46">
        <v>1128000</v>
      </c>
      <c r="E128" s="46">
        <v>0</v>
      </c>
      <c r="F128" s="46">
        <v>0</v>
      </c>
      <c r="G128" s="41">
        <v>0</v>
      </c>
    </row>
    <row r="129" spans="1:7" ht="15" customHeight="1">
      <c r="A129" s="118">
        <v>5</v>
      </c>
      <c r="B129" s="120" t="s">
        <v>47</v>
      </c>
      <c r="C129" s="37">
        <v>1622031</v>
      </c>
      <c r="D129" s="37">
        <v>1622031</v>
      </c>
      <c r="E129" s="37">
        <v>830000</v>
      </c>
      <c r="F129" s="37">
        <v>830000</v>
      </c>
      <c r="G129" s="37">
        <v>0</v>
      </c>
    </row>
    <row r="130" spans="1:7" ht="15" customHeight="1">
      <c r="A130" s="119"/>
      <c r="B130" s="121"/>
      <c r="C130" s="46">
        <v>1225144</v>
      </c>
      <c r="D130" s="46">
        <v>1225144</v>
      </c>
      <c r="E130" s="46">
        <v>800000</v>
      </c>
      <c r="F130" s="46">
        <v>800000</v>
      </c>
      <c r="G130" s="46">
        <v>0</v>
      </c>
    </row>
    <row r="131" spans="1:7" ht="15" customHeight="1">
      <c r="A131" s="118">
        <v>6</v>
      </c>
      <c r="B131" s="120" t="s">
        <v>46</v>
      </c>
      <c r="C131" s="37">
        <v>450000</v>
      </c>
      <c r="D131" s="37">
        <v>450000</v>
      </c>
      <c r="E131" s="37">
        <v>274000</v>
      </c>
      <c r="F131" s="37">
        <v>274000</v>
      </c>
      <c r="G131" s="37">
        <v>0</v>
      </c>
    </row>
    <row r="132" spans="1:7" ht="15" customHeight="1">
      <c r="A132" s="119"/>
      <c r="B132" s="121"/>
      <c r="C132" s="48">
        <v>293081</v>
      </c>
      <c r="D132" s="48">
        <v>293081</v>
      </c>
      <c r="E132" s="48">
        <v>270000</v>
      </c>
      <c r="F132" s="48">
        <v>270000</v>
      </c>
      <c r="G132" s="48">
        <v>0</v>
      </c>
    </row>
    <row r="133" spans="1:7" ht="15" customHeight="1">
      <c r="A133" s="118">
        <v>7</v>
      </c>
      <c r="B133" s="88" t="s">
        <v>41</v>
      </c>
      <c r="C133" s="37">
        <v>26545000</v>
      </c>
      <c r="D133" s="37">
        <v>26545000</v>
      </c>
      <c r="E133" s="37">
        <v>26545000</v>
      </c>
      <c r="F133" s="37">
        <v>26545000</v>
      </c>
      <c r="G133" s="44">
        <v>0</v>
      </c>
    </row>
    <row r="134" spans="1:7" ht="15" customHeight="1">
      <c r="A134" s="119"/>
      <c r="B134" s="89"/>
      <c r="C134" s="46">
        <v>0</v>
      </c>
      <c r="D134" s="90">
        <v>0</v>
      </c>
      <c r="E134" s="46">
        <v>0</v>
      </c>
      <c r="F134" s="90">
        <v>0</v>
      </c>
      <c r="G134" s="41">
        <v>0</v>
      </c>
    </row>
    <row r="135" spans="1:7" ht="15" customHeight="1">
      <c r="A135" s="51">
        <v>8</v>
      </c>
      <c r="B135" s="152" t="s">
        <v>60</v>
      </c>
      <c r="C135" s="37">
        <v>342000</v>
      </c>
      <c r="D135" s="36">
        <v>342000</v>
      </c>
      <c r="E135" s="37">
        <v>253000</v>
      </c>
      <c r="F135" s="37">
        <v>253000</v>
      </c>
      <c r="G135" s="86">
        <v>0</v>
      </c>
    </row>
    <row r="136" spans="1:7" ht="15" customHeight="1">
      <c r="A136" s="19"/>
      <c r="B136" s="153"/>
      <c r="C136" s="46">
        <v>259100</v>
      </c>
      <c r="D136" s="46">
        <v>259100</v>
      </c>
      <c r="E136" s="46">
        <v>245000</v>
      </c>
      <c r="F136" s="46">
        <v>245000</v>
      </c>
      <c r="G136" s="82">
        <v>0</v>
      </c>
    </row>
    <row r="137" spans="1:7" ht="15" customHeight="1">
      <c r="A137" s="16">
        <v>9</v>
      </c>
      <c r="B137" s="150" t="s">
        <v>61</v>
      </c>
      <c r="C137" s="36">
        <v>188000</v>
      </c>
      <c r="D137" s="36">
        <v>188000</v>
      </c>
      <c r="E137" s="37">
        <v>151000</v>
      </c>
      <c r="F137" s="37">
        <v>151000</v>
      </c>
      <c r="G137" s="86">
        <v>0</v>
      </c>
    </row>
    <row r="138" spans="1:7" ht="15" customHeight="1">
      <c r="A138" s="19"/>
      <c r="B138" s="151"/>
      <c r="C138" s="46">
        <v>143000</v>
      </c>
      <c r="D138" s="46">
        <v>143000</v>
      </c>
      <c r="E138" s="46">
        <v>141000</v>
      </c>
      <c r="F138" s="46">
        <v>141000</v>
      </c>
      <c r="G138" s="82">
        <v>0</v>
      </c>
    </row>
    <row r="139" spans="1:7" ht="15" customHeight="1">
      <c r="A139" s="28" t="s">
        <v>6</v>
      </c>
      <c r="B139" s="72" t="s">
        <v>7</v>
      </c>
      <c r="C139" s="23">
        <f aca="true" t="shared" si="24" ref="C139:E140">C141+C143</f>
        <v>52192730</v>
      </c>
      <c r="D139" s="64">
        <f>D141+D143</f>
        <v>58357400</v>
      </c>
      <c r="E139" s="23">
        <f t="shared" si="24"/>
        <v>2000</v>
      </c>
      <c r="F139" s="23">
        <f>F141+F143</f>
        <v>2000</v>
      </c>
      <c r="G139" s="23">
        <f>G141+G143</f>
        <v>0</v>
      </c>
    </row>
    <row r="140" spans="1:7" ht="15" customHeight="1">
      <c r="A140" s="19"/>
      <c r="B140" s="63" t="s">
        <v>5</v>
      </c>
      <c r="C140" s="25">
        <f t="shared" si="24"/>
        <v>41321000</v>
      </c>
      <c r="D140" s="59">
        <f>D142+D144</f>
        <v>46448000</v>
      </c>
      <c r="E140" s="25">
        <f t="shared" si="24"/>
        <v>2000</v>
      </c>
      <c r="F140" s="25">
        <f>F142+F144</f>
        <v>2000</v>
      </c>
      <c r="G140" s="25">
        <f>G142+G144</f>
        <v>0</v>
      </c>
    </row>
    <row r="141" spans="1:7" ht="15" customHeight="1">
      <c r="A141" s="16">
        <v>10</v>
      </c>
      <c r="B141" s="120" t="s">
        <v>49</v>
      </c>
      <c r="C141" s="52">
        <v>32750330</v>
      </c>
      <c r="D141" s="37">
        <v>38915000</v>
      </c>
      <c r="E141" s="52">
        <v>1000</v>
      </c>
      <c r="F141" s="37">
        <v>1000</v>
      </c>
      <c r="G141" s="37">
        <v>0</v>
      </c>
    </row>
    <row r="142" spans="1:7" ht="15" customHeight="1">
      <c r="A142" s="19"/>
      <c r="B142" s="121"/>
      <c r="C142" s="46">
        <v>26950000</v>
      </c>
      <c r="D142" s="46">
        <v>32077000</v>
      </c>
      <c r="E142" s="46">
        <v>1000</v>
      </c>
      <c r="F142" s="46">
        <v>1000</v>
      </c>
      <c r="G142" s="46">
        <v>0</v>
      </c>
    </row>
    <row r="143" spans="1:7" ht="15" customHeight="1">
      <c r="A143" s="51">
        <v>11</v>
      </c>
      <c r="B143" s="91" t="s">
        <v>64</v>
      </c>
      <c r="C143" s="83">
        <v>19442400</v>
      </c>
      <c r="D143" s="83">
        <v>19442400</v>
      </c>
      <c r="E143" s="83">
        <v>1000</v>
      </c>
      <c r="F143" s="83">
        <v>1000</v>
      </c>
      <c r="G143" s="86">
        <v>0</v>
      </c>
    </row>
    <row r="144" spans="1:7" ht="15" customHeight="1">
      <c r="A144" s="51"/>
      <c r="B144" s="91"/>
      <c r="C144" s="86">
        <v>14371000</v>
      </c>
      <c r="D144" s="86">
        <v>14371000</v>
      </c>
      <c r="E144" s="86">
        <v>1000</v>
      </c>
      <c r="F144" s="86">
        <v>1000</v>
      </c>
      <c r="G144" s="46">
        <v>0</v>
      </c>
    </row>
    <row r="145" spans="1:7" ht="15" customHeight="1">
      <c r="A145" s="22" t="s">
        <v>4</v>
      </c>
      <c r="B145" s="56" t="s">
        <v>13</v>
      </c>
      <c r="C145" s="32">
        <f aca="true" t="shared" si="25" ref="C145:G146">C147+C149+C151+C153</f>
        <v>13128040</v>
      </c>
      <c r="D145" s="32">
        <f t="shared" si="25"/>
        <v>13128040</v>
      </c>
      <c r="E145" s="32">
        <f t="shared" si="25"/>
        <v>13128040</v>
      </c>
      <c r="F145" s="32">
        <f t="shared" si="25"/>
        <v>13128040</v>
      </c>
      <c r="G145" s="32">
        <v>0</v>
      </c>
    </row>
    <row r="146" spans="1:7" ht="15" customHeight="1">
      <c r="A146" s="19"/>
      <c r="B146" s="33" t="s">
        <v>5</v>
      </c>
      <c r="C146" s="25">
        <f t="shared" si="25"/>
        <v>0</v>
      </c>
      <c r="D146" s="25">
        <f t="shared" si="25"/>
        <v>0</v>
      </c>
      <c r="E146" s="25">
        <f t="shared" si="25"/>
        <v>0</v>
      </c>
      <c r="F146" s="25">
        <f t="shared" si="25"/>
        <v>0</v>
      </c>
      <c r="G146" s="25">
        <f t="shared" si="25"/>
        <v>0</v>
      </c>
    </row>
    <row r="147" spans="1:7" ht="15" customHeight="1">
      <c r="A147" s="16">
        <v>12</v>
      </c>
      <c r="B147" s="53" t="s">
        <v>30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</row>
    <row r="148" spans="1:7" ht="15" customHeight="1">
      <c r="A148" s="19"/>
      <c r="B148" s="33"/>
      <c r="C148" s="46">
        <v>0</v>
      </c>
      <c r="D148" s="46">
        <v>0</v>
      </c>
      <c r="E148" s="46">
        <v>0</v>
      </c>
      <c r="F148" s="46">
        <v>0</v>
      </c>
      <c r="G148" s="46">
        <v>0</v>
      </c>
    </row>
    <row r="149" spans="1:7" ht="15" customHeight="1">
      <c r="A149" s="16">
        <v>13</v>
      </c>
      <c r="B149" s="53" t="s">
        <v>25</v>
      </c>
      <c r="C149" s="36">
        <v>8557980</v>
      </c>
      <c r="D149" s="36">
        <v>8557980</v>
      </c>
      <c r="E149" s="36">
        <v>8557980</v>
      </c>
      <c r="F149" s="36">
        <v>8557980</v>
      </c>
      <c r="G149" s="36">
        <v>0</v>
      </c>
    </row>
    <row r="150" spans="1:7" ht="15" customHeight="1">
      <c r="A150" s="19"/>
      <c r="B150" s="39"/>
      <c r="C150" s="40">
        <v>0</v>
      </c>
      <c r="D150" s="40">
        <v>0</v>
      </c>
      <c r="E150" s="40">
        <f>F150+G150</f>
        <v>0</v>
      </c>
      <c r="F150" s="40">
        <v>0</v>
      </c>
      <c r="G150" s="41">
        <v>0</v>
      </c>
    </row>
    <row r="151" spans="1:7" ht="15" customHeight="1">
      <c r="A151" s="107">
        <v>14</v>
      </c>
      <c r="B151" s="71" t="s">
        <v>28</v>
      </c>
      <c r="C151" s="101">
        <v>4411630</v>
      </c>
      <c r="D151" s="101">
        <v>4411630</v>
      </c>
      <c r="E151" s="101">
        <v>4411630</v>
      </c>
      <c r="F151" s="101">
        <v>4411630</v>
      </c>
      <c r="G151" s="97">
        <v>0</v>
      </c>
    </row>
    <row r="152" spans="1:7" ht="15" customHeight="1">
      <c r="A152" s="108"/>
      <c r="B152" s="66" t="s">
        <v>29</v>
      </c>
      <c r="C152" s="102">
        <v>0</v>
      </c>
      <c r="D152" s="102">
        <v>0</v>
      </c>
      <c r="E152" s="102">
        <v>0</v>
      </c>
      <c r="F152" s="102">
        <v>0</v>
      </c>
      <c r="G152" s="66">
        <v>0</v>
      </c>
    </row>
    <row r="153" spans="1:7" ht="15.75" customHeight="1">
      <c r="A153" s="16">
        <v>15</v>
      </c>
      <c r="B153" s="35" t="s">
        <v>26</v>
      </c>
      <c r="C153" s="37">
        <v>158430</v>
      </c>
      <c r="D153" s="37">
        <v>158430</v>
      </c>
      <c r="E153" s="37">
        <v>158430</v>
      </c>
      <c r="F153" s="37">
        <v>158430</v>
      </c>
      <c r="G153" s="37">
        <v>0</v>
      </c>
    </row>
    <row r="154" spans="1:7" ht="15" customHeight="1">
      <c r="A154" s="19"/>
      <c r="B154" s="39" t="s">
        <v>27</v>
      </c>
      <c r="C154" s="46">
        <v>0</v>
      </c>
      <c r="D154" s="46">
        <v>0</v>
      </c>
      <c r="E154" s="46">
        <f>F154+G154</f>
        <v>0</v>
      </c>
      <c r="F154" s="46">
        <v>0</v>
      </c>
      <c r="G154" s="46">
        <v>0</v>
      </c>
    </row>
    <row r="155" spans="1:7" ht="15" customHeight="1">
      <c r="A155" s="114" t="s">
        <v>37</v>
      </c>
      <c r="B155" s="115"/>
      <c r="C155" s="23">
        <f aca="true" t="shared" si="26" ref="C155:G156">C157</f>
        <v>0</v>
      </c>
      <c r="D155" s="23">
        <f t="shared" si="26"/>
        <v>0</v>
      </c>
      <c r="E155" s="23">
        <f t="shared" si="26"/>
        <v>0</v>
      </c>
      <c r="F155" s="23">
        <f t="shared" si="26"/>
        <v>0</v>
      </c>
      <c r="G155" s="23">
        <f t="shared" si="26"/>
        <v>0</v>
      </c>
    </row>
    <row r="156" spans="1:7" ht="15" customHeight="1">
      <c r="A156" s="116" t="s">
        <v>5</v>
      </c>
      <c r="B156" s="117"/>
      <c r="C156" s="27">
        <f t="shared" si="26"/>
        <v>0</v>
      </c>
      <c r="D156" s="25">
        <f t="shared" si="26"/>
        <v>0</v>
      </c>
      <c r="E156" s="25">
        <f t="shared" si="26"/>
        <v>0</v>
      </c>
      <c r="F156" s="25">
        <f t="shared" si="26"/>
        <v>0</v>
      </c>
      <c r="G156" s="25">
        <f t="shared" si="26"/>
        <v>0</v>
      </c>
    </row>
    <row r="157" spans="1:7" ht="15" customHeight="1">
      <c r="A157" s="154" t="s">
        <v>4</v>
      </c>
      <c r="B157" s="80" t="s">
        <v>13</v>
      </c>
      <c r="C157" s="37">
        <f>C159+C161</f>
        <v>0</v>
      </c>
      <c r="D157" s="37">
        <f aca="true" t="shared" si="27" ref="D157:G158">D159+D161</f>
        <v>0</v>
      </c>
      <c r="E157" s="37">
        <f t="shared" si="27"/>
        <v>0</v>
      </c>
      <c r="F157" s="37">
        <f t="shared" si="27"/>
        <v>0</v>
      </c>
      <c r="G157" s="37">
        <f t="shared" si="27"/>
        <v>0</v>
      </c>
    </row>
    <row r="158" spans="1:7" ht="15" customHeight="1">
      <c r="A158" s="155"/>
      <c r="B158" s="77" t="s">
        <v>5</v>
      </c>
      <c r="C158" s="70">
        <f>C160+C162</f>
        <v>0</v>
      </c>
      <c r="D158" s="70">
        <f t="shared" si="27"/>
        <v>0</v>
      </c>
      <c r="E158" s="70">
        <f t="shared" si="27"/>
        <v>0</v>
      </c>
      <c r="F158" s="70">
        <f t="shared" si="27"/>
        <v>0</v>
      </c>
      <c r="G158" s="70">
        <f t="shared" si="27"/>
        <v>0</v>
      </c>
    </row>
    <row r="159" spans="1:7" ht="15" customHeight="1">
      <c r="A159" s="16">
        <v>1</v>
      </c>
      <c r="B159" s="53" t="s">
        <v>25</v>
      </c>
      <c r="C159" s="52">
        <v>0</v>
      </c>
      <c r="D159" s="37">
        <v>0</v>
      </c>
      <c r="E159" s="37">
        <v>0</v>
      </c>
      <c r="F159" s="37">
        <v>0</v>
      </c>
      <c r="G159" s="37">
        <v>0</v>
      </c>
    </row>
    <row r="160" spans="1:7" ht="15" customHeight="1">
      <c r="A160" s="19"/>
      <c r="B160" s="41"/>
      <c r="C160" s="70"/>
      <c r="D160" s="70"/>
      <c r="E160" s="70"/>
      <c r="F160" s="70"/>
      <c r="G160" s="70"/>
    </row>
    <row r="161" spans="1:7" ht="15" customHeight="1">
      <c r="A161" s="51">
        <v>2</v>
      </c>
      <c r="B161" s="49" t="s">
        <v>52</v>
      </c>
      <c r="C161" s="37"/>
      <c r="D161" s="37">
        <v>0</v>
      </c>
      <c r="E161" s="37">
        <v>0</v>
      </c>
      <c r="F161" s="37">
        <v>0</v>
      </c>
      <c r="G161" s="37">
        <v>0</v>
      </c>
    </row>
    <row r="162" spans="1:7" ht="15" customHeight="1">
      <c r="A162" s="51"/>
      <c r="B162" s="41" t="s">
        <v>29</v>
      </c>
      <c r="C162" s="46">
        <v>0</v>
      </c>
      <c r="D162" s="46">
        <v>0</v>
      </c>
      <c r="E162" s="46">
        <v>0</v>
      </c>
      <c r="F162" s="46">
        <v>0</v>
      </c>
      <c r="G162" s="46">
        <v>0</v>
      </c>
    </row>
    <row r="163" spans="1:7" s="8" customFormat="1" ht="15" customHeight="1">
      <c r="A163" s="114" t="s">
        <v>15</v>
      </c>
      <c r="B163" s="115"/>
      <c r="C163" s="26">
        <f aca="true" t="shared" si="28" ref="C163:G164">C165+C175+C183</f>
        <v>179827514</v>
      </c>
      <c r="D163" s="26">
        <f t="shared" si="28"/>
        <v>248015401</v>
      </c>
      <c r="E163" s="26">
        <f t="shared" si="28"/>
        <v>55279512</v>
      </c>
      <c r="F163" s="26">
        <f t="shared" si="28"/>
        <v>55279512</v>
      </c>
      <c r="G163" s="26">
        <f t="shared" si="28"/>
        <v>0</v>
      </c>
    </row>
    <row r="164" spans="1:7" s="1" customFormat="1" ht="15" customHeight="1">
      <c r="A164" s="116" t="s">
        <v>5</v>
      </c>
      <c r="B164" s="117"/>
      <c r="C164" s="27">
        <f t="shared" si="28"/>
        <v>150119777</v>
      </c>
      <c r="D164" s="27">
        <f t="shared" si="28"/>
        <v>207112433</v>
      </c>
      <c r="E164" s="27">
        <f t="shared" si="28"/>
        <v>48594000</v>
      </c>
      <c r="F164" s="25">
        <f t="shared" si="28"/>
        <v>48594000</v>
      </c>
      <c r="G164" s="25">
        <f t="shared" si="28"/>
        <v>0</v>
      </c>
    </row>
    <row r="165" spans="1:7" s="1" customFormat="1" ht="15" customHeight="1">
      <c r="A165" s="22" t="s">
        <v>2</v>
      </c>
      <c r="B165" s="62" t="s">
        <v>3</v>
      </c>
      <c r="C165" s="64">
        <f aca="true" t="shared" si="29" ref="C165:G166">C167+C169+C171+C173</f>
        <v>161519553</v>
      </c>
      <c r="D165" s="64">
        <f t="shared" si="29"/>
        <v>229707440</v>
      </c>
      <c r="E165" s="23">
        <f t="shared" si="29"/>
        <v>42930000</v>
      </c>
      <c r="F165" s="23">
        <f t="shared" si="29"/>
        <v>42930000</v>
      </c>
      <c r="G165" s="23">
        <f t="shared" si="29"/>
        <v>0</v>
      </c>
    </row>
    <row r="166" spans="1:7" s="1" customFormat="1" ht="15" customHeight="1">
      <c r="A166" s="30"/>
      <c r="B166" s="63" t="s">
        <v>5</v>
      </c>
      <c r="C166" s="59">
        <f t="shared" si="29"/>
        <v>140171370</v>
      </c>
      <c r="D166" s="59">
        <f t="shared" si="29"/>
        <v>197164026</v>
      </c>
      <c r="E166" s="25">
        <f t="shared" si="29"/>
        <v>42264000</v>
      </c>
      <c r="F166" s="25">
        <f t="shared" si="29"/>
        <v>42264000</v>
      </c>
      <c r="G166" s="25">
        <f t="shared" si="29"/>
        <v>0</v>
      </c>
    </row>
    <row r="167" spans="1:7" s="1" customFormat="1" ht="15" customHeight="1">
      <c r="A167" s="99">
        <v>1</v>
      </c>
      <c r="B167" s="122" t="s">
        <v>48</v>
      </c>
      <c r="C167" s="52">
        <v>19888218</v>
      </c>
      <c r="D167" s="52">
        <v>19888218</v>
      </c>
      <c r="E167" s="37">
        <f>12222000-2948000</f>
        <v>9274000</v>
      </c>
      <c r="F167" s="37">
        <f>12222000-2948000</f>
        <v>9274000</v>
      </c>
      <c r="G167" s="36">
        <v>0</v>
      </c>
    </row>
    <row r="168" spans="1:7" s="1" customFormat="1" ht="15" customHeight="1">
      <c r="A168" s="100"/>
      <c r="B168" s="123"/>
      <c r="C168" s="46">
        <v>17753201</v>
      </c>
      <c r="D168" s="46">
        <v>17753201</v>
      </c>
      <c r="E168" s="46">
        <f>12122000-2948000</f>
        <v>9174000</v>
      </c>
      <c r="F168" s="46">
        <f>12122000-2948000</f>
        <v>9174000</v>
      </c>
      <c r="G168" s="82">
        <v>0</v>
      </c>
    </row>
    <row r="169" spans="1:7" s="1" customFormat="1" ht="15" customHeight="1">
      <c r="A169" s="16">
        <v>2</v>
      </c>
      <c r="B169" s="148" t="s">
        <v>33</v>
      </c>
      <c r="C169" s="37">
        <v>128404545</v>
      </c>
      <c r="D169" s="60">
        <v>196592432</v>
      </c>
      <c r="E169" s="37">
        <v>27500000</v>
      </c>
      <c r="F169" s="37">
        <v>27500000</v>
      </c>
      <c r="G169" s="36">
        <v>0</v>
      </c>
    </row>
    <row r="170" spans="1:7" s="1" customFormat="1" ht="15" customHeight="1">
      <c r="A170" s="19"/>
      <c r="B170" s="149"/>
      <c r="C170" s="46">
        <v>110953574</v>
      </c>
      <c r="D170" s="40">
        <v>167946230</v>
      </c>
      <c r="E170" s="46">
        <v>27000000</v>
      </c>
      <c r="F170" s="46">
        <v>27000000</v>
      </c>
      <c r="G170" s="82">
        <v>0</v>
      </c>
    </row>
    <row r="171" spans="1:7" s="1" customFormat="1" ht="15" customHeight="1">
      <c r="A171" s="16">
        <v>3</v>
      </c>
      <c r="B171" s="122" t="s">
        <v>40</v>
      </c>
      <c r="C171" s="36">
        <v>11158800</v>
      </c>
      <c r="D171" s="36">
        <v>11158800</v>
      </c>
      <c r="E171" s="83">
        <v>6070000</v>
      </c>
      <c r="F171" s="83">
        <v>6070000</v>
      </c>
      <c r="G171" s="36">
        <v>0</v>
      </c>
    </row>
    <row r="172" spans="1:7" s="1" customFormat="1" ht="15" customHeight="1">
      <c r="A172" s="19"/>
      <c r="B172" s="123"/>
      <c r="C172" s="82">
        <v>9824595</v>
      </c>
      <c r="D172" s="82">
        <v>9824595</v>
      </c>
      <c r="E172" s="82">
        <v>6010000</v>
      </c>
      <c r="F172" s="82">
        <v>6010000</v>
      </c>
      <c r="G172" s="82">
        <v>0</v>
      </c>
    </row>
    <row r="173" spans="1:7" s="1" customFormat="1" ht="15" customHeight="1">
      <c r="A173" s="99">
        <v>4</v>
      </c>
      <c r="B173" s="122" t="s">
        <v>44</v>
      </c>
      <c r="C173" s="37">
        <v>2067990</v>
      </c>
      <c r="D173" s="37">
        <v>2067990</v>
      </c>
      <c r="E173" s="37">
        <v>86000</v>
      </c>
      <c r="F173" s="37">
        <v>86000</v>
      </c>
      <c r="G173" s="36">
        <v>0</v>
      </c>
    </row>
    <row r="174" spans="1:7" s="1" customFormat="1" ht="15" customHeight="1">
      <c r="A174" s="100"/>
      <c r="B174" s="123"/>
      <c r="C174" s="48">
        <v>1640000</v>
      </c>
      <c r="D174" s="48">
        <v>1640000</v>
      </c>
      <c r="E174" s="48">
        <v>80000</v>
      </c>
      <c r="F174" s="48">
        <v>80000</v>
      </c>
      <c r="G174" s="86">
        <v>0</v>
      </c>
    </row>
    <row r="175" spans="1:7" ht="15" customHeight="1">
      <c r="A175" s="58" t="s">
        <v>6</v>
      </c>
      <c r="B175" s="72" t="s">
        <v>7</v>
      </c>
      <c r="C175" s="23">
        <f aca="true" t="shared" si="30" ref="C175:F176">C177+C179+C181</f>
        <v>12574241</v>
      </c>
      <c r="D175" s="23">
        <f t="shared" si="30"/>
        <v>12574241</v>
      </c>
      <c r="E175" s="23">
        <f t="shared" si="30"/>
        <v>6615792</v>
      </c>
      <c r="F175" s="23">
        <f t="shared" si="30"/>
        <v>6615792</v>
      </c>
      <c r="G175" s="32">
        <f>G177+G179</f>
        <v>0</v>
      </c>
    </row>
    <row r="176" spans="1:7" ht="15" customHeight="1">
      <c r="A176" s="57"/>
      <c r="B176" s="63" t="s">
        <v>5</v>
      </c>
      <c r="C176" s="25">
        <f t="shared" si="30"/>
        <v>9948407</v>
      </c>
      <c r="D176" s="25">
        <f t="shared" si="30"/>
        <v>9948407</v>
      </c>
      <c r="E176" s="25">
        <f t="shared" si="30"/>
        <v>6330000</v>
      </c>
      <c r="F176" s="25">
        <f t="shared" si="30"/>
        <v>6330000</v>
      </c>
      <c r="G176" s="78">
        <f>G178+G180</f>
        <v>0</v>
      </c>
    </row>
    <row r="177" spans="1:8" ht="15" customHeight="1">
      <c r="A177" s="16">
        <v>5</v>
      </c>
      <c r="B177" s="122" t="s">
        <v>38</v>
      </c>
      <c r="C177" s="83">
        <v>3171360</v>
      </c>
      <c r="D177" s="83">
        <v>3171360</v>
      </c>
      <c r="E177" s="43">
        <v>2294860</v>
      </c>
      <c r="F177" s="52">
        <v>2294860</v>
      </c>
      <c r="G177" s="83">
        <v>0</v>
      </c>
      <c r="H177" s="1"/>
    </row>
    <row r="178" spans="1:7" ht="15" customHeight="1">
      <c r="A178" s="19"/>
      <c r="B178" s="123"/>
      <c r="C178" s="82">
        <v>2294900</v>
      </c>
      <c r="D178" s="82">
        <v>2294900</v>
      </c>
      <c r="E178" s="40">
        <v>2290000</v>
      </c>
      <c r="F178" s="46">
        <v>2290000</v>
      </c>
      <c r="G178" s="82">
        <v>0</v>
      </c>
    </row>
    <row r="179" spans="1:7" ht="15" customHeight="1">
      <c r="A179" s="99">
        <v>6</v>
      </c>
      <c r="B179" s="122" t="s">
        <v>65</v>
      </c>
      <c r="C179" s="52">
        <v>7927871</v>
      </c>
      <c r="D179" s="52">
        <v>7927871</v>
      </c>
      <c r="E179" s="37">
        <v>3120932</v>
      </c>
      <c r="F179" s="37">
        <v>3120932</v>
      </c>
      <c r="G179" s="36">
        <v>0</v>
      </c>
    </row>
    <row r="180" spans="1:7" ht="15" customHeight="1">
      <c r="A180" s="100"/>
      <c r="B180" s="123"/>
      <c r="C180" s="46">
        <v>6603546</v>
      </c>
      <c r="D180" s="46">
        <v>6603546</v>
      </c>
      <c r="E180" s="46">
        <v>3000000</v>
      </c>
      <c r="F180" s="46">
        <v>3000000</v>
      </c>
      <c r="G180" s="82">
        <v>0</v>
      </c>
    </row>
    <row r="181" spans="1:7" ht="15" customHeight="1">
      <c r="A181" s="99">
        <v>7</v>
      </c>
      <c r="B181" s="122" t="s">
        <v>66</v>
      </c>
      <c r="C181" s="52">
        <v>1475010</v>
      </c>
      <c r="D181" s="52">
        <v>1475010</v>
      </c>
      <c r="E181" s="37">
        <v>1200000</v>
      </c>
      <c r="F181" s="37">
        <v>1200000</v>
      </c>
      <c r="G181" s="36">
        <v>0</v>
      </c>
    </row>
    <row r="182" spans="1:7" ht="15" customHeight="1">
      <c r="A182" s="100"/>
      <c r="B182" s="123"/>
      <c r="C182" s="46">
        <v>1049961</v>
      </c>
      <c r="D182" s="46">
        <v>1049961</v>
      </c>
      <c r="E182" s="46">
        <v>1040000</v>
      </c>
      <c r="F182" s="46">
        <v>1040000</v>
      </c>
      <c r="G182" s="82">
        <v>0</v>
      </c>
    </row>
    <row r="183" spans="1:12" ht="15" customHeight="1">
      <c r="A183" s="22" t="s">
        <v>4</v>
      </c>
      <c r="B183" s="17" t="s">
        <v>13</v>
      </c>
      <c r="C183" s="32">
        <f aca="true" t="shared" si="31" ref="C183:G184">C185+C187+C189</f>
        <v>5733720</v>
      </c>
      <c r="D183" s="32">
        <f t="shared" si="31"/>
        <v>5733720</v>
      </c>
      <c r="E183" s="32">
        <f t="shared" si="31"/>
        <v>5733720</v>
      </c>
      <c r="F183" s="32">
        <f t="shared" si="31"/>
        <v>5733720</v>
      </c>
      <c r="G183" s="23">
        <f t="shared" si="31"/>
        <v>0</v>
      </c>
      <c r="J183" s="1"/>
      <c r="L183" s="1"/>
    </row>
    <row r="184" spans="1:7" ht="15" customHeight="1">
      <c r="A184" s="19"/>
      <c r="B184" s="20" t="s">
        <v>5</v>
      </c>
      <c r="C184" s="59">
        <f t="shared" si="31"/>
        <v>0</v>
      </c>
      <c r="D184" s="59">
        <f t="shared" si="31"/>
        <v>0</v>
      </c>
      <c r="E184" s="59">
        <f t="shared" si="31"/>
        <v>0</v>
      </c>
      <c r="F184" s="59">
        <f t="shared" si="31"/>
        <v>0</v>
      </c>
      <c r="G184" s="25">
        <f t="shared" si="31"/>
        <v>0</v>
      </c>
    </row>
    <row r="185" spans="1:13" ht="15" customHeight="1">
      <c r="A185" s="51">
        <v>8</v>
      </c>
      <c r="B185" s="35" t="s">
        <v>25</v>
      </c>
      <c r="C185" s="36">
        <v>300000</v>
      </c>
      <c r="D185" s="36">
        <v>300000</v>
      </c>
      <c r="E185" s="36">
        <v>300000</v>
      </c>
      <c r="F185" s="36">
        <v>300000</v>
      </c>
      <c r="G185" s="44">
        <v>0</v>
      </c>
      <c r="M185" s="1"/>
    </row>
    <row r="186" spans="1:13" ht="15" customHeight="1">
      <c r="A186" s="19"/>
      <c r="B186" s="39"/>
      <c r="C186" s="40">
        <v>0</v>
      </c>
      <c r="D186" s="40">
        <v>0</v>
      </c>
      <c r="E186" s="40">
        <f>F186+G186</f>
        <v>0</v>
      </c>
      <c r="F186" s="40">
        <v>0</v>
      </c>
      <c r="G186" s="41">
        <v>0</v>
      </c>
      <c r="M186" s="1"/>
    </row>
    <row r="187" spans="1:7" ht="15" customHeight="1">
      <c r="A187" s="110">
        <v>9</v>
      </c>
      <c r="B187" s="71" t="s">
        <v>28</v>
      </c>
      <c r="C187" s="106">
        <v>3108870</v>
      </c>
      <c r="D187" s="106">
        <v>3108870</v>
      </c>
      <c r="E187" s="106">
        <v>3108870</v>
      </c>
      <c r="F187" s="106">
        <v>3108870</v>
      </c>
      <c r="G187" s="68">
        <v>0</v>
      </c>
    </row>
    <row r="188" spans="1:7" ht="15" customHeight="1">
      <c r="A188" s="69"/>
      <c r="B188" s="66" t="s">
        <v>29</v>
      </c>
      <c r="C188" s="105">
        <v>0</v>
      </c>
      <c r="D188" s="105">
        <v>0</v>
      </c>
      <c r="E188" s="105">
        <v>0</v>
      </c>
      <c r="F188" s="105">
        <v>0</v>
      </c>
      <c r="G188" s="66">
        <v>0</v>
      </c>
    </row>
    <row r="189" spans="1:7" ht="15" customHeight="1">
      <c r="A189" s="67">
        <v>10</v>
      </c>
      <c r="B189" s="73" t="s">
        <v>26</v>
      </c>
      <c r="C189" s="97">
        <v>2324850</v>
      </c>
      <c r="D189" s="97">
        <v>2324850</v>
      </c>
      <c r="E189" s="97">
        <v>2324850</v>
      </c>
      <c r="F189" s="97">
        <v>2324850</v>
      </c>
      <c r="G189" s="68">
        <v>0</v>
      </c>
    </row>
    <row r="190" spans="1:7" ht="15" customHeight="1">
      <c r="A190" s="69"/>
      <c r="B190" s="104" t="s">
        <v>27</v>
      </c>
      <c r="C190" s="98">
        <v>0</v>
      </c>
      <c r="D190" s="98">
        <v>0</v>
      </c>
      <c r="E190" s="98">
        <v>0</v>
      </c>
      <c r="F190" s="98">
        <v>0</v>
      </c>
      <c r="G190" s="66">
        <v>0</v>
      </c>
    </row>
    <row r="191" spans="1:7" ht="15" customHeight="1">
      <c r="A191" s="13"/>
      <c r="B191" s="6"/>
      <c r="C191" s="14"/>
      <c r="D191" s="14"/>
      <c r="E191" s="14"/>
      <c r="F191" s="14"/>
      <c r="G191" s="6"/>
    </row>
    <row r="192" spans="2:8" ht="15" customHeight="1">
      <c r="B192" s="79" t="s">
        <v>8</v>
      </c>
      <c r="C192" s="9" t="s">
        <v>21</v>
      </c>
      <c r="D192" s="9"/>
      <c r="E192" s="12" t="s">
        <v>23</v>
      </c>
      <c r="F192" s="156" t="s">
        <v>36</v>
      </c>
      <c r="G192" s="156"/>
      <c r="H192" s="156"/>
    </row>
    <row r="193" spans="2:7" ht="16.5" customHeight="1">
      <c r="B193" s="12" t="s">
        <v>9</v>
      </c>
      <c r="C193" s="9" t="s">
        <v>22</v>
      </c>
      <c r="D193" s="9"/>
      <c r="E193" s="81" t="s">
        <v>35</v>
      </c>
      <c r="F193" s="146" t="s">
        <v>43</v>
      </c>
      <c r="G193" s="147"/>
    </row>
    <row r="194" spans="2:6" ht="15" customHeight="1">
      <c r="B194" s="12" t="s">
        <v>34</v>
      </c>
      <c r="C194" s="9"/>
      <c r="D194" s="9"/>
      <c r="E194" s="9"/>
      <c r="F194" s="9"/>
    </row>
    <row r="198" ht="14.25">
      <c r="B198" s="10"/>
    </row>
    <row r="201" ht="14.25">
      <c r="B201" s="10"/>
    </row>
    <row r="202" spans="2:6" ht="14.25">
      <c r="B202" s="6"/>
      <c r="C202" s="6"/>
      <c r="D202" s="6"/>
      <c r="E202" s="6"/>
      <c r="F202" s="6"/>
    </row>
    <row r="203" spans="2:6" ht="14.25">
      <c r="B203" s="6"/>
      <c r="C203" s="6"/>
      <c r="D203" s="6"/>
      <c r="E203" s="6"/>
      <c r="F203" s="6"/>
    </row>
    <row r="204" spans="2:6" ht="14.25" customHeight="1">
      <c r="B204" s="6"/>
      <c r="C204" s="6"/>
      <c r="D204" s="6"/>
      <c r="E204" s="6"/>
      <c r="F204" s="6"/>
    </row>
    <row r="205" spans="2:6" ht="14.25">
      <c r="B205" s="6"/>
      <c r="C205" s="6"/>
      <c r="D205" s="145"/>
      <c r="E205" s="145"/>
      <c r="F205" s="145"/>
    </row>
    <row r="206" spans="2:6" ht="14.25" customHeight="1">
      <c r="B206" s="6"/>
      <c r="C206" s="6"/>
      <c r="D206" s="6"/>
      <c r="E206" s="6"/>
      <c r="F206" s="6"/>
    </row>
    <row r="207" spans="2:6" ht="14.25">
      <c r="B207" s="6"/>
      <c r="C207" s="6"/>
      <c r="D207" s="145"/>
      <c r="E207" s="145"/>
      <c r="F207" s="6"/>
    </row>
    <row r="208" spans="2:6" ht="14.25">
      <c r="B208" s="6"/>
      <c r="C208" s="6"/>
      <c r="D208" s="6"/>
      <c r="E208" s="6"/>
      <c r="F208" s="6"/>
    </row>
    <row r="209" spans="2:6" ht="14.25">
      <c r="B209" s="6"/>
      <c r="C209" s="6"/>
      <c r="D209" s="144"/>
      <c r="E209" s="144"/>
      <c r="F209" s="6"/>
    </row>
    <row r="210" spans="2:6" ht="14.25">
      <c r="B210" s="6"/>
      <c r="C210" s="6"/>
      <c r="D210" s="6"/>
      <c r="E210" s="6"/>
      <c r="F210" s="6"/>
    </row>
    <row r="211" spans="2:6" ht="14.25">
      <c r="B211" s="11"/>
      <c r="C211" s="6"/>
      <c r="D211" s="144"/>
      <c r="E211" s="144"/>
      <c r="F211" s="6"/>
    </row>
    <row r="212" spans="2:6" ht="14.25">
      <c r="B212" s="6"/>
      <c r="C212" s="6"/>
      <c r="D212" s="6"/>
      <c r="E212" s="6"/>
      <c r="F212" s="6"/>
    </row>
    <row r="213" spans="2:6" ht="14.25">
      <c r="B213" s="6"/>
      <c r="C213" s="6"/>
      <c r="D213" s="144"/>
      <c r="E213" s="144"/>
      <c r="F213" s="6"/>
    </row>
    <row r="214" spans="2:6" ht="14.25">
      <c r="B214" s="6"/>
      <c r="C214" s="6"/>
      <c r="D214" s="6"/>
      <c r="E214" s="6"/>
      <c r="F214" s="6"/>
    </row>
    <row r="215" spans="2:6" ht="14.25">
      <c r="B215" s="6"/>
      <c r="C215" s="6"/>
      <c r="D215" s="144"/>
      <c r="E215" s="144"/>
      <c r="F215" s="6"/>
    </row>
    <row r="216" spans="2:6" ht="14.25">
      <c r="B216" s="6"/>
      <c r="C216" s="6"/>
      <c r="D216" s="6"/>
      <c r="E216" s="6"/>
      <c r="F216" s="6"/>
    </row>
    <row r="217" spans="2:6" ht="14.25">
      <c r="B217" s="6"/>
      <c r="C217" s="6"/>
      <c r="D217" s="6"/>
      <c r="E217" s="6"/>
      <c r="F217" s="6"/>
    </row>
    <row r="218" spans="2:6" ht="14.25">
      <c r="B218" s="6"/>
      <c r="C218" s="6"/>
      <c r="D218" s="6"/>
      <c r="E218" s="6"/>
      <c r="F218" s="6"/>
    </row>
  </sheetData>
  <sheetProtection/>
  <mergeCells count="67">
    <mergeCell ref="F192:H192"/>
    <mergeCell ref="B171:B172"/>
    <mergeCell ref="B177:B178"/>
    <mergeCell ref="B173:B174"/>
    <mergeCell ref="A164:B164"/>
    <mergeCell ref="B167:B168"/>
    <mergeCell ref="B179:B180"/>
    <mergeCell ref="B181:B182"/>
    <mergeCell ref="A163:B163"/>
    <mergeCell ref="A156:B156"/>
    <mergeCell ref="B131:B132"/>
    <mergeCell ref="B137:B138"/>
    <mergeCell ref="B135:B136"/>
    <mergeCell ref="A157:A158"/>
    <mergeCell ref="B141:B142"/>
    <mergeCell ref="D213:E213"/>
    <mergeCell ref="A133:A134"/>
    <mergeCell ref="D215:E215"/>
    <mergeCell ref="D205:F205"/>
    <mergeCell ref="D207:E207"/>
    <mergeCell ref="D209:E209"/>
    <mergeCell ref="D211:E211"/>
    <mergeCell ref="F193:G193"/>
    <mergeCell ref="A155:B155"/>
    <mergeCell ref="B169:B170"/>
    <mergeCell ref="B125:B126"/>
    <mergeCell ref="A131:A132"/>
    <mergeCell ref="A125:A126"/>
    <mergeCell ref="B123:B124"/>
    <mergeCell ref="B127:B128"/>
    <mergeCell ref="A127:A128"/>
    <mergeCell ref="A2:E2"/>
    <mergeCell ref="A5:A7"/>
    <mergeCell ref="B5:B7"/>
    <mergeCell ref="C5:C7"/>
    <mergeCell ref="D5:D7"/>
    <mergeCell ref="A17:B17"/>
    <mergeCell ref="A3:G3"/>
    <mergeCell ref="F5:G5"/>
    <mergeCell ref="G6:G7"/>
    <mergeCell ref="F6:F7"/>
    <mergeCell ref="E5:E7"/>
    <mergeCell ref="A45:B45"/>
    <mergeCell ref="A18:B18"/>
    <mergeCell ref="B107:B108"/>
    <mergeCell ref="A78:B78"/>
    <mergeCell ref="A99:B99"/>
    <mergeCell ref="A100:B100"/>
    <mergeCell ref="A46:B46"/>
    <mergeCell ref="A52:B52"/>
    <mergeCell ref="A51:B51"/>
    <mergeCell ref="A121:A122"/>
    <mergeCell ref="B57:B58"/>
    <mergeCell ref="B61:B62"/>
    <mergeCell ref="A77:B77"/>
    <mergeCell ref="A72:B72"/>
    <mergeCell ref="A117:B117"/>
    <mergeCell ref="A31:B31"/>
    <mergeCell ref="A32:B32"/>
    <mergeCell ref="A118:B118"/>
    <mergeCell ref="A129:A130"/>
    <mergeCell ref="B121:B122"/>
    <mergeCell ref="B129:B130"/>
    <mergeCell ref="B55:B56"/>
    <mergeCell ref="B93:B94"/>
    <mergeCell ref="A71:B71"/>
    <mergeCell ref="A123:A124"/>
  </mergeCells>
  <printOptions/>
  <pageMargins left="0.2362204724409449" right="0.2362204724409449" top="0.4724409448818898" bottom="0.4330708661417323" header="0.31496062992125984" footer="0.31496062992125984"/>
  <pageSetup fitToHeight="0" fitToWidth="1" horizontalDpi="600" verticalDpi="600" orientation="landscape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2024-07-08T08:41:04Z</cp:lastPrinted>
  <dcterms:created xsi:type="dcterms:W3CDTF">1998-10-27T12:30:16Z</dcterms:created>
  <dcterms:modified xsi:type="dcterms:W3CDTF">2024-07-16T06:25:47Z</dcterms:modified>
  <cp:category/>
  <cp:version/>
  <cp:contentType/>
  <cp:contentStatus/>
</cp:coreProperties>
</file>