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20\Anexe la hcl 120\"/>
    </mc:Choice>
  </mc:AlternateContent>
  <xr:revisionPtr revIDLastSave="0" documentId="13_ncr:1_{7ADCBF26-34C9-42B1-B97E-E565027253B6}" xr6:coauthVersionLast="47" xr6:coauthVersionMax="47" xr10:uidLastSave="{00000000-0000-0000-0000-000000000000}"/>
  <bookViews>
    <workbookView xWindow="-120" yWindow="-120" windowWidth="29040" windowHeight="15840" xr2:uid="{1CA4160B-41F3-49AF-BDDC-503B2BD35E09}"/>
  </bookViews>
  <sheets>
    <sheet name="Anexa nr.14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4" i="1" l="1"/>
  <c r="L284" i="1"/>
  <c r="K284" i="1"/>
  <c r="J284" i="1"/>
  <c r="J283" i="1" s="1"/>
  <c r="J282" i="1" s="1"/>
  <c r="I284" i="1"/>
  <c r="I283" i="1" s="1"/>
  <c r="I282" i="1" s="1"/>
  <c r="H284" i="1"/>
  <c r="G284" i="1"/>
  <c r="F284" i="1"/>
  <c r="F283" i="1" s="1"/>
  <c r="F282" i="1" s="1"/>
  <c r="L283" i="1"/>
  <c r="L282" i="1" s="1"/>
  <c r="K283" i="1"/>
  <c r="G283" i="1"/>
  <c r="G282" i="1" s="1"/>
  <c r="K282" i="1"/>
  <c r="N281" i="1"/>
  <c r="K281" i="1"/>
  <c r="N280" i="1"/>
  <c r="K280" i="1"/>
  <c r="F280" i="1" s="1"/>
  <c r="N279" i="1"/>
  <c r="K279" i="1"/>
  <c r="N278" i="1"/>
  <c r="K278" i="1"/>
  <c r="K277" i="1" s="1"/>
  <c r="K276" i="1" s="1"/>
  <c r="L277" i="1"/>
  <c r="L276" i="1" s="1"/>
  <c r="J277" i="1"/>
  <c r="J276" i="1" s="1"/>
  <c r="I277" i="1"/>
  <c r="I276" i="1" s="1"/>
  <c r="H277" i="1"/>
  <c r="H276" i="1" s="1"/>
  <c r="G277" i="1"/>
  <c r="F277" i="1"/>
  <c r="F276" i="1" s="1"/>
  <c r="G276" i="1"/>
  <c r="N275" i="1"/>
  <c r="K275" i="1"/>
  <c r="N274" i="1"/>
  <c r="J273" i="1"/>
  <c r="J271" i="1" s="1"/>
  <c r="I273" i="1"/>
  <c r="I271" i="1" s="1"/>
  <c r="H273" i="1"/>
  <c r="H271" i="1" s="1"/>
  <c r="G273" i="1"/>
  <c r="G271" i="1" s="1"/>
  <c r="F273" i="1"/>
  <c r="F271" i="1" s="1"/>
  <c r="L271" i="1"/>
  <c r="L270" i="1"/>
  <c r="K270" i="1"/>
  <c r="J270" i="1"/>
  <c r="I270" i="1"/>
  <c r="H270" i="1"/>
  <c r="G270" i="1"/>
  <c r="E270" i="1" s="1"/>
  <c r="F270" i="1"/>
  <c r="D270" i="1" s="1"/>
  <c r="L269" i="1"/>
  <c r="K269" i="1"/>
  <c r="J269" i="1"/>
  <c r="I269" i="1"/>
  <c r="H269" i="1"/>
  <c r="G269" i="1"/>
  <c r="E269" i="1" s="1"/>
  <c r="F269" i="1"/>
  <c r="D269" i="1" s="1"/>
  <c r="L268" i="1"/>
  <c r="K268" i="1"/>
  <c r="J268" i="1"/>
  <c r="I268" i="1"/>
  <c r="H268" i="1"/>
  <c r="G268" i="1"/>
  <c r="E268" i="1" s="1"/>
  <c r="F268" i="1"/>
  <c r="D268" i="1" s="1"/>
  <c r="L267" i="1"/>
  <c r="K267" i="1"/>
  <c r="J267" i="1"/>
  <c r="I267" i="1"/>
  <c r="H267" i="1"/>
  <c r="G267" i="1"/>
  <c r="E267" i="1" s="1"/>
  <c r="F267" i="1"/>
  <c r="D267" i="1" s="1"/>
  <c r="N263" i="1"/>
  <c r="N262" i="1"/>
  <c r="N261" i="1"/>
  <c r="L260" i="1"/>
  <c r="K260" i="1"/>
  <c r="J260" i="1"/>
  <c r="I260" i="1"/>
  <c r="H260" i="1"/>
  <c r="G260" i="1"/>
  <c r="F260" i="1"/>
  <c r="E260" i="1"/>
  <c r="D260" i="1"/>
  <c r="L259" i="1"/>
  <c r="K259" i="1"/>
  <c r="J259" i="1"/>
  <c r="I259" i="1"/>
  <c r="H259" i="1"/>
  <c r="N259" i="1" s="1"/>
  <c r="G259" i="1"/>
  <c r="E259" i="1" s="1"/>
  <c r="F259" i="1"/>
  <c r="D259" i="1" s="1"/>
  <c r="L258" i="1"/>
  <c r="K258" i="1"/>
  <c r="J258" i="1"/>
  <c r="I258" i="1"/>
  <c r="H258" i="1"/>
  <c r="G258" i="1"/>
  <c r="E258" i="1" s="1"/>
  <c r="F258" i="1"/>
  <c r="D258" i="1" s="1"/>
  <c r="L257" i="1"/>
  <c r="K257" i="1"/>
  <c r="J257" i="1"/>
  <c r="I257" i="1"/>
  <c r="I256" i="1" s="1"/>
  <c r="H257" i="1"/>
  <c r="G257" i="1"/>
  <c r="E257" i="1" s="1"/>
  <c r="F257" i="1"/>
  <c r="D257" i="1" s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L221" i="1"/>
  <c r="K221" i="1"/>
  <c r="J221" i="1"/>
  <c r="I221" i="1"/>
  <c r="H221" i="1"/>
  <c r="G221" i="1"/>
  <c r="E221" i="1" s="1"/>
  <c r="F221" i="1"/>
  <c r="D221" i="1" s="1"/>
  <c r="L220" i="1"/>
  <c r="K220" i="1"/>
  <c r="J220" i="1"/>
  <c r="I220" i="1"/>
  <c r="H220" i="1"/>
  <c r="N220" i="1" s="1"/>
  <c r="G220" i="1"/>
  <c r="G218" i="1" s="1"/>
  <c r="G217" i="1" s="1"/>
  <c r="F220" i="1"/>
  <c r="D220" i="1" s="1"/>
  <c r="L219" i="1"/>
  <c r="K219" i="1"/>
  <c r="J219" i="1"/>
  <c r="I219" i="1"/>
  <c r="H219" i="1"/>
  <c r="G219" i="1"/>
  <c r="E219" i="1" s="1"/>
  <c r="F219" i="1"/>
  <c r="D219" i="1" s="1"/>
  <c r="N216" i="1"/>
  <c r="K216" i="1"/>
  <c r="L215" i="1"/>
  <c r="K215" i="1"/>
  <c r="J215" i="1"/>
  <c r="I215" i="1"/>
  <c r="H215" i="1"/>
  <c r="G215" i="1"/>
  <c r="E215" i="1" s="1"/>
  <c r="F215" i="1"/>
  <c r="D215" i="1" s="1"/>
  <c r="L214" i="1"/>
  <c r="K214" i="1"/>
  <c r="J214" i="1"/>
  <c r="I214" i="1"/>
  <c r="H214" i="1"/>
  <c r="G214" i="1"/>
  <c r="E214" i="1" s="1"/>
  <c r="F214" i="1"/>
  <c r="D214" i="1" s="1"/>
  <c r="L213" i="1"/>
  <c r="K213" i="1"/>
  <c r="J213" i="1"/>
  <c r="I213" i="1"/>
  <c r="H213" i="1"/>
  <c r="G213" i="1"/>
  <c r="F213" i="1"/>
  <c r="N210" i="1"/>
  <c r="K210" i="1"/>
  <c r="N209" i="1"/>
  <c r="K209" i="1"/>
  <c r="N208" i="1"/>
  <c r="K208" i="1"/>
  <c r="N207" i="1"/>
  <c r="K207" i="1"/>
  <c r="N206" i="1"/>
  <c r="K206" i="1"/>
  <c r="N205" i="1"/>
  <c r="K205" i="1"/>
  <c r="N204" i="1"/>
  <c r="K204" i="1"/>
  <c r="N203" i="1"/>
  <c r="K203" i="1"/>
  <c r="N202" i="1"/>
  <c r="K202" i="1"/>
  <c r="N201" i="1"/>
  <c r="K201" i="1"/>
  <c r="N200" i="1"/>
  <c r="K200" i="1"/>
  <c r="L199" i="1"/>
  <c r="L198" i="1" s="1"/>
  <c r="J199" i="1"/>
  <c r="J198" i="1" s="1"/>
  <c r="I199" i="1"/>
  <c r="I198" i="1" s="1"/>
  <c r="H199" i="1"/>
  <c r="G199" i="1"/>
  <c r="G198" i="1" s="1"/>
  <c r="F199" i="1"/>
  <c r="F198" i="1" s="1"/>
  <c r="N197" i="1"/>
  <c r="K197" i="1"/>
  <c r="L196" i="1"/>
  <c r="L188" i="1" s="1"/>
  <c r="L187" i="1" s="1"/>
  <c r="K196" i="1"/>
  <c r="J196" i="1"/>
  <c r="J188" i="1" s="1"/>
  <c r="J187" i="1" s="1"/>
  <c r="I196" i="1"/>
  <c r="H196" i="1"/>
  <c r="G196" i="1"/>
  <c r="G188" i="1" s="1"/>
  <c r="G187" i="1" s="1"/>
  <c r="F196" i="1"/>
  <c r="F188" i="1" s="1"/>
  <c r="F187" i="1" s="1"/>
  <c r="N195" i="1"/>
  <c r="K195" i="1"/>
  <c r="N194" i="1"/>
  <c r="K194" i="1"/>
  <c r="N193" i="1"/>
  <c r="K193" i="1"/>
  <c r="N192" i="1"/>
  <c r="K192" i="1"/>
  <c r="N191" i="1"/>
  <c r="K191" i="1"/>
  <c r="N190" i="1"/>
  <c r="K190" i="1"/>
  <c r="N189" i="1"/>
  <c r="K189" i="1"/>
  <c r="H188" i="1"/>
  <c r="H187" i="1" s="1"/>
  <c r="L185" i="1"/>
  <c r="L184" i="1" s="1"/>
  <c r="L183" i="1" s="1"/>
  <c r="K185" i="1"/>
  <c r="K184" i="1" s="1"/>
  <c r="K183" i="1" s="1"/>
  <c r="J185" i="1"/>
  <c r="J184" i="1" s="1"/>
  <c r="J183" i="1" s="1"/>
  <c r="I185" i="1"/>
  <c r="I184" i="1" s="1"/>
  <c r="I183" i="1" s="1"/>
  <c r="H185" i="1"/>
  <c r="G185" i="1"/>
  <c r="G184" i="1" s="1"/>
  <c r="G183" i="1" s="1"/>
  <c r="F185" i="1"/>
  <c r="F184" i="1" s="1"/>
  <c r="F183" i="1" s="1"/>
  <c r="H184" i="1"/>
  <c r="H183" i="1" s="1"/>
  <c r="L182" i="1"/>
  <c r="L179" i="1" s="1"/>
  <c r="K182" i="1"/>
  <c r="J182" i="1"/>
  <c r="J179" i="1" s="1"/>
  <c r="I182" i="1"/>
  <c r="H182" i="1"/>
  <c r="H179" i="1" s="1"/>
  <c r="N179" i="1" s="1"/>
  <c r="G182" i="1"/>
  <c r="G179" i="1" s="1"/>
  <c r="F182" i="1"/>
  <c r="F179" i="1" s="1"/>
  <c r="N181" i="1"/>
  <c r="K181" i="1"/>
  <c r="N180" i="1"/>
  <c r="K180" i="1"/>
  <c r="I179" i="1"/>
  <c r="N178" i="1"/>
  <c r="K178" i="1"/>
  <c r="N177" i="1"/>
  <c r="K177" i="1"/>
  <c r="N176" i="1"/>
  <c r="K176" i="1"/>
  <c r="L175" i="1"/>
  <c r="L174" i="1" s="1"/>
  <c r="K175" i="1"/>
  <c r="J175" i="1"/>
  <c r="J174" i="1" s="1"/>
  <c r="I175" i="1"/>
  <c r="I174" i="1" s="1"/>
  <c r="H175" i="1"/>
  <c r="G175" i="1"/>
  <c r="G174" i="1" s="1"/>
  <c r="F175" i="1"/>
  <c r="F174" i="1" s="1"/>
  <c r="N171" i="1"/>
  <c r="K171" i="1"/>
  <c r="N170" i="1"/>
  <c r="K170" i="1"/>
  <c r="L169" i="1"/>
  <c r="J169" i="1"/>
  <c r="I169" i="1"/>
  <c r="H169" i="1"/>
  <c r="G169" i="1"/>
  <c r="F169" i="1"/>
  <c r="N168" i="1"/>
  <c r="K168" i="1"/>
  <c r="N166" i="1"/>
  <c r="K166" i="1"/>
  <c r="N165" i="1"/>
  <c r="K165" i="1"/>
  <c r="N164" i="1"/>
  <c r="K164" i="1"/>
  <c r="N163" i="1"/>
  <c r="K163" i="1"/>
  <c r="N162" i="1"/>
  <c r="K162" i="1"/>
  <c r="N161" i="1"/>
  <c r="K161" i="1"/>
  <c r="N160" i="1"/>
  <c r="K160" i="1"/>
  <c r="N159" i="1"/>
  <c r="K159" i="1"/>
  <c r="N158" i="1"/>
  <c r="K158" i="1"/>
  <c r="L157" i="1"/>
  <c r="J157" i="1"/>
  <c r="I157" i="1"/>
  <c r="H157" i="1"/>
  <c r="G157" i="1"/>
  <c r="F157" i="1"/>
  <c r="N156" i="1"/>
  <c r="K156" i="1"/>
  <c r="N155" i="1"/>
  <c r="K155" i="1"/>
  <c r="N154" i="1"/>
  <c r="K154" i="1"/>
  <c r="N153" i="1"/>
  <c r="K153" i="1"/>
  <c r="N152" i="1"/>
  <c r="K152" i="1"/>
  <c r="L151" i="1"/>
  <c r="L150" i="1" s="1"/>
  <c r="J151" i="1"/>
  <c r="I151" i="1"/>
  <c r="I150" i="1" s="1"/>
  <c r="H151" i="1"/>
  <c r="N151" i="1" s="1"/>
  <c r="G151" i="1"/>
  <c r="G150" i="1" s="1"/>
  <c r="F151" i="1"/>
  <c r="F150" i="1" s="1"/>
  <c r="J150" i="1"/>
  <c r="N149" i="1"/>
  <c r="K149" i="1"/>
  <c r="N148" i="1"/>
  <c r="K148" i="1"/>
  <c r="L147" i="1"/>
  <c r="J147" i="1"/>
  <c r="I147" i="1"/>
  <c r="H147" i="1"/>
  <c r="G147" i="1"/>
  <c r="F147" i="1"/>
  <c r="L144" i="1"/>
  <c r="K144" i="1"/>
  <c r="J144" i="1"/>
  <c r="I144" i="1"/>
  <c r="H144" i="1"/>
  <c r="G144" i="1"/>
  <c r="F144" i="1"/>
  <c r="N141" i="1"/>
  <c r="K141" i="1"/>
  <c r="N140" i="1"/>
  <c r="K140" i="1"/>
  <c r="N139" i="1"/>
  <c r="K139" i="1"/>
  <c r="N138" i="1"/>
  <c r="K138" i="1"/>
  <c r="N137" i="1"/>
  <c r="K137" i="1"/>
  <c r="N136" i="1"/>
  <c r="K136" i="1"/>
  <c r="N135" i="1"/>
  <c r="K135" i="1"/>
  <c r="N134" i="1"/>
  <c r="K134" i="1"/>
  <c r="N133" i="1"/>
  <c r="K133" i="1"/>
  <c r="N132" i="1"/>
  <c r="K132" i="1"/>
  <c r="N131" i="1"/>
  <c r="K131" i="1"/>
  <c r="N130" i="1"/>
  <c r="K130" i="1"/>
  <c r="L129" i="1"/>
  <c r="L128" i="1" s="1"/>
  <c r="J129" i="1"/>
  <c r="J128" i="1" s="1"/>
  <c r="I129" i="1"/>
  <c r="H129" i="1"/>
  <c r="H128" i="1" s="1"/>
  <c r="G129" i="1"/>
  <c r="G128" i="1" s="1"/>
  <c r="F129" i="1"/>
  <c r="F128" i="1" s="1"/>
  <c r="N127" i="1"/>
  <c r="K127" i="1"/>
  <c r="N126" i="1"/>
  <c r="K126" i="1"/>
  <c r="K125" i="1" s="1"/>
  <c r="L125" i="1"/>
  <c r="J125" i="1"/>
  <c r="I125" i="1"/>
  <c r="H125" i="1"/>
  <c r="G125" i="1"/>
  <c r="F125" i="1"/>
  <c r="L124" i="1"/>
  <c r="K124" i="1"/>
  <c r="J124" i="1"/>
  <c r="J121" i="1" s="1"/>
  <c r="I124" i="1"/>
  <c r="I121" i="1" s="1"/>
  <c r="H124" i="1"/>
  <c r="H121" i="1" s="1"/>
  <c r="G124" i="1"/>
  <c r="G121" i="1" s="1"/>
  <c r="F124" i="1"/>
  <c r="F121" i="1" s="1"/>
  <c r="N123" i="1"/>
  <c r="K123" i="1"/>
  <c r="N122" i="1"/>
  <c r="K122" i="1"/>
  <c r="L121" i="1"/>
  <c r="N120" i="1"/>
  <c r="K120" i="1"/>
  <c r="N119" i="1"/>
  <c r="K119" i="1"/>
  <c r="N118" i="1"/>
  <c r="K118" i="1"/>
  <c r="N117" i="1"/>
  <c r="K117" i="1"/>
  <c r="N116" i="1"/>
  <c r="K116" i="1"/>
  <c r="N115" i="1"/>
  <c r="K115" i="1"/>
  <c r="L114" i="1"/>
  <c r="J114" i="1"/>
  <c r="I114" i="1"/>
  <c r="H114" i="1"/>
  <c r="G114" i="1"/>
  <c r="F114" i="1"/>
  <c r="N113" i="1"/>
  <c r="K113" i="1"/>
  <c r="N112" i="1"/>
  <c r="K112" i="1"/>
  <c r="N111" i="1"/>
  <c r="K111" i="1"/>
  <c r="N110" i="1"/>
  <c r="K110" i="1"/>
  <c r="L109" i="1"/>
  <c r="J109" i="1"/>
  <c r="I109" i="1"/>
  <c r="H109" i="1"/>
  <c r="G109" i="1"/>
  <c r="F109" i="1"/>
  <c r="N108" i="1"/>
  <c r="K108" i="1"/>
  <c r="N107" i="1"/>
  <c r="K107" i="1"/>
  <c r="L106" i="1"/>
  <c r="J106" i="1"/>
  <c r="I106" i="1"/>
  <c r="H106" i="1"/>
  <c r="G106" i="1"/>
  <c r="F106" i="1"/>
  <c r="N104" i="1"/>
  <c r="K104" i="1"/>
  <c r="N103" i="1"/>
  <c r="K103" i="1"/>
  <c r="N102" i="1"/>
  <c r="K102" i="1"/>
  <c r="N101" i="1"/>
  <c r="K101" i="1"/>
  <c r="N100" i="1"/>
  <c r="K100" i="1"/>
  <c r="N99" i="1"/>
  <c r="K99" i="1"/>
  <c r="N98" i="1"/>
  <c r="K98" i="1"/>
  <c r="N97" i="1"/>
  <c r="K97" i="1"/>
  <c r="N96" i="1"/>
  <c r="K96" i="1"/>
  <c r="L95" i="1"/>
  <c r="J95" i="1"/>
  <c r="I95" i="1"/>
  <c r="H95" i="1"/>
  <c r="G95" i="1"/>
  <c r="F95" i="1"/>
  <c r="N94" i="1"/>
  <c r="K94" i="1"/>
  <c r="N93" i="1"/>
  <c r="K93" i="1"/>
  <c r="N92" i="1"/>
  <c r="K92" i="1"/>
  <c r="N91" i="1"/>
  <c r="K91" i="1"/>
  <c r="N90" i="1"/>
  <c r="K90" i="1"/>
  <c r="L89" i="1"/>
  <c r="J89" i="1"/>
  <c r="I89" i="1"/>
  <c r="H89" i="1"/>
  <c r="G89" i="1"/>
  <c r="F89" i="1"/>
  <c r="N88" i="1"/>
  <c r="K88" i="1"/>
  <c r="N87" i="1"/>
  <c r="K87" i="1"/>
  <c r="N86" i="1"/>
  <c r="K86" i="1"/>
  <c r="N85" i="1"/>
  <c r="K85" i="1"/>
  <c r="N84" i="1"/>
  <c r="K84" i="1"/>
  <c r="N83" i="1"/>
  <c r="K83" i="1"/>
  <c r="N82" i="1"/>
  <c r="K82" i="1"/>
  <c r="N81" i="1"/>
  <c r="K81" i="1"/>
  <c r="N80" i="1"/>
  <c r="K80" i="1"/>
  <c r="N79" i="1"/>
  <c r="K79" i="1"/>
  <c r="N78" i="1"/>
  <c r="K78" i="1"/>
  <c r="N77" i="1"/>
  <c r="K77" i="1"/>
  <c r="N76" i="1"/>
  <c r="K76" i="1"/>
  <c r="N75" i="1"/>
  <c r="K75" i="1"/>
  <c r="N74" i="1"/>
  <c r="K74" i="1"/>
  <c r="N73" i="1"/>
  <c r="K73" i="1"/>
  <c r="L72" i="1"/>
  <c r="J72" i="1"/>
  <c r="I72" i="1"/>
  <c r="H72" i="1"/>
  <c r="G72" i="1"/>
  <c r="F72" i="1"/>
  <c r="N71" i="1"/>
  <c r="K71" i="1"/>
  <c r="N70" i="1"/>
  <c r="K70" i="1"/>
  <c r="N69" i="1"/>
  <c r="K69" i="1"/>
  <c r="L68" i="1"/>
  <c r="J68" i="1"/>
  <c r="I68" i="1"/>
  <c r="H68" i="1"/>
  <c r="G68" i="1"/>
  <c r="F68" i="1"/>
  <c r="N67" i="1"/>
  <c r="K67" i="1"/>
  <c r="N66" i="1"/>
  <c r="K66" i="1"/>
  <c r="N65" i="1"/>
  <c r="K65" i="1"/>
  <c r="N64" i="1"/>
  <c r="K64" i="1"/>
  <c r="L63" i="1"/>
  <c r="J63" i="1"/>
  <c r="I63" i="1"/>
  <c r="H63" i="1"/>
  <c r="G63" i="1"/>
  <c r="F63" i="1"/>
  <c r="N62" i="1"/>
  <c r="K62" i="1"/>
  <c r="N61" i="1"/>
  <c r="K61" i="1"/>
  <c r="L60" i="1"/>
  <c r="J60" i="1"/>
  <c r="I60" i="1"/>
  <c r="H60" i="1"/>
  <c r="G60" i="1"/>
  <c r="F60" i="1"/>
  <c r="L59" i="1"/>
  <c r="K59" i="1"/>
  <c r="J59" i="1"/>
  <c r="I59" i="1"/>
  <c r="H59" i="1"/>
  <c r="G59" i="1"/>
  <c r="F59" i="1"/>
  <c r="N58" i="1"/>
  <c r="K58" i="1"/>
  <c r="N57" i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L48" i="1"/>
  <c r="J48" i="1"/>
  <c r="I48" i="1"/>
  <c r="H48" i="1"/>
  <c r="G48" i="1"/>
  <c r="F48" i="1"/>
  <c r="N46" i="1"/>
  <c r="K46" i="1"/>
  <c r="F46" i="1" s="1"/>
  <c r="N45" i="1"/>
  <c r="K45" i="1"/>
  <c r="N44" i="1"/>
  <c r="K44" i="1"/>
  <c r="N43" i="1"/>
  <c r="K43" i="1"/>
  <c r="N42" i="1"/>
  <c r="K42" i="1"/>
  <c r="N41" i="1"/>
  <c r="K41" i="1"/>
  <c r="N40" i="1"/>
  <c r="K40" i="1"/>
  <c r="L39" i="1"/>
  <c r="J39" i="1"/>
  <c r="I39" i="1"/>
  <c r="H39" i="1"/>
  <c r="G39" i="1"/>
  <c r="F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L31" i="1"/>
  <c r="J31" i="1"/>
  <c r="I31" i="1"/>
  <c r="H31" i="1"/>
  <c r="G31" i="1"/>
  <c r="F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L13" i="1"/>
  <c r="J13" i="1"/>
  <c r="I13" i="1"/>
  <c r="H13" i="1"/>
  <c r="G13" i="1"/>
  <c r="G12" i="1" s="1"/>
  <c r="F13" i="1"/>
  <c r="J12" i="1"/>
  <c r="L7" i="1"/>
  <c r="K7" i="1"/>
  <c r="J7" i="1"/>
  <c r="I7" i="1"/>
  <c r="H7" i="1"/>
  <c r="G7" i="1"/>
  <c r="F7" i="1"/>
  <c r="E7" i="1"/>
  <c r="D7" i="1"/>
  <c r="C7" i="1"/>
  <c r="B6" i="1"/>
  <c r="N48" i="1" l="1"/>
  <c r="K147" i="1"/>
  <c r="K142" i="1" s="1"/>
  <c r="N182" i="1"/>
  <c r="H142" i="1"/>
  <c r="F212" i="1"/>
  <c r="N277" i="1"/>
  <c r="I218" i="1"/>
  <c r="I217" i="1" s="1"/>
  <c r="L266" i="1"/>
  <c r="L265" i="1" s="1"/>
  <c r="I105" i="1"/>
  <c r="L173" i="1"/>
  <c r="K169" i="1"/>
  <c r="F47" i="1"/>
  <c r="N63" i="1"/>
  <c r="J218" i="1"/>
  <c r="J217" i="1" s="1"/>
  <c r="N221" i="1"/>
  <c r="N284" i="1"/>
  <c r="I142" i="1"/>
  <c r="N257" i="1"/>
  <c r="G105" i="1"/>
  <c r="G47" i="1"/>
  <c r="F105" i="1"/>
  <c r="I254" i="1"/>
  <c r="K188" i="1"/>
  <c r="K187" i="1" s="1"/>
  <c r="J142" i="1"/>
  <c r="K151" i="1"/>
  <c r="K150" i="1" s="1"/>
  <c r="K157" i="1"/>
  <c r="L142" i="1"/>
  <c r="L47" i="1"/>
  <c r="N31" i="1"/>
  <c r="K174" i="1"/>
  <c r="N270" i="1"/>
  <c r="H283" i="1"/>
  <c r="H282" i="1" s="1"/>
  <c r="N282" i="1" s="1"/>
  <c r="H47" i="1"/>
  <c r="K31" i="1"/>
  <c r="I47" i="1"/>
  <c r="N129" i="1"/>
  <c r="F142" i="1"/>
  <c r="J266" i="1"/>
  <c r="J265" i="1" s="1"/>
  <c r="J264" i="1" s="1"/>
  <c r="G142" i="1"/>
  <c r="F218" i="1"/>
  <c r="F217" i="1" s="1"/>
  <c r="K256" i="1"/>
  <c r="K254" i="1" s="1"/>
  <c r="N269" i="1"/>
  <c r="F12" i="1"/>
  <c r="N185" i="1"/>
  <c r="N196" i="1"/>
  <c r="H212" i="1"/>
  <c r="H211" i="1" s="1"/>
  <c r="L256" i="1"/>
  <c r="L254" i="1" s="1"/>
  <c r="K60" i="1"/>
  <c r="N13" i="1"/>
  <c r="N59" i="1"/>
  <c r="G173" i="1"/>
  <c r="G172" i="1" s="1"/>
  <c r="N106" i="1"/>
  <c r="N114" i="1"/>
  <c r="N157" i="1"/>
  <c r="N268" i="1"/>
  <c r="K13" i="1"/>
  <c r="K68" i="1"/>
  <c r="J105" i="1"/>
  <c r="K109" i="1"/>
  <c r="J173" i="1"/>
  <c r="J167" i="1" s="1"/>
  <c r="K218" i="1"/>
  <c r="K217" i="1" s="1"/>
  <c r="D266" i="1"/>
  <c r="D265" i="1" s="1"/>
  <c r="D264" i="1" s="1"/>
  <c r="I12" i="1"/>
  <c r="N39" i="1"/>
  <c r="N68" i="1"/>
  <c r="N72" i="1"/>
  <c r="L105" i="1"/>
  <c r="K179" i="1"/>
  <c r="K173" i="1" s="1"/>
  <c r="K172" i="1" s="1"/>
  <c r="L218" i="1"/>
  <c r="L217" i="1" s="1"/>
  <c r="G266" i="1"/>
  <c r="G265" i="1" s="1"/>
  <c r="G264" i="1" s="1"/>
  <c r="K106" i="1"/>
  <c r="N124" i="1"/>
  <c r="K129" i="1"/>
  <c r="K128" i="1" s="1"/>
  <c r="N184" i="1"/>
  <c r="D213" i="1"/>
  <c r="E220" i="1"/>
  <c r="E218" i="1" s="1"/>
  <c r="E217" i="1" s="1"/>
  <c r="G256" i="1"/>
  <c r="G254" i="1" s="1"/>
  <c r="N258" i="1"/>
  <c r="N267" i="1"/>
  <c r="K273" i="1"/>
  <c r="K271" i="1" s="1"/>
  <c r="N60" i="1"/>
  <c r="K63" i="1"/>
  <c r="K95" i="1"/>
  <c r="N89" i="1"/>
  <c r="N121" i="1"/>
  <c r="G212" i="1"/>
  <c r="G211" i="1" s="1"/>
  <c r="E211" i="1" s="1"/>
  <c r="J256" i="1"/>
  <c r="J254" i="1" s="1"/>
  <c r="K114" i="1"/>
  <c r="F173" i="1"/>
  <c r="L212" i="1"/>
  <c r="L211" i="1" s="1"/>
  <c r="K266" i="1"/>
  <c r="K265" i="1" s="1"/>
  <c r="K264" i="1" s="1"/>
  <c r="J47" i="1"/>
  <c r="K39" i="1"/>
  <c r="K48" i="1"/>
  <c r="I188" i="1"/>
  <c r="I212" i="1"/>
  <c r="I211" i="1" s="1"/>
  <c r="L12" i="1"/>
  <c r="K72" i="1"/>
  <c r="K89" i="1"/>
  <c r="N95" i="1"/>
  <c r="N169" i="1"/>
  <c r="N175" i="1"/>
  <c r="K199" i="1"/>
  <c r="K198" i="1" s="1"/>
  <c r="N260" i="1"/>
  <c r="F266" i="1"/>
  <c r="F265" i="1" s="1"/>
  <c r="F264" i="1" s="1"/>
  <c r="H12" i="1"/>
  <c r="N109" i="1"/>
  <c r="K121" i="1"/>
  <c r="H150" i="1"/>
  <c r="N150" i="1" s="1"/>
  <c r="I173" i="1"/>
  <c r="I172" i="1" s="1"/>
  <c r="K212" i="1"/>
  <c r="K211" i="1" s="1"/>
  <c r="H266" i="1"/>
  <c r="H265" i="1" s="1"/>
  <c r="H264" i="1" s="1"/>
  <c r="N219" i="1"/>
  <c r="N125" i="1"/>
  <c r="L264" i="1"/>
  <c r="N147" i="1"/>
  <c r="N199" i="1"/>
  <c r="J212" i="1"/>
  <c r="J211" i="1" s="1"/>
  <c r="J186" i="1" s="1"/>
  <c r="E266" i="1"/>
  <c r="E265" i="1" s="1"/>
  <c r="E264" i="1" s="1"/>
  <c r="I266" i="1"/>
  <c r="I265" i="1" s="1"/>
  <c r="I264" i="1" s="1"/>
  <c r="N276" i="1"/>
  <c r="N183" i="1"/>
  <c r="F211" i="1"/>
  <c r="D211" i="1" s="1"/>
  <c r="D212" i="1"/>
  <c r="D256" i="1"/>
  <c r="D254" i="1" s="1"/>
  <c r="E256" i="1"/>
  <c r="E254" i="1" s="1"/>
  <c r="D218" i="1"/>
  <c r="D217" i="1" s="1"/>
  <c r="N271" i="1"/>
  <c r="L172" i="1"/>
  <c r="L167" i="1"/>
  <c r="E213" i="1"/>
  <c r="F256" i="1"/>
  <c r="F254" i="1" s="1"/>
  <c r="O186" i="1" s="1"/>
  <c r="H105" i="1"/>
  <c r="H256" i="1"/>
  <c r="N273" i="1"/>
  <c r="H198" i="1"/>
  <c r="N198" i="1" s="1"/>
  <c r="H218" i="1"/>
  <c r="I128" i="1"/>
  <c r="N128" i="1" s="1"/>
  <c r="H174" i="1"/>
  <c r="K12" i="1" l="1"/>
  <c r="K105" i="1"/>
  <c r="F10" i="1"/>
  <c r="N142" i="1"/>
  <c r="N105" i="1"/>
  <c r="G10" i="1"/>
  <c r="K47" i="1"/>
  <c r="K10" i="1" s="1"/>
  <c r="G167" i="1"/>
  <c r="L10" i="1"/>
  <c r="I10" i="1"/>
  <c r="N47" i="1"/>
  <c r="N283" i="1"/>
  <c r="F172" i="1"/>
  <c r="I167" i="1"/>
  <c r="K167" i="1"/>
  <c r="F167" i="1"/>
  <c r="N264" i="1"/>
  <c r="J172" i="1"/>
  <c r="J11" i="1"/>
  <c r="L11" i="1"/>
  <c r="K186" i="1"/>
  <c r="N188" i="1"/>
  <c r="I187" i="1"/>
  <c r="L186" i="1"/>
  <c r="N12" i="1"/>
  <c r="N266" i="1"/>
  <c r="J10" i="1"/>
  <c r="J9" i="1" s="1"/>
  <c r="E212" i="1"/>
  <c r="N265" i="1"/>
  <c r="H217" i="1"/>
  <c r="N218" i="1"/>
  <c r="D11" i="1"/>
  <c r="D186" i="1"/>
  <c r="D9" i="1" s="1"/>
  <c r="E11" i="1"/>
  <c r="E186" i="1"/>
  <c r="E9" i="1" s="1"/>
  <c r="G186" i="1"/>
  <c r="G9" i="1" s="1"/>
  <c r="F11" i="1"/>
  <c r="N174" i="1"/>
  <c r="H173" i="1"/>
  <c r="F186" i="1"/>
  <c r="F9" i="1" s="1"/>
  <c r="G11" i="1"/>
  <c r="N256" i="1"/>
  <c r="H254" i="1"/>
  <c r="H186" i="1" s="1"/>
  <c r="K11" i="1" l="1"/>
  <c r="K9" i="1"/>
  <c r="L9" i="1"/>
  <c r="N187" i="1"/>
  <c r="I11" i="1"/>
  <c r="I186" i="1"/>
  <c r="I9" i="1" s="1"/>
  <c r="N217" i="1"/>
  <c r="H11" i="1"/>
  <c r="N173" i="1"/>
  <c r="H172" i="1"/>
  <c r="N172" i="1" s="1"/>
  <c r="H10" i="1"/>
  <c r="H167" i="1"/>
  <c r="N167" i="1" s="1"/>
  <c r="N186" i="1" l="1"/>
  <c r="N11" i="1"/>
  <c r="N10" i="1"/>
  <c r="H9" i="1"/>
  <c r="N9" i="1" l="1"/>
</calcChain>
</file>

<file path=xl/sharedStrings.xml><?xml version="1.0" encoding="utf-8"?>
<sst xmlns="http://schemas.openxmlformats.org/spreadsheetml/2006/main" count="550" uniqueCount="492">
  <si>
    <t>PRIMĂRIA MUNICIPIULUI SATU MARE</t>
  </si>
  <si>
    <t>SERVICIUL BUGET</t>
  </si>
  <si>
    <t xml:space="preserve">    Cap.84.02 "Transporturi"</t>
  </si>
  <si>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</si>
  <si>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</si>
  <si>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</si>
  <si>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</si>
  <si>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</si>
  <si>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</si>
  <si>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</si>
  <si>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</si>
  <si>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</si>
  <si>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</si>
  <si>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</si>
  <si>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</si>
  <si>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</si>
  <si>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</si>
  <si>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</si>
  <si>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</si>
  <si>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</si>
  <si>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</si>
  <si>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</si>
  <si>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</si>
  <si>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</si>
  <si>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</si>
  <si>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</si>
  <si>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</si>
  <si>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</si>
  <si>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</si>
  <si>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</si>
  <si>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</si>
  <si>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</si>
  <si>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</si>
  <si>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</si>
  <si>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</si>
  <si>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</si>
  <si>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</si>
  <si>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</si>
  <si>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</si>
  <si>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</si>
  <si>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</si>
  <si>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</si>
  <si>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</si>
  <si>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</si>
  <si>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</si>
  <si>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</si>
  <si>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</si>
  <si>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</si>
  <si>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</si>
  <si>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</si>
  <si>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</si>
  <si>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</si>
  <si>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</si>
  <si>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</si>
  <si>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</si>
  <si>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</si>
  <si>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</si>
  <si>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</si>
  <si>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</si>
  <si>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</si>
  <si>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</si>
  <si>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</si>
  <si>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</si>
  <si>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</si>
  <si>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</si>
  <si>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</si>
  <si>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</si>
  <si>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</si>
  <si>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</si>
  <si>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</si>
  <si>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</si>
  <si>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</si>
  <si>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</si>
  <si>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</si>
  <si>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</si>
  <si>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</si>
  <si>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</si>
  <si>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</si>
  <si>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</si>
  <si>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</si>
  <si>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</si>
  <si>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</si>
  <si>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</si>
  <si>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</si>
  <si>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</si>
  <si>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</si>
  <si>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</si>
  <si>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</si>
  <si>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</si>
  <si>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</si>
  <si>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</si>
  <si>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</si>
  <si>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</si>
  <si>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</si>
  <si>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</si>
  <si>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</si>
  <si>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</si>
  <si>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</si>
  <si>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</si>
  <si>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</si>
  <si>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</si>
  <si>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</si>
  <si>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</si>
  <si>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</si>
  <si>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</si>
  <si>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</si>
  <si>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</si>
  <si>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</si>
  <si>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</si>
  <si>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</si>
  <si>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</si>
  <si>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</si>
  <si>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</si>
  <si>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</si>
  <si>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</si>
  <si>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</si>
  <si>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</si>
  <si>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</si>
  <si>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</si>
  <si>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</si>
  <si>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</si>
  <si>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</si>
  <si>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</si>
  <si>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</si>
  <si>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</si>
  <si>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</si>
  <si>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</si>
  <si>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</si>
  <si>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</si>
  <si>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</si>
  <si>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</si>
  <si>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</si>
  <si>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</si>
  <si>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</si>
  <si>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</si>
  <si>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</si>
  <si>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</si>
  <si>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</si>
  <si>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</si>
  <si>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</si>
  <si>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</si>
  <si>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</si>
  <si>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</si>
  <si>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</si>
  <si>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</si>
  <si>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</si>
  <si>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</si>
  <si>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</si>
  <si>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</si>
  <si>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</si>
  <si>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</si>
  <si>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</si>
  <si>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</si>
  <si>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</si>
  <si>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</si>
  <si>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</si>
  <si>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</si>
  <si>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</si>
  <si>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</si>
  <si>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</si>
  <si>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</si>
  <si>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</si>
  <si>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</si>
  <si>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</si>
  <si>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</si>
  <si>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</si>
  <si>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</si>
  <si>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</si>
  <si>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</si>
  <si>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</si>
  <si>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</si>
  <si>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</si>
  <si>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</si>
  <si>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</si>
  <si>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</si>
  <si>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</si>
  <si>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</si>
  <si>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</si>
  <si>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</si>
  <si>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</si>
  <si>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</si>
  <si>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</si>
  <si>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</si>
  <si>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</si>
  <si>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</si>
  <si>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</si>
  <si>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</si>
  <si>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</si>
  <si>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</si>
  <si>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</si>
  <si>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</si>
  <si>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</si>
  <si>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</si>
  <si>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</si>
  <si>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</si>
  <si>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</si>
  <si>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</si>
  <si>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</si>
  <si>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</si>
  <si>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</si>
  <si>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</si>
  <si>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</si>
  <si>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</si>
  <si>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</si>
  <si>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</si>
  <si>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</si>
  <si>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</si>
  <si>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</si>
  <si>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</si>
  <si>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</si>
  <si>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</si>
  <si>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</si>
  <si>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</si>
  <si>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</si>
  <si>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</si>
  <si>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</si>
  <si>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</si>
  <si>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</si>
  <si>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</si>
  <si>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</si>
  <si>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</si>
  <si>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</si>
  <si>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</si>
  <si>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</si>
  <si>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</si>
  <si>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</si>
  <si>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</si>
  <si>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</si>
  <si>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</si>
  <si>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</si>
  <si>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</si>
  <si>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</si>
  <si>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</si>
  <si>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</si>
  <si>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</si>
  <si>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</si>
  <si>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</si>
  <si>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</si>
  <si>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</si>
  <si>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</si>
  <si>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</si>
  <si>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</si>
  <si>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</si>
  <si>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</si>
  <si>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</si>
  <si>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</si>
  <si>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</si>
  <si>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</si>
  <si>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</si>
  <si>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</si>
  <si>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</si>
  <si>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</si>
  <si>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</si>
  <si>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</si>
  <si>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</si>
  <si>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</si>
  <si>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</si>
  <si>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</si>
  <si>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</si>
  <si>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</si>
  <si>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</si>
  <si>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</si>
  <si>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</si>
  <si>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</si>
  <si>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55 SF</t>
  </si>
  <si>
    <t xml:space="preserve">  A.  Transferuri interne    (cod 55.01.18+55.01.46+55.01.63+55.01.65+ 55.01.73 + 55.01.84)</t>
  </si>
  <si>
    <t>55.01</t>
  </si>
  <si>
    <t>Alte transferuri curente interne</t>
  </si>
  <si>
    <t>55.01.18</t>
  </si>
  <si>
    <t>84,02,50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</si>
  <si>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</si>
  <si>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</si>
  <si>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</si>
  <si>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</si>
  <si>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</si>
  <si>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</si>
  <si>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</si>
  <si>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</si>
  <si>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</si>
  <si>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</si>
  <si>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</si>
  <si>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</si>
  <si>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</si>
  <si>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</si>
  <si>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</si>
  <si>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</si>
  <si>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</si>
  <si>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</si>
  <si>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</si>
  <si>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</si>
  <si>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</si>
  <si>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</si>
  <si>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</si>
  <si>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</si>
  <si>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</si>
  <si>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</si>
  <si>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</si>
  <si>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</si>
  <si>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</si>
  <si>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</si>
  <si>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</si>
  <si>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</si>
  <si>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</si>
  <si>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</si>
  <si>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</si>
  <si>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</si>
  <si>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</si>
  <si>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</si>
  <si>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</si>
  <si>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</si>
  <si>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</si>
  <si>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</si>
  <si>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</si>
  <si>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</si>
  <si>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</si>
  <si>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</si>
  <si>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Operatiuni financiare</t>
  </si>
  <si>
    <t>TITLUL XVI RAMBURSARI DE CREDITE   (cod 81.01+81.02)</t>
  </si>
  <si>
    <t>81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</si>
  <si>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</si>
  <si>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</si>
  <si>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</si>
  <si>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</si>
  <si>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</si>
  <si>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</si>
  <si>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</si>
  <si>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</si>
  <si>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</si>
  <si>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</si>
  <si>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</si>
  <si>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</si>
  <si>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</si>
  <si>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</si>
  <si>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</si>
  <si>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</si>
  <si>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</si>
  <si>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</si>
  <si>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</si>
  <si>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</si>
  <si>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85.01.01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</si>
  <si>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</si>
  <si>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</si>
  <si>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</si>
  <si>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</si>
  <si>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</si>
  <si>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</si>
  <si>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</si>
  <si>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</si>
  <si>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</si>
  <si>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</si>
  <si>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</si>
  <si>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</si>
  <si>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</si>
  <si>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</si>
  <si>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</si>
  <si>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</si>
  <si>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</si>
  <si>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</si>
  <si>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</si>
  <si>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Alte transferuri de capital catre institutii publice</t>
  </si>
  <si>
    <t>51.02.29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</si>
  <si>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</si>
  <si>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</si>
  <si>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</si>
  <si>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</si>
  <si>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</si>
  <si>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</si>
  <si>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</si>
  <si>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</si>
  <si>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</si>
  <si>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</si>
  <si>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</si>
  <si>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</si>
  <si>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</si>
  <si>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</si>
  <si>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</si>
  <si>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</si>
  <si>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</si>
  <si>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garantia Transurban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</si>
  <si>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</si>
  <si>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</si>
  <si>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</si>
  <si>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</si>
  <si>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</si>
  <si>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</si>
  <si>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56</t>
  </si>
  <si>
    <t>56.48</t>
  </si>
  <si>
    <t>Finanțare națională</t>
  </si>
  <si>
    <t>56.48.01</t>
  </si>
  <si>
    <t>CRINU</t>
  </si>
  <si>
    <t>Finanțare externă nerambursabilă</t>
  </si>
  <si>
    <t>56.48.02</t>
  </si>
  <si>
    <t>Cheltuieli neeligibile</t>
  </si>
  <si>
    <t>56.48.03</t>
  </si>
  <si>
    <t>Programe din Fondul European de Dezvoltare Regională (FEDR )</t>
  </si>
  <si>
    <t>58.01</t>
  </si>
  <si>
    <t>Finanţarea naţională **)</t>
  </si>
  <si>
    <t>58.01.01</t>
  </si>
  <si>
    <t>Finanţarea Uniunii Europene **)</t>
  </si>
  <si>
    <t>58.01.02</t>
  </si>
  <si>
    <t>Cheltuieli neeligibile **)</t>
  </si>
  <si>
    <t>58.01.03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</si>
  <si>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</si>
  <si>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</si>
  <si>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</si>
  <si>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</si>
  <si>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</si>
  <si>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</si>
  <si>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</si>
  <si>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</si>
  <si>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</si>
  <si>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</si>
  <si>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</si>
  <si>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</si>
  <si>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</si>
  <si>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</si>
  <si>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</si>
  <si>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</si>
  <si>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</si>
  <si>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</si>
  <si>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</si>
  <si>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</si>
  <si>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</si>
  <si>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</si>
  <si>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</si>
  <si>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</si>
  <si>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</si>
  <si>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</si>
  <si>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</si>
  <si>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</si>
  <si>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</si>
  <si>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</si>
  <si>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</si>
  <si>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</si>
  <si>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</si>
  <si>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</si>
  <si>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</si>
  <si>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</si>
  <si>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</si>
  <si>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</si>
  <si>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</si>
  <si>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</si>
  <si>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</si>
  <si>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</si>
  <si>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</si>
  <si>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</si>
  <si>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>PNRR</t>
  </si>
  <si>
    <t>60.01</t>
  </si>
  <si>
    <t>60.02</t>
  </si>
  <si>
    <t>60.03</t>
  </si>
  <si>
    <t>61   - componenta de imprumut PNRR</t>
  </si>
  <si>
    <t>61.01</t>
  </si>
  <si>
    <t>61.02</t>
  </si>
  <si>
    <t>61.03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</si>
  <si>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</si>
  <si>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</si>
  <si>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</si>
  <si>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</si>
  <si>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</si>
  <si>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</si>
  <si>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</si>
  <si>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</si>
  <si>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</si>
  <si>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</si>
  <si>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</si>
  <si>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</si>
  <si>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</si>
  <si>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</si>
  <si>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Rezerve de stat şi de mobilizare</t>
  </si>
  <si>
    <t>85,01,02</t>
  </si>
  <si>
    <t xml:space="preserve">Reparaţii capitale aferente activelor fixe   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</si>
  <si>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</si>
  <si>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</si>
  <si>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</si>
  <si>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</si>
  <si>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</si>
  <si>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</si>
  <si>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</si>
  <si>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</si>
  <si>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</si>
  <si>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</si>
  <si>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</si>
  <si>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</si>
  <si>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 xml:space="preserve">TITLUL IV SUBVENTII   </t>
  </si>
  <si>
    <t xml:space="preserve">TITLUL VII ALTE TRANSFERURI   </t>
  </si>
  <si>
    <t>Rambursari de credite externe  
(cod 81.01.01+81.01.02+81.01.05+81.01.06)</t>
  </si>
  <si>
    <t>Rambursari de credite interne 
 (cod 81.02.01+81.02.02+81.02.05)</t>
  </si>
  <si>
    <t>Programe finanțate din Fondul European de Dezvoltare Regională (FEDR), 
aferente cadrului financiar 2021-2027   (cod 56.48.01 la 56.48.03)</t>
  </si>
  <si>
    <t>Programe finanțate din Fondul European de Dezvoltare Regională (FEDR), aferente cadrului financiar 2021-2027 ( cod 56.48.01 la 56.48.03)</t>
  </si>
  <si>
    <t>TITLUL X  Proiecte cu finanțare din fonduri externe nerambursabile aferente cadrului financiar 2014-2020</t>
  </si>
  <si>
    <t>Titlul XII Proiecte cu finanțare din sumele reprezentând asistența financiară nerambursabilă aferentă PNRR ( cod 60.01 la 60.03+60.16)</t>
  </si>
  <si>
    <t>ANEXA nr. 14 la HCL nr. 120/29.05.2025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</si>
</sst>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8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11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12"/>
      <color indexed="10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b/>
      <sz val="10"/>
      <name val="Calibri"/>
      <family val="2"/>
    </font>
    <font>
      <sz val="10"/>
      <color theme="0"/>
      <name val="Arial"/>
      <family val="2"/>
    </font>
    <font>
      <i/>
      <sz val="12"/>
      <color theme="0"/>
      <name val="Arial"/>
      <family val="2"/>
    </font>
    <font>
      <strike/>
      <sz val="10"/>
      <color theme="0"/>
      <name val="Arial"/>
      <family val="2"/>
    </font>
    <font>
      <i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9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307">
    <xf numFmtId="0" fontId="0" fillId="0" borderId="0" xfId="0"/>
    <xf numFmtId="0" fontId="1" fillId="0" borderId="0" xfId="3"/>
    <xf numFmtId="0" fontId="1" fillId="0" borderId="0" xfId="2"/>
    <xf numFmtId="0" fontId="3" fillId="3" borderId="0" xfId="3" applyFont="1" applyFill="1"/>
    <xf numFmtId="0" fontId="1" fillId="0" borderId="0" xfId="3" applyAlignment="1">
      <alignment horizontal="left"/>
    </xf>
    <xf numFmtId="1" fontId="5" fillId="5" borderId="6" xfId="4" applyNumberFormat="1" applyFont="1" applyFill="1" applyBorder="1" applyAlignment="1">
      <alignment horizontal="center" vertical="center" wrapText="1"/>
    </xf>
    <xf numFmtId="1" fontId="5" fillId="0" borderId="9" xfId="4" applyNumberFormat="1" applyFont="1" applyBorder="1" applyAlignment="1">
      <alignment horizontal="center" vertical="center" wrapText="1"/>
    </xf>
    <xf numFmtId="3" fontId="2" fillId="6" borderId="11" xfId="4" applyNumberFormat="1" applyFont="1" applyFill="1" applyBorder="1" applyAlignment="1">
      <alignment vertical="center" wrapText="1"/>
    </xf>
    <xf numFmtId="3" fontId="3" fillId="6" borderId="11" xfId="4" applyNumberFormat="1" applyFont="1" applyFill="1" applyBorder="1" applyAlignment="1">
      <alignment vertical="center" wrapText="1"/>
    </xf>
    <xf numFmtId="3" fontId="1" fillId="0" borderId="0" xfId="2" applyNumberFormat="1"/>
    <xf numFmtId="3" fontId="3" fillId="7" borderId="9" xfId="4" applyNumberFormat="1" applyFont="1" applyFill="1" applyBorder="1" applyAlignment="1">
      <alignment vertical="center" wrapText="1"/>
    </xf>
    <xf numFmtId="3" fontId="3" fillId="6" borderId="9" xfId="4" applyNumberFormat="1" applyFont="1" applyFill="1" applyBorder="1" applyAlignment="1">
      <alignment vertical="center" wrapText="1"/>
    </xf>
    <xf numFmtId="49" fontId="7" fillId="8" borderId="9" xfId="5" applyNumberFormat="1" applyFont="1" applyFill="1" applyBorder="1" applyAlignment="1">
      <alignment horizontal="left" vertical="top"/>
    </xf>
    <xf numFmtId="49" fontId="7" fillId="8" borderId="9" xfId="5" applyNumberFormat="1" applyFont="1" applyFill="1" applyBorder="1" applyAlignment="1">
      <alignment horizontal="right"/>
    </xf>
    <xf numFmtId="3" fontId="7" fillId="8" borderId="9" xfId="2" applyNumberFormat="1" applyFont="1" applyFill="1" applyBorder="1"/>
    <xf numFmtId="3" fontId="7" fillId="8" borderId="15" xfId="2" applyNumberFormat="1" applyFont="1" applyFill="1" applyBorder="1"/>
    <xf numFmtId="0" fontId="8" fillId="0" borderId="0" xfId="2" applyFont="1"/>
    <xf numFmtId="49" fontId="2" fillId="9" borderId="12" xfId="5" applyNumberFormat="1" applyFont="1" applyFill="1" applyBorder="1" applyAlignment="1">
      <alignment horizontal="left" vertical="top"/>
    </xf>
    <xf numFmtId="49" fontId="2" fillId="9" borderId="9" xfId="5" applyNumberFormat="1" applyFont="1" applyFill="1" applyBorder="1" applyAlignment="1">
      <alignment horizontal="left" vertical="top"/>
    </xf>
    <xf numFmtId="49" fontId="3" fillId="9" borderId="9" xfId="5" applyNumberFormat="1" applyFont="1" applyFill="1" applyBorder="1" applyAlignment="1">
      <alignment horizontal="right"/>
    </xf>
    <xf numFmtId="3" fontId="3" fillId="9" borderId="9" xfId="2" applyNumberFormat="1" applyFont="1" applyFill="1" applyBorder="1"/>
    <xf numFmtId="3" fontId="3" fillId="9" borderId="15" xfId="2" applyNumberFormat="1" applyFont="1" applyFill="1" applyBorder="1"/>
    <xf numFmtId="0" fontId="2" fillId="0" borderId="12" xfId="5" applyFont="1" applyBorder="1"/>
    <xf numFmtId="0" fontId="1" fillId="0" borderId="9" xfId="5" applyBorder="1"/>
    <xf numFmtId="49" fontId="9" fillId="0" borderId="9" xfId="5" applyNumberFormat="1" applyFont="1" applyBorder="1" applyAlignment="1">
      <alignment horizontal="right"/>
    </xf>
    <xf numFmtId="49" fontId="3" fillId="0" borderId="9" xfId="5" applyNumberFormat="1" applyFont="1" applyBorder="1" applyAlignment="1">
      <alignment horizontal="right"/>
    </xf>
    <xf numFmtId="3" fontId="3" fillId="0" borderId="9" xfId="4" applyNumberFormat="1" applyFont="1" applyBorder="1" applyAlignment="1">
      <alignment horizontal="right" vertical="center" wrapText="1"/>
    </xf>
    <xf numFmtId="3" fontId="3" fillId="0" borderId="9" xfId="2" applyNumberFormat="1" applyFont="1" applyBorder="1" applyAlignment="1" applyProtection="1">
      <alignment horizontal="right"/>
      <protection locked="0"/>
    </xf>
    <xf numFmtId="3" fontId="3" fillId="0" borderId="15" xfId="2" applyNumberFormat="1" applyFont="1" applyBorder="1" applyAlignment="1" applyProtection="1">
      <alignment horizontal="right"/>
      <protection locked="0"/>
    </xf>
    <xf numFmtId="0" fontId="10" fillId="0" borderId="12" xfId="5" applyFont="1" applyBorder="1"/>
    <xf numFmtId="0" fontId="11" fillId="0" borderId="9" xfId="5" applyFont="1" applyBorder="1"/>
    <xf numFmtId="49" fontId="12" fillId="0" borderId="9" xfId="5" applyNumberFormat="1" applyFont="1" applyBorder="1" applyAlignment="1">
      <alignment horizontal="right"/>
    </xf>
    <xf numFmtId="3" fontId="12" fillId="0" borderId="9" xfId="2" applyNumberFormat="1" applyFont="1" applyBorder="1" applyAlignment="1" applyProtection="1">
      <alignment horizontal="right"/>
      <protection locked="0"/>
    </xf>
    <xf numFmtId="3" fontId="12" fillId="0" borderId="15" xfId="2" applyNumberFormat="1" applyFont="1" applyBorder="1" applyAlignment="1" applyProtection="1">
      <alignment horizontal="right"/>
      <protection locked="0"/>
    </xf>
    <xf numFmtId="0" fontId="11" fillId="0" borderId="0" xfId="2" applyFont="1"/>
    <xf numFmtId="3" fontId="3" fillId="0" borderId="9" xfId="2" applyNumberFormat="1" applyFont="1" applyBorder="1" applyAlignment="1" applyProtection="1">
      <alignment horizontal="right" vertical="center"/>
      <protection locked="0"/>
    </xf>
    <xf numFmtId="3" fontId="3" fillId="0" borderId="15" xfId="2" applyNumberFormat="1" applyFont="1" applyBorder="1" applyAlignment="1" applyProtection="1">
      <alignment horizontal="right" vertical="center"/>
      <protection locked="0"/>
    </xf>
    <xf numFmtId="3" fontId="3" fillId="0" borderId="9" xfId="2" applyNumberFormat="1" applyFont="1" applyBorder="1" applyAlignment="1">
      <alignment horizontal="right"/>
    </xf>
    <xf numFmtId="49" fontId="2" fillId="0" borderId="12" xfId="5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0" fontId="1" fillId="9" borderId="9" xfId="5" applyFill="1" applyBorder="1"/>
    <xf numFmtId="3" fontId="3" fillId="9" borderId="9" xfId="2" applyNumberFormat="1" applyFont="1" applyFill="1" applyBorder="1" applyAlignment="1">
      <alignment horizontal="right"/>
    </xf>
    <xf numFmtId="3" fontId="3" fillId="9" borderId="15" xfId="2" applyNumberFormat="1" applyFont="1" applyFill="1" applyBorder="1" applyAlignment="1">
      <alignment horizontal="right"/>
    </xf>
    <xf numFmtId="3" fontId="3" fillId="0" borderId="15" xfId="2" applyNumberFormat="1" applyFont="1" applyBorder="1" applyAlignment="1">
      <alignment horizontal="right"/>
    </xf>
    <xf numFmtId="49" fontId="2" fillId="9" borderId="12" xfId="5" quotePrefix="1" applyNumberFormat="1" applyFont="1" applyFill="1" applyBorder="1" applyAlignment="1">
      <alignment horizontal="left" vertical="top"/>
    </xf>
    <xf numFmtId="49" fontId="1" fillId="9" borderId="9" xfId="5" applyNumberFormat="1" applyFill="1" applyBorder="1" applyAlignment="1">
      <alignment horizontal="left" vertical="top"/>
    </xf>
    <xf numFmtId="49" fontId="2" fillId="0" borderId="12" xfId="5" quotePrefix="1" applyNumberFormat="1" applyFont="1" applyBorder="1" applyAlignment="1">
      <alignment horizontal="left" vertical="top"/>
    </xf>
    <xf numFmtId="1" fontId="12" fillId="0" borderId="9" xfId="2" quotePrefix="1" applyNumberFormat="1" applyFont="1" applyBorder="1" applyAlignment="1">
      <alignment horizontal="right"/>
    </xf>
    <xf numFmtId="3" fontId="12" fillId="0" borderId="9" xfId="2" applyNumberFormat="1" applyFont="1" applyBorder="1" applyAlignment="1">
      <alignment horizontal="right" vertical="center"/>
    </xf>
    <xf numFmtId="3" fontId="12" fillId="0" borderId="15" xfId="2" applyNumberFormat="1" applyFont="1" applyBorder="1" applyAlignment="1">
      <alignment horizontal="right" vertical="center"/>
    </xf>
    <xf numFmtId="49" fontId="7" fillId="6" borderId="9" xfId="5" applyNumberFormat="1" applyFont="1" applyFill="1" applyBorder="1" applyAlignment="1">
      <alignment horizontal="right"/>
    </xf>
    <xf numFmtId="3" fontId="7" fillId="6" borderId="9" xfId="2" applyNumberFormat="1" applyFont="1" applyFill="1" applyBorder="1" applyAlignment="1">
      <alignment horizontal="right"/>
    </xf>
    <xf numFmtId="3" fontId="7" fillId="6" borderId="15" xfId="2" applyNumberFormat="1" applyFont="1" applyFill="1" applyBorder="1" applyAlignment="1">
      <alignment horizontal="right"/>
    </xf>
    <xf numFmtId="49" fontId="2" fillId="9" borderId="12" xfId="5" applyNumberFormat="1" applyFont="1" applyFill="1" applyBorder="1" applyAlignment="1">
      <alignment horizontal="left" vertical="center"/>
    </xf>
    <xf numFmtId="0" fontId="1" fillId="0" borderId="9" xfId="5" applyBorder="1" applyAlignment="1">
      <alignment wrapText="1"/>
    </xf>
    <xf numFmtId="0" fontId="2" fillId="9" borderId="9" xfId="5" applyFont="1" applyFill="1" applyBorder="1"/>
    <xf numFmtId="164" fontId="2" fillId="9" borderId="12" xfId="1" applyFont="1" applyFill="1" applyBorder="1" applyAlignment="1">
      <alignment horizontal="left" vertical="top"/>
    </xf>
    <xf numFmtId="0" fontId="2" fillId="9" borderId="12" xfId="5" applyFont="1" applyFill="1" applyBorder="1"/>
    <xf numFmtId="3" fontId="3" fillId="9" borderId="9" xfId="2" applyNumberFormat="1" applyFont="1" applyFill="1" applyBorder="1" applyAlignment="1" applyProtection="1">
      <alignment horizontal="right"/>
      <protection locked="0"/>
    </xf>
    <xf numFmtId="3" fontId="3" fillId="9" borderId="15" xfId="2" applyNumberFormat="1" applyFont="1" applyFill="1" applyBorder="1" applyAlignment="1" applyProtection="1">
      <alignment horizontal="right"/>
      <protection locked="0"/>
    </xf>
    <xf numFmtId="0" fontId="3" fillId="0" borderId="9" xfId="6" applyFont="1" applyBorder="1" applyAlignment="1">
      <alignment horizontal="right"/>
    </xf>
    <xf numFmtId="49" fontId="7" fillId="8" borderId="12" xfId="5" applyNumberFormat="1" applyFont="1" applyFill="1" applyBorder="1" applyAlignment="1">
      <alignment horizontal="left" vertical="top"/>
    </xf>
    <xf numFmtId="3" fontId="7" fillId="8" borderId="9" xfId="2" applyNumberFormat="1" applyFont="1" applyFill="1" applyBorder="1" applyAlignment="1">
      <alignment horizontal="right"/>
    </xf>
    <xf numFmtId="3" fontId="7" fillId="8" borderId="15" xfId="2" applyNumberFormat="1" applyFont="1" applyFill="1" applyBorder="1" applyAlignment="1">
      <alignment horizontal="right"/>
    </xf>
    <xf numFmtId="49" fontId="2" fillId="9" borderId="12" xfId="5" applyNumberFormat="1" applyFont="1" applyFill="1" applyBorder="1"/>
    <xf numFmtId="49" fontId="2" fillId="9" borderId="9" xfId="5" applyNumberFormat="1" applyFont="1" applyFill="1" applyBorder="1"/>
    <xf numFmtId="49" fontId="2" fillId="0" borderId="12" xfId="5" applyNumberFormat="1" applyFont="1" applyBorder="1"/>
    <xf numFmtId="0" fontId="2" fillId="0" borderId="9" xfId="5" applyFont="1" applyBorder="1"/>
    <xf numFmtId="0" fontId="9" fillId="0" borderId="9" xfId="5" applyFont="1" applyBorder="1" applyAlignment="1">
      <alignment horizontal="right"/>
    </xf>
    <xf numFmtId="0" fontId="3" fillId="0" borderId="9" xfId="5" applyFont="1" applyBorder="1" applyAlignment="1">
      <alignment horizontal="right"/>
    </xf>
    <xf numFmtId="0" fontId="1" fillId="10" borderId="0" xfId="2" applyFill="1"/>
    <xf numFmtId="49" fontId="7" fillId="6" borderId="12" xfId="5" applyNumberFormat="1" applyFont="1" applyFill="1" applyBorder="1" applyAlignment="1">
      <alignment horizontal="left" vertical="top"/>
    </xf>
    <xf numFmtId="49" fontId="8" fillId="6" borderId="9" xfId="5" applyNumberFormat="1" applyFont="1" applyFill="1" applyBorder="1" applyAlignment="1">
      <alignment horizontal="left" vertical="top"/>
    </xf>
    <xf numFmtId="0" fontId="8" fillId="10" borderId="0" xfId="2" applyFont="1" applyFill="1"/>
    <xf numFmtId="49" fontId="4" fillId="0" borderId="9" xfId="0" applyNumberFormat="1" applyFont="1" applyBorder="1" applyAlignment="1">
      <alignment horizontal="left" vertical="top"/>
    </xf>
    <xf numFmtId="49" fontId="3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/>
    </xf>
    <xf numFmtId="49" fontId="7" fillId="8" borderId="12" xfId="5" applyNumberFormat="1" applyFont="1" applyFill="1" applyBorder="1" applyAlignment="1">
      <alignment horizontal="left"/>
    </xf>
    <xf numFmtId="0" fontId="2" fillId="8" borderId="9" xfId="5" applyFont="1" applyFill="1" applyBorder="1"/>
    <xf numFmtId="49" fontId="7" fillId="8" borderId="9" xfId="5" applyNumberFormat="1" applyFont="1" applyFill="1" applyBorder="1" applyAlignment="1">
      <alignment horizontal="right" vertical="center"/>
    </xf>
    <xf numFmtId="3" fontId="3" fillId="8" borderId="9" xfId="2" applyNumberFormat="1" applyFont="1" applyFill="1" applyBorder="1" applyAlignment="1">
      <alignment horizontal="right"/>
    </xf>
    <xf numFmtId="3" fontId="3" fillId="8" borderId="15" xfId="2" applyNumberFormat="1" applyFont="1" applyFill="1" applyBorder="1" applyAlignment="1">
      <alignment horizontal="right"/>
    </xf>
    <xf numFmtId="49" fontId="5" fillId="0" borderId="9" xfId="5" applyNumberFormat="1" applyFont="1" applyBorder="1" applyAlignment="1">
      <alignment horizontal="right"/>
    </xf>
    <xf numFmtId="0" fontId="1" fillId="0" borderId="12" xfId="5" applyBorder="1"/>
    <xf numFmtId="0" fontId="15" fillId="0" borderId="12" xfId="5" applyFont="1" applyBorder="1"/>
    <xf numFmtId="0" fontId="15" fillId="0" borderId="9" xfId="5" applyFont="1" applyBorder="1" applyAlignment="1">
      <alignment wrapText="1"/>
    </xf>
    <xf numFmtId="49" fontId="7" fillId="0" borderId="9" xfId="5" applyNumberFormat="1" applyFont="1" applyBorder="1" applyAlignment="1">
      <alignment horizontal="right"/>
    </xf>
    <xf numFmtId="3" fontId="7" fillId="0" borderId="9" xfId="2" applyNumberFormat="1" applyFont="1" applyBorder="1" applyAlignment="1" applyProtection="1">
      <alignment horizontal="right"/>
      <protection locked="0"/>
    </xf>
    <xf numFmtId="3" fontId="7" fillId="0" borderId="15" xfId="2" applyNumberFormat="1" applyFont="1" applyBorder="1" applyAlignment="1" applyProtection="1">
      <alignment horizontal="right"/>
      <protection locked="0"/>
    </xf>
    <xf numFmtId="0" fontId="15" fillId="10" borderId="0" xfId="2" applyFont="1" applyFill="1"/>
    <xf numFmtId="49" fontId="7" fillId="3" borderId="12" xfId="5" applyNumberFormat="1" applyFont="1" applyFill="1" applyBorder="1" applyAlignment="1">
      <alignment horizontal="left" vertical="top"/>
    </xf>
    <xf numFmtId="49" fontId="16" fillId="3" borderId="16" xfId="0" applyNumberFormat="1" applyFont="1" applyFill="1" applyBorder="1" applyAlignment="1">
      <alignment horizontal="left" vertical="center" wrapText="1"/>
    </xf>
    <xf numFmtId="49" fontId="7" fillId="3" borderId="9" xfId="5" applyNumberFormat="1" applyFont="1" applyFill="1" applyBorder="1" applyAlignment="1">
      <alignment horizontal="right"/>
    </xf>
    <xf numFmtId="3" fontId="7" fillId="3" borderId="9" xfId="2" applyNumberFormat="1" applyFont="1" applyFill="1" applyBorder="1" applyAlignment="1">
      <alignment horizontal="right"/>
    </xf>
    <xf numFmtId="3" fontId="7" fillId="3" borderId="15" xfId="2" applyNumberFormat="1" applyFont="1" applyFill="1" applyBorder="1" applyAlignment="1">
      <alignment horizontal="right"/>
    </xf>
    <xf numFmtId="49" fontId="17" fillId="3" borderId="16" xfId="0" applyNumberFormat="1" applyFont="1" applyFill="1" applyBorder="1" applyAlignment="1">
      <alignment horizontal="left" vertical="center" wrapText="1"/>
    </xf>
    <xf numFmtId="49" fontId="7" fillId="3" borderId="9" xfId="5" applyNumberFormat="1" applyFont="1" applyFill="1" applyBorder="1" applyAlignment="1">
      <alignment horizontal="left" vertical="top"/>
    </xf>
    <xf numFmtId="0" fontId="1" fillId="0" borderId="12" xfId="2" applyBorder="1"/>
    <xf numFmtId="49" fontId="2" fillId="8" borderId="12" xfId="5" applyNumberFormat="1" applyFont="1" applyFill="1" applyBorder="1" applyAlignment="1">
      <alignment horizontal="left" vertical="top"/>
    </xf>
    <xf numFmtId="0" fontId="1" fillId="8" borderId="9" xfId="5" applyFill="1" applyBorder="1"/>
    <xf numFmtId="49" fontId="5" fillId="8" borderId="9" xfId="5" applyNumberFormat="1" applyFont="1" applyFill="1" applyBorder="1" applyAlignment="1">
      <alignment horizontal="right"/>
    </xf>
    <xf numFmtId="49" fontId="3" fillId="8" borderId="9" xfId="5" applyNumberFormat="1" applyFont="1" applyFill="1" applyBorder="1" applyAlignment="1">
      <alignment horizontal="right"/>
    </xf>
    <xf numFmtId="0" fontId="2" fillId="9" borderId="12" xfId="5" applyFont="1" applyFill="1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0" fontId="9" fillId="0" borderId="9" xfId="2" applyFont="1" applyBorder="1" applyAlignment="1">
      <alignment horizontal="right"/>
    </xf>
    <xf numFmtId="0" fontId="3" fillId="0" borderId="9" xfId="2" applyFont="1" applyBorder="1" applyAlignment="1">
      <alignment horizontal="right"/>
    </xf>
    <xf numFmtId="0" fontId="18" fillId="9" borderId="12" xfId="5" applyFont="1" applyFill="1" applyBorder="1"/>
    <xf numFmtId="49" fontId="19" fillId="9" borderId="9" xfId="5" applyNumberFormat="1" applyFont="1" applyFill="1" applyBorder="1" applyAlignment="1">
      <alignment horizontal="left" vertical="top"/>
    </xf>
    <xf numFmtId="0" fontId="19" fillId="0" borderId="12" xfId="5" applyFont="1" applyBorder="1"/>
    <xf numFmtId="49" fontId="19" fillId="0" borderId="9" xfId="5" applyNumberFormat="1" applyFont="1" applyBorder="1" applyAlignment="1">
      <alignment horizontal="left" vertical="top"/>
    </xf>
    <xf numFmtId="0" fontId="7" fillId="6" borderId="12" xfId="5" applyFont="1" applyFill="1" applyBorder="1"/>
    <xf numFmtId="49" fontId="7" fillId="6" borderId="9" xfId="5" applyNumberFormat="1" applyFont="1" applyFill="1" applyBorder="1" applyAlignment="1">
      <alignment horizontal="left" vertical="top"/>
    </xf>
    <xf numFmtId="3" fontId="3" fillId="10" borderId="9" xfId="2" applyNumberFormat="1" applyFont="1" applyFill="1" applyBorder="1" applyAlignment="1">
      <alignment horizontal="right"/>
    </xf>
    <xf numFmtId="0" fontId="15" fillId="0" borderId="0" xfId="2" applyFont="1"/>
    <xf numFmtId="49" fontId="3" fillId="7" borderId="9" xfId="5" applyNumberFormat="1" applyFont="1" applyFill="1" applyBorder="1" applyAlignment="1">
      <alignment horizontal="right"/>
    </xf>
    <xf numFmtId="3" fontId="7" fillId="7" borderId="9" xfId="2" applyNumberFormat="1" applyFont="1" applyFill="1" applyBorder="1" applyAlignment="1">
      <alignment horizontal="right"/>
    </xf>
    <xf numFmtId="3" fontId="7" fillId="7" borderId="15" xfId="2" applyNumberFormat="1" applyFont="1" applyFill="1" applyBorder="1" applyAlignment="1">
      <alignment horizontal="right"/>
    </xf>
    <xf numFmtId="0" fontId="20" fillId="0" borderId="12" xfId="5" applyFont="1" applyBorder="1"/>
    <xf numFmtId="3" fontId="21" fillId="0" borderId="9" xfId="2" applyNumberFormat="1" applyFont="1" applyBorder="1" applyAlignment="1" applyProtection="1">
      <alignment horizontal="right"/>
      <protection locked="0"/>
    </xf>
    <xf numFmtId="3" fontId="21" fillId="0" borderId="15" xfId="2" applyNumberFormat="1" applyFont="1" applyBorder="1" applyAlignment="1" applyProtection="1">
      <alignment horizontal="right"/>
      <protection locked="0"/>
    </xf>
    <xf numFmtId="0" fontId="20" fillId="10" borderId="0" xfId="2" applyFont="1" applyFill="1"/>
    <xf numFmtId="0" fontId="22" fillId="0" borderId="12" xfId="5" applyFont="1" applyBorder="1"/>
    <xf numFmtId="0" fontId="23" fillId="0" borderId="9" xfId="0" applyFont="1" applyBorder="1" applyAlignment="1">
      <alignment wrapText="1"/>
    </xf>
    <xf numFmtId="3" fontId="24" fillId="0" borderId="9" xfId="2" applyNumberFormat="1" applyFont="1" applyBorder="1" applyAlignment="1" applyProtection="1">
      <alignment horizontal="right"/>
      <protection locked="0"/>
    </xf>
    <xf numFmtId="3" fontId="24" fillId="0" borderId="15" xfId="2" applyNumberFormat="1" applyFont="1" applyBorder="1" applyAlignment="1" applyProtection="1">
      <alignment horizontal="right"/>
      <protection locked="0"/>
    </xf>
    <xf numFmtId="0" fontId="22" fillId="10" borderId="0" xfId="2" applyFont="1" applyFill="1"/>
    <xf numFmtId="0" fontId="25" fillId="0" borderId="18" xfId="0" applyFont="1" applyBorder="1" applyAlignment="1">
      <alignment wrapText="1"/>
    </xf>
    <xf numFmtId="3" fontId="24" fillId="0" borderId="9" xfId="2" applyNumberFormat="1" applyFont="1" applyBorder="1" applyAlignment="1">
      <alignment horizontal="right"/>
    </xf>
    <xf numFmtId="3" fontId="24" fillId="0" borderId="15" xfId="2" applyNumberFormat="1" applyFont="1" applyBorder="1" applyAlignment="1">
      <alignment horizontal="right"/>
    </xf>
    <xf numFmtId="49" fontId="2" fillId="6" borderId="12" xfId="5" applyNumberFormat="1" applyFont="1" applyFill="1" applyBorder="1" applyAlignment="1">
      <alignment horizontal="left" vertical="top"/>
    </xf>
    <xf numFmtId="49" fontId="2" fillId="6" borderId="9" xfId="5" applyNumberFormat="1" applyFont="1" applyFill="1" applyBorder="1" applyAlignment="1">
      <alignment horizontal="left" vertical="top"/>
    </xf>
    <xf numFmtId="49" fontId="3" fillId="6" borderId="9" xfId="5" applyNumberFormat="1" applyFont="1" applyFill="1" applyBorder="1" applyAlignment="1">
      <alignment horizontal="right"/>
    </xf>
    <xf numFmtId="3" fontId="3" fillId="6" borderId="9" xfId="2" applyNumberFormat="1" applyFont="1" applyFill="1" applyBorder="1" applyAlignment="1">
      <alignment horizontal="right"/>
    </xf>
    <xf numFmtId="3" fontId="3" fillId="6" borderId="15" xfId="2" applyNumberFormat="1" applyFont="1" applyFill="1" applyBorder="1" applyAlignment="1">
      <alignment horizontal="right"/>
    </xf>
    <xf numFmtId="49" fontId="2" fillId="0" borderId="12" xfId="5" applyNumberFormat="1" applyFont="1" applyBorder="1" applyAlignment="1">
      <alignment horizontal="center"/>
    </xf>
    <xf numFmtId="3" fontId="3" fillId="0" borderId="9" xfId="5" applyNumberFormat="1" applyFont="1" applyBorder="1" applyAlignment="1">
      <alignment horizontal="right"/>
    </xf>
    <xf numFmtId="3" fontId="3" fillId="9" borderId="9" xfId="5" applyNumberFormat="1" applyFont="1" applyFill="1" applyBorder="1" applyAlignment="1">
      <alignment horizontal="right"/>
    </xf>
    <xf numFmtId="3" fontId="1" fillId="10" borderId="0" xfId="2" applyNumberFormat="1" applyFill="1"/>
    <xf numFmtId="0" fontId="25" fillId="0" borderId="9" xfId="0" applyFont="1" applyBorder="1" applyAlignment="1">
      <alignment horizontal="left" wrapText="1" indent="2"/>
    </xf>
    <xf numFmtId="3" fontId="3" fillId="0" borderId="9" xfId="0" quotePrefix="1" applyNumberFormat="1" applyFont="1" applyBorder="1" applyAlignment="1">
      <alignment horizontal="right"/>
    </xf>
    <xf numFmtId="0" fontId="4" fillId="0" borderId="12" xfId="0" applyFont="1" applyBorder="1"/>
    <xf numFmtId="0" fontId="25" fillId="0" borderId="9" xfId="0" applyFont="1" applyBorder="1" applyAlignment="1">
      <alignment horizontal="left" wrapText="1"/>
    </xf>
    <xf numFmtId="0" fontId="4" fillId="5" borderId="9" xfId="0" applyFont="1" applyFill="1" applyBorder="1" applyAlignment="1">
      <alignment horizontal="center" wrapText="1"/>
    </xf>
    <xf numFmtId="3" fontId="3" fillId="5" borderId="9" xfId="2" applyNumberFormat="1" applyFont="1" applyFill="1" applyBorder="1" applyAlignment="1">
      <alignment horizontal="right"/>
    </xf>
    <xf numFmtId="0" fontId="1" fillId="0" borderId="12" xfId="0" applyFont="1" applyBorder="1" applyAlignment="1">
      <alignment horizontal="left" wrapText="1"/>
    </xf>
    <xf numFmtId="49" fontId="2" fillId="7" borderId="12" xfId="5" quotePrefix="1" applyNumberFormat="1" applyFont="1" applyFill="1" applyBorder="1" applyAlignment="1">
      <alignment horizontal="left" vertical="top"/>
    </xf>
    <xf numFmtId="49" fontId="1" fillId="7" borderId="9" xfId="5" applyNumberFormat="1" applyFill="1" applyBorder="1" applyAlignment="1">
      <alignment horizontal="left" vertical="top"/>
    </xf>
    <xf numFmtId="3" fontId="3" fillId="7" borderId="9" xfId="2" applyNumberFormat="1" applyFont="1" applyFill="1" applyBorder="1" applyAlignment="1">
      <alignment horizontal="right"/>
    </xf>
    <xf numFmtId="0" fontId="5" fillId="9" borderId="9" xfId="5" applyFont="1" applyFill="1" applyBorder="1" applyAlignment="1">
      <alignment horizontal="right"/>
    </xf>
    <xf numFmtId="3" fontId="4" fillId="0" borderId="9" xfId="5" applyNumberFormat="1" applyFont="1" applyBorder="1" applyAlignment="1">
      <alignment horizontal="right"/>
    </xf>
    <xf numFmtId="49" fontId="10" fillId="0" borderId="12" xfId="5" applyNumberFormat="1" applyFont="1" applyBorder="1" applyAlignment="1">
      <alignment horizontal="left" vertical="top"/>
    </xf>
    <xf numFmtId="0" fontId="3" fillId="9" borderId="9" xfId="5" applyFont="1" applyFill="1" applyBorder="1" applyAlignment="1">
      <alignment horizontal="right"/>
    </xf>
    <xf numFmtId="49" fontId="2" fillId="4" borderId="12" xfId="5" applyNumberFormat="1" applyFont="1" applyFill="1" applyBorder="1" applyAlignment="1">
      <alignment horizontal="left" vertical="top"/>
    </xf>
    <xf numFmtId="49" fontId="2" fillId="4" borderId="9" xfId="5" applyNumberFormat="1" applyFont="1" applyFill="1" applyBorder="1" applyAlignment="1">
      <alignment horizontal="left" vertical="top"/>
    </xf>
    <xf numFmtId="0" fontId="5" fillId="4" borderId="9" xfId="5" applyFont="1" applyFill="1" applyBorder="1" applyAlignment="1">
      <alignment horizontal="right"/>
    </xf>
    <xf numFmtId="0" fontId="3" fillId="4" borderId="9" xfId="5" applyFont="1" applyFill="1" applyBorder="1" applyAlignment="1">
      <alignment horizontal="right"/>
    </xf>
    <xf numFmtId="3" fontId="3" fillId="4" borderId="9" xfId="2" applyNumberFormat="1" applyFont="1" applyFill="1" applyBorder="1" applyAlignment="1">
      <alignment horizontal="right"/>
    </xf>
    <xf numFmtId="3" fontId="3" fillId="4" borderId="15" xfId="2" applyNumberFormat="1" applyFont="1" applyFill="1" applyBorder="1" applyAlignment="1">
      <alignment horizontal="right"/>
    </xf>
    <xf numFmtId="3" fontId="3" fillId="4" borderId="9" xfId="2" applyNumberFormat="1" applyFont="1" applyFill="1" applyBorder="1" applyAlignment="1" applyProtection="1">
      <alignment horizontal="right"/>
      <protection locked="0"/>
    </xf>
    <xf numFmtId="49" fontId="2" fillId="8" borderId="12" xfId="5" quotePrefix="1" applyNumberFormat="1" applyFont="1" applyFill="1" applyBorder="1" applyAlignment="1">
      <alignment horizontal="left" vertical="top"/>
    </xf>
    <xf numFmtId="0" fontId="5" fillId="8" borderId="9" xfId="5" applyFont="1" applyFill="1" applyBorder="1" applyAlignment="1">
      <alignment horizontal="right"/>
    </xf>
    <xf numFmtId="0" fontId="3" fillId="8" borderId="9" xfId="5" applyFont="1" applyFill="1" applyBorder="1" applyAlignment="1">
      <alignment horizontal="right"/>
    </xf>
    <xf numFmtId="49" fontId="2" fillId="9" borderId="12" xfId="5" applyNumberFormat="1" applyFont="1" applyFill="1" applyBorder="1" applyAlignment="1">
      <alignment vertical="top"/>
    </xf>
    <xf numFmtId="49" fontId="2" fillId="9" borderId="9" xfId="5" applyNumberFormat="1" applyFont="1" applyFill="1" applyBorder="1" applyAlignment="1">
      <alignment vertical="top"/>
    </xf>
    <xf numFmtId="49" fontId="2" fillId="0" borderId="12" xfId="5" applyNumberFormat="1" applyFont="1" applyBorder="1" applyAlignment="1">
      <alignment vertical="top"/>
    </xf>
    <xf numFmtId="49" fontId="2" fillId="8" borderId="12" xfId="5" applyNumberFormat="1" applyFont="1" applyFill="1" applyBorder="1" applyAlignment="1">
      <alignment vertical="top"/>
    </xf>
    <xf numFmtId="49" fontId="2" fillId="8" borderId="9" xfId="5" applyNumberFormat="1" applyFont="1" applyFill="1" applyBorder="1" applyAlignment="1">
      <alignment vertical="top"/>
    </xf>
    <xf numFmtId="0" fontId="5" fillId="8" borderId="9" xfId="2" applyFont="1" applyFill="1" applyBorder="1" applyAlignment="1">
      <alignment horizontal="right"/>
    </xf>
    <xf numFmtId="0" fontId="3" fillId="8" borderId="9" xfId="2" applyFont="1" applyFill="1" applyBorder="1" applyAlignment="1">
      <alignment horizontal="right"/>
    </xf>
    <xf numFmtId="49" fontId="2" fillId="0" borderId="9" xfId="5" applyNumberFormat="1" applyFont="1" applyBorder="1" applyAlignment="1">
      <alignment vertical="top"/>
    </xf>
    <xf numFmtId="0" fontId="1" fillId="0" borderId="21" xfId="2" applyBorder="1"/>
    <xf numFmtId="0" fontId="1" fillId="0" borderId="22" xfId="2" applyBorder="1" applyAlignment="1">
      <alignment horizontal="right"/>
    </xf>
    <xf numFmtId="0" fontId="3" fillId="0" borderId="22" xfId="2" applyFont="1" applyBorder="1" applyAlignment="1">
      <alignment horizontal="right"/>
    </xf>
    <xf numFmtId="3" fontId="3" fillId="0" borderId="22" xfId="2" applyNumberFormat="1" applyFont="1" applyBorder="1" applyAlignment="1">
      <alignment horizontal="right"/>
    </xf>
    <xf numFmtId="1" fontId="1" fillId="0" borderId="0" xfId="2" applyNumberForma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2" fillId="0" borderId="0" xfId="2" applyFont="1"/>
    <xf numFmtId="1" fontId="2" fillId="0" borderId="0" xfId="2" applyNumberFormat="1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center"/>
    </xf>
    <xf numFmtId="0" fontId="1" fillId="4" borderId="0" xfId="2" applyFill="1" applyAlignment="1">
      <alignment horizontal="center"/>
    </xf>
    <xf numFmtId="0" fontId="28" fillId="3" borderId="0" xfId="2" applyFont="1" applyFill="1"/>
    <xf numFmtId="3" fontId="28" fillId="3" borderId="0" xfId="2" applyNumberFormat="1" applyFont="1" applyFill="1"/>
    <xf numFmtId="0" fontId="29" fillId="3" borderId="0" xfId="2" applyFont="1" applyFill="1"/>
    <xf numFmtId="0" fontId="30" fillId="3" borderId="0" xfId="2" applyFont="1" applyFill="1"/>
    <xf numFmtId="0" fontId="31" fillId="3" borderId="0" xfId="2" applyFont="1" applyFill="1"/>
    <xf numFmtId="3" fontId="31" fillId="3" borderId="0" xfId="2" applyNumberFormat="1" applyFont="1" applyFill="1"/>
    <xf numFmtId="3" fontId="32" fillId="3" borderId="22" xfId="2" applyNumberFormat="1" applyFont="1" applyFill="1" applyBorder="1" applyAlignment="1">
      <alignment horizontal="right"/>
    </xf>
    <xf numFmtId="0" fontId="17" fillId="3" borderId="12" xfId="0" applyFont="1" applyFill="1" applyBorder="1" applyAlignment="1">
      <alignment vertical="center" wrapText="1"/>
    </xf>
    <xf numFmtId="0" fontId="17" fillId="3" borderId="19" xfId="0" applyFont="1" applyFill="1" applyBorder="1" applyAlignment="1">
      <alignment vertical="center" wrapText="1"/>
    </xf>
    <xf numFmtId="3" fontId="7" fillId="11" borderId="9" xfId="2" applyNumberFormat="1" applyFont="1" applyFill="1" applyBorder="1" applyAlignment="1">
      <alignment horizontal="right"/>
    </xf>
    <xf numFmtId="3" fontId="3" fillId="13" borderId="9" xfId="5" applyNumberFormat="1" applyFont="1" applyFill="1" applyBorder="1" applyAlignment="1">
      <alignment horizontal="right"/>
    </xf>
    <xf numFmtId="3" fontId="3" fillId="13" borderId="9" xfId="2" applyNumberFormat="1" applyFont="1" applyFill="1" applyBorder="1" applyAlignment="1">
      <alignment horizontal="right"/>
    </xf>
    <xf numFmtId="3" fontId="3" fillId="12" borderId="26" xfId="5" applyNumberFormat="1" applyFont="1" applyFill="1" applyBorder="1" applyAlignment="1">
      <alignment horizontal="right"/>
    </xf>
    <xf numFmtId="3" fontId="3" fillId="12" borderId="26" xfId="2" applyNumberFormat="1" applyFont="1" applyFill="1" applyBorder="1" applyAlignment="1">
      <alignment horizontal="right"/>
    </xf>
    <xf numFmtId="3" fontId="3" fillId="12" borderId="26" xfId="2" applyNumberFormat="1" applyFont="1" applyFill="1" applyBorder="1" applyAlignment="1" applyProtection="1">
      <alignment horizontal="right"/>
      <protection locked="0"/>
    </xf>
    <xf numFmtId="49" fontId="2" fillId="0" borderId="10" xfId="5" applyNumberFormat="1" applyFont="1" applyBorder="1" applyAlignment="1">
      <alignment horizontal="center"/>
    </xf>
    <xf numFmtId="0" fontId="17" fillId="3" borderId="10" xfId="0" applyFont="1" applyFill="1" applyBorder="1" applyAlignment="1">
      <alignment vertical="center" wrapText="1"/>
    </xf>
    <xf numFmtId="3" fontId="3" fillId="0" borderId="11" xfId="5" applyNumberFormat="1" applyFont="1" applyBorder="1" applyAlignment="1">
      <alignment horizontal="right"/>
    </xf>
    <xf numFmtId="3" fontId="3" fillId="0" borderId="11" xfId="2" applyNumberFormat="1" applyFont="1" applyBorder="1" applyAlignment="1">
      <alignment horizontal="right"/>
    </xf>
    <xf numFmtId="0" fontId="33" fillId="6" borderId="9" xfId="0" quotePrefix="1" applyFont="1" applyFill="1" applyBorder="1"/>
    <xf numFmtId="3" fontId="33" fillId="9" borderId="9" xfId="5" applyNumberFormat="1" applyFont="1" applyFill="1" applyBorder="1" applyAlignment="1">
      <alignment horizontal="right"/>
    </xf>
    <xf numFmtId="0" fontId="34" fillId="0" borderId="9" xfId="0" quotePrefix="1" applyFont="1" applyBorder="1" applyAlignment="1">
      <alignment horizontal="right"/>
    </xf>
    <xf numFmtId="3" fontId="3" fillId="10" borderId="9" xfId="2" applyNumberFormat="1" applyFont="1" applyFill="1" applyBorder="1"/>
    <xf numFmtId="1" fontId="33" fillId="6" borderId="11" xfId="4" applyNumberFormat="1" applyFont="1" applyFill="1" applyBorder="1" applyAlignment="1">
      <alignment horizontal="center" vertical="center" wrapText="1"/>
    </xf>
    <xf numFmtId="1" fontId="33" fillId="7" borderId="9" xfId="4" applyNumberFormat="1" applyFont="1" applyFill="1" applyBorder="1" applyAlignment="1">
      <alignment horizontal="center" vertical="center" wrapText="1"/>
    </xf>
    <xf numFmtId="49" fontId="33" fillId="6" borderId="9" xfId="5" applyNumberFormat="1" applyFont="1" applyFill="1" applyBorder="1" applyAlignment="1">
      <alignment horizontal="right"/>
    </xf>
    <xf numFmtId="49" fontId="6" fillId="8" borderId="9" xfId="5" applyNumberFormat="1" applyFont="1" applyFill="1" applyBorder="1" applyAlignment="1">
      <alignment horizontal="right"/>
    </xf>
    <xf numFmtId="49" fontId="33" fillId="9" borderId="9" xfId="5" applyNumberFormat="1" applyFont="1" applyFill="1" applyBorder="1" applyAlignment="1">
      <alignment horizontal="right"/>
    </xf>
    <xf numFmtId="49" fontId="34" fillId="0" borderId="9" xfId="5" applyNumberFormat="1" applyFont="1" applyBorder="1" applyAlignment="1">
      <alignment horizontal="right"/>
    </xf>
    <xf numFmtId="49" fontId="35" fillId="0" borderId="9" xfId="5" applyNumberFormat="1" applyFont="1" applyBorder="1" applyAlignment="1">
      <alignment horizontal="right"/>
    </xf>
    <xf numFmtId="1" fontId="35" fillId="0" borderId="9" xfId="2" quotePrefix="1" applyNumberFormat="1" applyFont="1" applyBorder="1" applyAlignment="1">
      <alignment horizontal="right"/>
    </xf>
    <xf numFmtId="49" fontId="6" fillId="6" borderId="9" xfId="5" applyNumberFormat="1" applyFont="1" applyFill="1" applyBorder="1" applyAlignment="1">
      <alignment horizontal="right"/>
    </xf>
    <xf numFmtId="49" fontId="33" fillId="0" borderId="9" xfId="5" applyNumberFormat="1" applyFont="1" applyBorder="1" applyAlignment="1">
      <alignment horizontal="right"/>
    </xf>
    <xf numFmtId="0" fontId="34" fillId="0" borderId="9" xfId="6" applyFont="1" applyBorder="1" applyAlignment="1">
      <alignment horizontal="right"/>
    </xf>
    <xf numFmtId="0" fontId="34" fillId="0" borderId="9" xfId="5" applyFont="1" applyBorder="1" applyAlignment="1">
      <alignment horizontal="right"/>
    </xf>
    <xf numFmtId="49" fontId="33" fillId="0" borderId="9" xfId="0" applyNumberFormat="1" applyFont="1" applyBorder="1" applyAlignment="1">
      <alignment horizontal="right"/>
    </xf>
    <xf numFmtId="49" fontId="6" fillId="8" borderId="9" xfId="5" applyNumberFormat="1" applyFont="1" applyFill="1" applyBorder="1" applyAlignment="1">
      <alignment horizontal="right" vertical="center"/>
    </xf>
    <xf numFmtId="49" fontId="36" fillId="0" borderId="9" xfId="5" applyNumberFormat="1" applyFont="1" applyBorder="1" applyAlignment="1">
      <alignment horizontal="right"/>
    </xf>
    <xf numFmtId="49" fontId="33" fillId="3" borderId="17" xfId="0" applyNumberFormat="1" applyFont="1" applyFill="1" applyBorder="1" applyAlignment="1">
      <alignment horizontal="center" vertical="center"/>
    </xf>
    <xf numFmtId="49" fontId="34" fillId="3" borderId="17" xfId="0" applyNumberFormat="1" applyFont="1" applyFill="1" applyBorder="1" applyAlignment="1">
      <alignment horizontal="center" vertical="center"/>
    </xf>
    <xf numFmtId="49" fontId="6" fillId="3" borderId="9" xfId="5" applyNumberFormat="1" applyFont="1" applyFill="1" applyBorder="1" applyAlignment="1">
      <alignment horizontal="right"/>
    </xf>
    <xf numFmtId="49" fontId="33" fillId="8" borderId="9" xfId="5" applyNumberFormat="1" applyFont="1" applyFill="1" applyBorder="1" applyAlignment="1">
      <alignment horizontal="right"/>
    </xf>
    <xf numFmtId="0" fontId="34" fillId="0" borderId="9" xfId="2" applyFont="1" applyBorder="1" applyAlignment="1">
      <alignment horizontal="right"/>
    </xf>
    <xf numFmtId="0" fontId="33" fillId="11" borderId="9" xfId="2" applyFont="1" applyFill="1" applyBorder="1" applyAlignment="1">
      <alignment horizontal="center" vertical="center"/>
    </xf>
    <xf numFmtId="49" fontId="33" fillId="7" borderId="9" xfId="5" applyNumberFormat="1" applyFont="1" applyFill="1" applyBorder="1" applyAlignment="1">
      <alignment horizontal="right"/>
    </xf>
    <xf numFmtId="49" fontId="33" fillId="12" borderId="20" xfId="0" applyNumberFormat="1" applyFont="1" applyFill="1" applyBorder="1" applyAlignment="1">
      <alignment horizontal="center" vertical="center"/>
    </xf>
    <xf numFmtId="49" fontId="33" fillId="13" borderId="9" xfId="0" applyNumberFormat="1" applyFont="1" applyFill="1" applyBorder="1" applyAlignment="1">
      <alignment horizontal="center" vertical="center"/>
    </xf>
    <xf numFmtId="49" fontId="34" fillId="3" borderId="0" xfId="0" applyNumberFormat="1" applyFont="1" applyFill="1" applyAlignment="1">
      <alignment horizontal="center" vertical="center"/>
    </xf>
    <xf numFmtId="49" fontId="34" fillId="3" borderId="20" xfId="0" applyNumberFormat="1" applyFont="1" applyFill="1" applyBorder="1" applyAlignment="1">
      <alignment horizontal="center" vertical="center"/>
    </xf>
    <xf numFmtId="0" fontId="33" fillId="9" borderId="9" xfId="0" applyFont="1" applyFill="1" applyBorder="1" applyAlignment="1">
      <alignment horizontal="right"/>
    </xf>
    <xf numFmtId="0" fontId="34" fillId="0" borderId="9" xfId="0" applyFont="1" applyBorder="1" applyAlignment="1">
      <alignment horizontal="right"/>
    </xf>
    <xf numFmtId="0" fontId="34" fillId="5" borderId="9" xfId="0" applyFont="1" applyFill="1" applyBorder="1" applyAlignment="1">
      <alignment horizontal="right"/>
    </xf>
    <xf numFmtId="0" fontId="33" fillId="10" borderId="9" xfId="0" applyFont="1" applyFill="1" applyBorder="1" applyAlignment="1">
      <alignment horizontal="right"/>
    </xf>
    <xf numFmtId="0" fontId="33" fillId="7" borderId="9" xfId="5" applyFont="1" applyFill="1" applyBorder="1" applyAlignment="1">
      <alignment horizontal="right"/>
    </xf>
    <xf numFmtId="0" fontId="33" fillId="9" borderId="9" xfId="5" applyFont="1" applyFill="1" applyBorder="1" applyAlignment="1">
      <alignment horizontal="right"/>
    </xf>
    <xf numFmtId="49" fontId="37" fillId="8" borderId="12" xfId="5" applyNumberFormat="1" applyFont="1" applyFill="1" applyBorder="1" applyAlignment="1">
      <alignment horizontal="left" vertical="center"/>
    </xf>
    <xf numFmtId="49" fontId="37" fillId="8" borderId="9" xfId="5" applyNumberFormat="1" applyFont="1" applyFill="1" applyBorder="1" applyAlignment="1">
      <alignment horizontal="left" vertical="top"/>
    </xf>
    <xf numFmtId="49" fontId="1" fillId="0" borderId="9" xfId="5" quotePrefix="1" applyNumberFormat="1" applyBorder="1" applyAlignment="1">
      <alignment horizontal="left" vertical="top"/>
    </xf>
    <xf numFmtId="49" fontId="1" fillId="0" borderId="9" xfId="5" applyNumberFormat="1" applyBorder="1" applyAlignment="1">
      <alignment horizontal="left" vertical="top" wrapText="1"/>
    </xf>
    <xf numFmtId="0" fontId="2" fillId="13" borderId="9" xfId="0" applyFont="1" applyFill="1" applyBorder="1" applyAlignment="1">
      <alignment horizontal="left" wrapText="1"/>
    </xf>
    <xf numFmtId="49" fontId="7" fillId="8" borderId="24" xfId="5" applyNumberFormat="1" applyFont="1" applyFill="1" applyBorder="1" applyAlignment="1">
      <alignment horizontal="center" vertical="top"/>
    </xf>
    <xf numFmtId="49" fontId="7" fillId="8" borderId="25" xfId="5" applyNumberFormat="1" applyFont="1" applyFill="1" applyBorder="1" applyAlignment="1">
      <alignment horizontal="center" vertical="top"/>
    </xf>
    <xf numFmtId="0" fontId="37" fillId="6" borderId="12" xfId="5" applyFont="1" applyFill="1" applyBorder="1" applyAlignment="1">
      <alignment horizontal="center" vertical="center" wrapText="1"/>
    </xf>
    <xf numFmtId="0" fontId="37" fillId="6" borderId="9" xfId="5" applyFont="1" applyFill="1" applyBorder="1" applyAlignment="1">
      <alignment horizontal="center" vertical="center" wrapText="1"/>
    </xf>
    <xf numFmtId="49" fontId="2" fillId="9" borderId="12" xfId="5" applyNumberFormat="1" applyFont="1" applyFill="1" applyBorder="1" applyAlignment="1">
      <alignment horizontal="left" vertical="top"/>
    </xf>
    <xf numFmtId="49" fontId="2" fillId="9" borderId="9" xfId="5" applyNumberFormat="1" applyFont="1" applyFill="1" applyBorder="1" applyAlignment="1">
      <alignment horizontal="left" vertical="top"/>
    </xf>
    <xf numFmtId="0" fontId="2" fillId="9" borderId="12" xfId="6" applyFont="1" applyFill="1" applyBorder="1" applyAlignment="1">
      <alignment horizontal="left" wrapText="1"/>
    </xf>
    <xf numFmtId="0" fontId="2" fillId="9" borderId="9" xfId="6" applyFont="1" applyFill="1" applyBorder="1" applyAlignment="1">
      <alignment horizontal="left" wrapText="1"/>
    </xf>
    <xf numFmtId="0" fontId="2" fillId="9" borderId="13" xfId="5" applyFont="1" applyFill="1" applyBorder="1" applyAlignment="1">
      <alignment horizontal="center" wrapText="1"/>
    </xf>
    <xf numFmtId="0" fontId="2" fillId="9" borderId="14" xfId="5" applyFont="1" applyFill="1" applyBorder="1" applyAlignment="1">
      <alignment horizontal="center"/>
    </xf>
    <xf numFmtId="49" fontId="7" fillId="8" borderId="12" xfId="5" applyNumberFormat="1" applyFont="1" applyFill="1" applyBorder="1" applyAlignment="1">
      <alignment horizontal="left" vertical="top" wrapText="1"/>
    </xf>
    <xf numFmtId="49" fontId="7" fillId="8" borderId="9" xfId="5" applyNumberFormat="1" applyFont="1" applyFill="1" applyBorder="1" applyAlignment="1">
      <alignment horizontal="left" vertical="top" wrapText="1"/>
    </xf>
    <xf numFmtId="49" fontId="2" fillId="9" borderId="12" xfId="5" applyNumberFormat="1" applyFont="1" applyFill="1" applyBorder="1" applyAlignment="1">
      <alignment horizontal="left" vertical="top" wrapText="1"/>
    </xf>
    <xf numFmtId="0" fontId="14" fillId="9" borderId="9" xfId="0" applyFont="1" applyFill="1" applyBorder="1"/>
    <xf numFmtId="0" fontId="2" fillId="9" borderId="24" xfId="5" applyFont="1" applyFill="1" applyBorder="1" applyAlignment="1">
      <alignment horizontal="center" wrapText="1"/>
    </xf>
    <xf numFmtId="0" fontId="2" fillId="9" borderId="25" xfId="5" applyFont="1" applyFill="1" applyBorder="1" applyAlignment="1">
      <alignment horizontal="center" wrapText="1"/>
    </xf>
    <xf numFmtId="0" fontId="2" fillId="0" borderId="0" xfId="2" applyFont="1" applyAlignment="1">
      <alignment horizontal="left"/>
    </xf>
    <xf numFmtId="0" fontId="3" fillId="2" borderId="1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" fontId="4" fillId="5" borderId="4" xfId="4" applyNumberFormat="1" applyFont="1" applyFill="1" applyBorder="1" applyAlignment="1">
      <alignment horizontal="center" vertical="center" wrapText="1"/>
    </xf>
    <xf numFmtId="1" fontId="4" fillId="5" borderId="5" xfId="4" applyNumberFormat="1" applyFont="1" applyFill="1" applyBorder="1" applyAlignment="1">
      <alignment horizontal="center" vertical="center" wrapText="1"/>
    </xf>
    <xf numFmtId="1" fontId="4" fillId="0" borderId="7" xfId="4" applyNumberFormat="1" applyFont="1" applyBorder="1" applyAlignment="1">
      <alignment horizontal="center" vertical="center" wrapText="1"/>
    </xf>
    <xf numFmtId="1" fontId="4" fillId="0" borderId="8" xfId="4" applyNumberFormat="1" applyFont="1" applyBorder="1" applyAlignment="1">
      <alignment horizontal="center" vertical="center" wrapText="1"/>
    </xf>
    <xf numFmtId="1" fontId="2" fillId="6" borderId="10" xfId="4" applyNumberFormat="1" applyFont="1" applyFill="1" applyBorder="1" applyAlignment="1">
      <alignment horizontal="center" vertical="center" wrapText="1"/>
    </xf>
    <xf numFmtId="1" fontId="2" fillId="6" borderId="11" xfId="4" applyNumberFormat="1" applyFont="1" applyFill="1" applyBorder="1" applyAlignment="1">
      <alignment horizontal="center" vertical="center" wrapText="1"/>
    </xf>
    <xf numFmtId="1" fontId="2" fillId="7" borderId="12" xfId="4" applyNumberFormat="1" applyFont="1" applyFill="1" applyBorder="1" applyAlignment="1">
      <alignment horizontal="center" vertical="center" wrapText="1"/>
    </xf>
    <xf numFmtId="1" fontId="2" fillId="7" borderId="9" xfId="4" applyNumberFormat="1" applyFont="1" applyFill="1" applyBorder="1" applyAlignment="1">
      <alignment horizontal="center" vertical="center" wrapText="1"/>
    </xf>
    <xf numFmtId="1" fontId="3" fillId="11" borderId="12" xfId="4" applyNumberFormat="1" applyFont="1" applyFill="1" applyBorder="1" applyAlignment="1">
      <alignment horizontal="center" vertical="center" wrapText="1"/>
    </xf>
    <xf numFmtId="1" fontId="3" fillId="11" borderId="9" xfId="4" applyNumberFormat="1" applyFont="1" applyFill="1" applyBorder="1" applyAlignment="1">
      <alignment horizontal="center" vertical="center" wrapText="1"/>
    </xf>
    <xf numFmtId="49" fontId="2" fillId="7" borderId="12" xfId="5" applyNumberFormat="1" applyFont="1" applyFill="1" applyBorder="1" applyAlignment="1">
      <alignment horizontal="left" vertical="center" wrapText="1"/>
    </xf>
    <xf numFmtId="49" fontId="2" fillId="7" borderId="9" xfId="5" applyNumberFormat="1" applyFont="1" applyFill="1" applyBorder="1" applyAlignment="1">
      <alignment horizontal="left" vertical="center" wrapText="1"/>
    </xf>
    <xf numFmtId="49" fontId="2" fillId="9" borderId="9" xfId="5" applyNumberFormat="1" applyFont="1" applyFill="1" applyBorder="1" applyAlignment="1">
      <alignment horizontal="left" vertical="top" wrapText="1"/>
    </xf>
    <xf numFmtId="49" fontId="7" fillId="8" borderId="13" xfId="5" quotePrefix="1" applyNumberFormat="1" applyFont="1" applyFill="1" applyBorder="1" applyAlignment="1">
      <alignment horizontal="center" vertical="top" wrapText="1"/>
    </xf>
    <xf numFmtId="49" fontId="7" fillId="8" borderId="14" xfId="5" quotePrefix="1" applyNumberFormat="1" applyFont="1" applyFill="1" applyBorder="1" applyAlignment="1">
      <alignment horizontal="center" vertical="top" wrapText="1"/>
    </xf>
    <xf numFmtId="49" fontId="7" fillId="8" borderId="12" xfId="5" applyNumberFormat="1" applyFont="1" applyFill="1" applyBorder="1" applyAlignment="1">
      <alignment horizontal="left" vertical="center" wrapText="1"/>
    </xf>
    <xf numFmtId="49" fontId="7" fillId="8" borderId="9" xfId="5" applyNumberFormat="1" applyFont="1" applyFill="1" applyBorder="1" applyAlignment="1">
      <alignment horizontal="left" vertical="center" wrapText="1"/>
    </xf>
    <xf numFmtId="0" fontId="2" fillId="0" borderId="12" xfId="5" applyFont="1" applyBorder="1" applyAlignment="1">
      <alignment horizontal="left" wrapText="1"/>
    </xf>
    <xf numFmtId="0" fontId="2" fillId="0" borderId="9" xfId="5" applyFont="1" applyBorder="1" applyAlignment="1">
      <alignment horizontal="left" wrapText="1"/>
    </xf>
    <xf numFmtId="49" fontId="2" fillId="0" borderId="12" xfId="5" applyNumberFormat="1" applyFont="1" applyBorder="1" applyAlignment="1">
      <alignment horizontal="left" wrapText="1"/>
    </xf>
    <xf numFmtId="49" fontId="2" fillId="0" borderId="9" xfId="5" applyNumberFormat="1" applyFont="1" applyBorder="1" applyAlignment="1">
      <alignment horizontal="left" wrapText="1"/>
    </xf>
    <xf numFmtId="49" fontId="7" fillId="6" borderId="12" xfId="5" applyNumberFormat="1" applyFont="1" applyFill="1" applyBorder="1" applyAlignment="1">
      <alignment horizontal="left" vertical="center" wrapText="1"/>
    </xf>
    <xf numFmtId="49" fontId="7" fillId="6" borderId="9" xfId="5" applyNumberFormat="1" applyFont="1" applyFill="1" applyBorder="1" applyAlignment="1">
      <alignment horizontal="left" vertical="center" wrapText="1"/>
    </xf>
    <xf numFmtId="3" fontId="28" fillId="3" borderId="0" xfId="2" applyNumberFormat="1" applyFont="1" applyFill="1" applyAlignment="1">
      <alignment horizontal="center" vertical="center"/>
    </xf>
    <xf numFmtId="3" fontId="4" fillId="9" borderId="12" xfId="0" quotePrefix="1" applyNumberFormat="1" applyFont="1" applyFill="1" applyBorder="1" applyAlignment="1">
      <alignment horizontal="left" wrapText="1"/>
    </xf>
    <xf numFmtId="3" fontId="4" fillId="9" borderId="9" xfId="0" quotePrefix="1" applyNumberFormat="1" applyFont="1" applyFill="1" applyBorder="1" applyAlignment="1">
      <alignment horizontal="left" wrapText="1"/>
    </xf>
    <xf numFmtId="0" fontId="2" fillId="0" borderId="0" xfId="2" applyFont="1" applyAlignment="1">
      <alignment horizontal="center"/>
    </xf>
    <xf numFmtId="0" fontId="4" fillId="9" borderId="12" xfId="0" applyFont="1" applyFill="1" applyBorder="1" applyAlignment="1">
      <alignment horizontal="left" wrapText="1"/>
    </xf>
    <xf numFmtId="0" fontId="4" fillId="9" borderId="9" xfId="0" applyFont="1" applyFill="1" applyBorder="1" applyAlignment="1">
      <alignment horizontal="left" wrapText="1"/>
    </xf>
    <xf numFmtId="0" fontId="4" fillId="9" borderId="12" xfId="0" applyFont="1" applyFill="1" applyBorder="1" applyAlignment="1">
      <alignment wrapText="1"/>
    </xf>
    <xf numFmtId="0" fontId="26" fillId="9" borderId="9" xfId="0" applyFont="1" applyFill="1" applyBorder="1"/>
    <xf numFmtId="0" fontId="2" fillId="9" borderId="12" xfId="0" applyFont="1" applyFill="1" applyBorder="1" applyAlignment="1">
      <alignment horizontal="center" wrapText="1"/>
    </xf>
    <xf numFmtId="0" fontId="2" fillId="9" borderId="9" xfId="0" applyFont="1" applyFill="1" applyBorder="1" applyAlignment="1">
      <alignment horizontal="center" wrapText="1"/>
    </xf>
    <xf numFmtId="0" fontId="18" fillId="6" borderId="13" xfId="5" applyFont="1" applyFill="1" applyBorder="1" applyAlignment="1">
      <alignment horizontal="center"/>
    </xf>
    <xf numFmtId="0" fontId="18" fillId="6" borderId="14" xfId="5" applyFont="1" applyFill="1" applyBorder="1" applyAlignment="1">
      <alignment horizontal="center"/>
    </xf>
    <xf numFmtId="49" fontId="18" fillId="8" borderId="12" xfId="5" applyNumberFormat="1" applyFont="1" applyFill="1" applyBorder="1" applyAlignment="1">
      <alignment horizontal="left" vertical="center" wrapText="1"/>
    </xf>
    <xf numFmtId="49" fontId="18" fillId="8" borderId="9" xfId="5" applyNumberFormat="1" applyFont="1" applyFill="1" applyBorder="1" applyAlignment="1">
      <alignment horizontal="left" vertical="center" wrapText="1"/>
    </xf>
    <xf numFmtId="0" fontId="1" fillId="0" borderId="0" xfId="2" applyAlignment="1">
      <alignment horizontal="left"/>
    </xf>
    <xf numFmtId="0" fontId="1" fillId="0" borderId="0" xfId="2" applyAlignment="1">
      <alignment horizontal="left" vertical="center" wrapText="1"/>
    </xf>
    <xf numFmtId="0" fontId="1" fillId="0" borderId="23" xfId="4" applyBorder="1" applyAlignment="1">
      <alignment horizontal="center"/>
    </xf>
    <xf numFmtId="0" fontId="1" fillId="0" borderId="0" xfId="4" applyAlignment="1">
      <alignment horizontal="center"/>
    </xf>
    <xf numFmtId="0" fontId="2" fillId="0" borderId="0" xfId="3" applyFont="1"/>
  </cellXfs>
  <cellStyles count="7">
    <cellStyle name="Comma" xfId="1" builtinId="3"/>
    <cellStyle name="Normal" xfId="0" builtinId="0"/>
    <cellStyle name="Normal_Anexa F 140 146 10.07" xfId="5" xr:uid="{252DC809-B0C3-4CDF-9DC4-B0A088D94130}"/>
    <cellStyle name="Normal_F 07" xfId="3" xr:uid="{E71F7BA3-7933-43FE-86CE-BFECE87A1430}"/>
    <cellStyle name="Normal_mach03" xfId="4" xr:uid="{277859DF-C27E-4466-A751-0A1744734183}"/>
    <cellStyle name="Normal_mach31" xfId="2" xr:uid="{7B521043-017B-4F9F-8BF8-17429DD4C2C9}"/>
    <cellStyle name="Normal_Machete buget 99" xfId="6" xr:uid="{D81D7F16-F6C4-4C41-B1AA-124611891C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188</xdr:row>
      <xdr:rowOff>0</xdr:rowOff>
    </xdr:from>
    <xdr:to>
      <xdr:col>2</xdr:col>
      <xdr:colOff>19050</xdr:colOff>
      <xdr:row>188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9F628E1-4B53-4093-8728-D13A7AD38C0B}"/>
            </a:ext>
          </a:extLst>
        </xdr:cNvPr>
        <xdr:cNvSpPr>
          <a:spLocks/>
        </xdr:cNvSpPr>
      </xdr:nvSpPr>
      <xdr:spPr bwMode="auto">
        <a:xfrm>
          <a:off x="2990850" y="22326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C6802962-F181-452E-9D6D-CE40CE7EBE00}"/>
            </a:ext>
          </a:extLst>
        </xdr:cNvPr>
        <xdr:cNvSpPr>
          <a:spLocks/>
        </xdr:cNvSpPr>
      </xdr:nvSpPr>
      <xdr:spPr bwMode="auto">
        <a:xfrm>
          <a:off x="2990850" y="236220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D18DC91E-C40B-4E80-B7D2-58A5CBCC85C9}"/>
            </a:ext>
          </a:extLst>
        </xdr:cNvPr>
        <xdr:cNvSpPr>
          <a:spLocks/>
        </xdr:cNvSpPr>
      </xdr:nvSpPr>
      <xdr:spPr bwMode="auto">
        <a:xfrm>
          <a:off x="2990850" y="236220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duse\B%20I%20L%20A%20N%20T\Bilant%202024\4.%20%20%2031.12.2024\1%20%2002-%2051,54,55,70,83,84%20%20%20IV%20%202024.xls" TargetMode="External"/><Relationship Id="rId1" Type="http://schemas.openxmlformats.org/officeDocument/2006/relationships/externalLinkPath" Target="/aduse/B%20I%20L%20A%20N%20T/Bilant%202024/4.%20%20%2031.12.2024/1%20%2002-%2051,54,55,70,83,84%20%20%20IV%20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3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"/>
      <sheetName val="70,50,,C.N.-W"/>
      <sheetName val="70.50. 45VECHI"/>
      <sheetName val="70,50 UAT55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>
        <row r="11">
          <cell r="N11">
            <v>35592000</v>
          </cell>
        </row>
      </sheetData>
      <sheetData sheetId="5">
        <row r="13">
          <cell r="N13">
            <v>0</v>
          </cell>
        </row>
      </sheetData>
      <sheetData sheetId="6">
        <row r="6">
          <cell r="B6" t="str">
            <v>la data de  31.12.2024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 finale</v>
          </cell>
          <cell r="F9" t="str">
            <v xml:space="preserve">Credite  bugetare  initiale </v>
          </cell>
          <cell r="G9" t="str">
            <v>Credite bugetare finale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7">
        <row r="8">
          <cell r="J8">
            <v>0</v>
          </cell>
        </row>
      </sheetData>
      <sheetData sheetId="8">
        <row r="8">
          <cell r="J8">
            <v>0</v>
          </cell>
        </row>
      </sheetData>
      <sheetData sheetId="9"/>
      <sheetData sheetId="10">
        <row r="8">
          <cell r="K8">
            <v>0</v>
          </cell>
        </row>
      </sheetData>
      <sheetData sheetId="11">
        <row r="6">
          <cell r="B6" t="str">
            <v>la data de  31.12.2024</v>
          </cell>
        </row>
      </sheetData>
      <sheetData sheetId="12">
        <row r="11">
          <cell r="D11">
            <v>0</v>
          </cell>
        </row>
      </sheetData>
      <sheetData sheetId="13">
        <row r="11">
          <cell r="D11">
            <v>0</v>
          </cell>
        </row>
      </sheetData>
      <sheetData sheetId="14">
        <row r="9">
          <cell r="L9">
            <v>0</v>
          </cell>
        </row>
      </sheetData>
      <sheetData sheetId="15"/>
      <sheetData sheetId="16">
        <row r="8">
          <cell r="J8">
            <v>0</v>
          </cell>
        </row>
      </sheetData>
      <sheetData sheetId="17">
        <row r="8">
          <cell r="J8">
            <v>0</v>
          </cell>
        </row>
      </sheetData>
      <sheetData sheetId="18">
        <row r="8">
          <cell r="J8">
            <v>83100</v>
          </cell>
        </row>
      </sheetData>
      <sheetData sheetId="19"/>
      <sheetData sheetId="20">
        <row r="9">
          <cell r="D9">
            <v>10815000</v>
          </cell>
        </row>
      </sheetData>
      <sheetData sheetId="21">
        <row r="10">
          <cell r="D10">
            <v>0</v>
          </cell>
        </row>
      </sheetData>
      <sheetData sheetId="22">
        <row r="10">
          <cell r="D10">
            <v>1502000</v>
          </cell>
        </row>
      </sheetData>
      <sheetData sheetId="23">
        <row r="10">
          <cell r="E10">
            <v>0</v>
          </cell>
        </row>
      </sheetData>
      <sheetData sheetId="24">
        <row r="10">
          <cell r="E10">
            <v>0</v>
          </cell>
        </row>
      </sheetData>
      <sheetData sheetId="25">
        <row r="10">
          <cell r="D10">
            <v>0</v>
          </cell>
        </row>
      </sheetData>
      <sheetData sheetId="26">
        <row r="10">
          <cell r="E10">
            <v>0</v>
          </cell>
        </row>
      </sheetData>
      <sheetData sheetId="27">
        <row r="10">
          <cell r="E10">
            <v>0</v>
          </cell>
        </row>
      </sheetData>
      <sheetData sheetId="28">
        <row r="10">
          <cell r="D10">
            <v>0</v>
          </cell>
        </row>
      </sheetData>
      <sheetData sheetId="29">
        <row r="10">
          <cell r="D10">
            <v>3854620</v>
          </cell>
        </row>
      </sheetData>
      <sheetData sheetId="30"/>
      <sheetData sheetId="31"/>
      <sheetData sheetId="32">
        <row r="10">
          <cell r="D10">
            <v>118500</v>
          </cell>
        </row>
      </sheetData>
      <sheetData sheetId="33">
        <row r="10">
          <cell r="D10">
            <v>0</v>
          </cell>
        </row>
      </sheetData>
      <sheetData sheetId="34">
        <row r="10">
          <cell r="F10">
            <v>10000</v>
          </cell>
        </row>
      </sheetData>
      <sheetData sheetId="35">
        <row r="10">
          <cell r="F10">
            <v>16000000</v>
          </cell>
        </row>
      </sheetData>
      <sheetData sheetId="36">
        <row r="10">
          <cell r="D10">
            <v>289000</v>
          </cell>
        </row>
      </sheetData>
      <sheetData sheetId="37"/>
      <sheetData sheetId="38">
        <row r="9">
          <cell r="J9">
            <v>436600</v>
          </cell>
        </row>
      </sheetData>
      <sheetData sheetId="39">
        <row r="8">
          <cell r="J8">
            <v>32909000</v>
          </cell>
        </row>
      </sheetData>
      <sheetData sheetId="40">
        <row r="8">
          <cell r="J8">
            <v>8132300</v>
          </cell>
        </row>
      </sheetData>
      <sheetData sheetId="41">
        <row r="8">
          <cell r="J8">
            <v>10774910</v>
          </cell>
        </row>
      </sheetData>
      <sheetData sheetId="42">
        <row r="8">
          <cell r="J8">
            <v>0</v>
          </cell>
        </row>
      </sheetData>
      <sheetData sheetId="43">
        <row r="8">
          <cell r="J8">
            <v>3588000</v>
          </cell>
        </row>
      </sheetData>
      <sheetData sheetId="44">
        <row r="8">
          <cell r="J8">
            <v>0</v>
          </cell>
        </row>
      </sheetData>
      <sheetData sheetId="45"/>
      <sheetData sheetId="46">
        <row r="8">
          <cell r="R8">
            <v>0</v>
          </cell>
        </row>
      </sheetData>
      <sheetData sheetId="47">
        <row r="8">
          <cell r="L8">
            <v>8350000</v>
          </cell>
        </row>
      </sheetData>
      <sheetData sheetId="48">
        <row r="8">
          <cell r="K8">
            <v>5000</v>
          </cell>
        </row>
      </sheetData>
      <sheetData sheetId="49"/>
      <sheetData sheetId="50">
        <row r="13">
          <cell r="L13">
            <v>1200000</v>
          </cell>
        </row>
      </sheetData>
      <sheetData sheetId="51"/>
      <sheetData sheetId="52">
        <row r="8">
          <cell r="J8">
            <v>1110000</v>
          </cell>
        </row>
        <row r="13">
          <cell r="R13">
            <v>1432812</v>
          </cell>
        </row>
        <row r="14">
          <cell r="R14">
            <v>3118900</v>
          </cell>
        </row>
        <row r="15">
          <cell r="L15">
            <v>1110000</v>
          </cell>
          <cell r="M15">
            <v>1090000</v>
          </cell>
          <cell r="N15">
            <v>1083011</v>
          </cell>
          <cell r="O15">
            <v>1083011</v>
          </cell>
          <cell r="P15">
            <v>1083011</v>
          </cell>
          <cell r="R15">
            <v>134429</v>
          </cell>
        </row>
        <row r="24"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1723897</v>
          </cell>
        </row>
      </sheetData>
      <sheetData sheetId="53">
        <row r="8">
          <cell r="J8">
            <v>3180000</v>
          </cell>
        </row>
        <row r="16">
          <cell r="L16">
            <v>3180000</v>
          </cell>
          <cell r="M16">
            <v>170000</v>
          </cell>
          <cell r="N16">
            <v>161289</v>
          </cell>
          <cell r="O16">
            <v>161289</v>
          </cell>
          <cell r="P16">
            <v>161289</v>
          </cell>
          <cell r="R16">
            <v>27736701</v>
          </cell>
        </row>
        <row r="21">
          <cell r="L21">
            <v>0</v>
          </cell>
          <cell r="M21">
            <v>100</v>
          </cell>
          <cell r="N21">
            <v>89</v>
          </cell>
          <cell r="O21">
            <v>89</v>
          </cell>
          <cell r="P21">
            <v>89</v>
          </cell>
          <cell r="R21">
            <v>89</v>
          </cell>
        </row>
        <row r="22">
          <cell r="L22">
            <v>0</v>
          </cell>
          <cell r="M22">
            <v>900</v>
          </cell>
          <cell r="N22">
            <v>506</v>
          </cell>
          <cell r="O22">
            <v>506</v>
          </cell>
          <cell r="P22">
            <v>506</v>
          </cell>
          <cell r="R22">
            <v>506</v>
          </cell>
        </row>
      </sheetData>
      <sheetData sheetId="54">
        <row r="8">
          <cell r="J8">
            <v>29794860</v>
          </cell>
        </row>
        <row r="13">
          <cell r="L13">
            <v>1352000</v>
          </cell>
          <cell r="M13">
            <v>1943000</v>
          </cell>
          <cell r="N13">
            <v>1933176</v>
          </cell>
          <cell r="O13">
            <v>1933176</v>
          </cell>
          <cell r="P13">
            <v>1933176</v>
          </cell>
        </row>
        <row r="18">
          <cell r="L18">
            <v>29794860</v>
          </cell>
          <cell r="M18">
            <v>15744157</v>
          </cell>
          <cell r="N18">
            <v>1870437</v>
          </cell>
          <cell r="O18">
            <v>1870437</v>
          </cell>
          <cell r="P18">
            <v>1870437</v>
          </cell>
        </row>
      </sheetData>
      <sheetData sheetId="55">
        <row r="8">
          <cell r="J8">
            <v>31150000</v>
          </cell>
        </row>
        <row r="12">
          <cell r="L12">
            <v>11539000</v>
          </cell>
          <cell r="M12">
            <v>14564000</v>
          </cell>
          <cell r="N12">
            <v>14314675</v>
          </cell>
          <cell r="O12">
            <v>14314675</v>
          </cell>
          <cell r="P12">
            <v>14314675</v>
          </cell>
          <cell r="R12">
            <v>14314675</v>
          </cell>
        </row>
        <row r="21"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4"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226014</v>
          </cell>
        </row>
        <row r="30">
          <cell r="R30">
            <v>2910804</v>
          </cell>
        </row>
        <row r="36">
          <cell r="L36">
            <v>26168000</v>
          </cell>
          <cell r="M36">
            <v>26168000</v>
          </cell>
          <cell r="P36">
            <v>0</v>
          </cell>
          <cell r="R36">
            <v>0</v>
          </cell>
        </row>
        <row r="37">
          <cell r="L37">
            <v>10000</v>
          </cell>
          <cell r="M37">
            <v>10000</v>
          </cell>
          <cell r="N37">
            <v>2368</v>
          </cell>
          <cell r="O37">
            <v>2368</v>
          </cell>
          <cell r="P37">
            <v>2368</v>
          </cell>
          <cell r="Q37">
            <v>0</v>
          </cell>
          <cell r="R37">
            <v>0</v>
          </cell>
        </row>
        <row r="38">
          <cell r="L38">
            <v>4972000</v>
          </cell>
          <cell r="M38">
            <v>4972000</v>
          </cell>
          <cell r="P38">
            <v>0</v>
          </cell>
          <cell r="R38">
            <v>0</v>
          </cell>
        </row>
      </sheetData>
      <sheetData sheetId="56">
        <row r="8">
          <cell r="J8">
            <v>17870000</v>
          </cell>
        </row>
        <row r="12">
          <cell r="L12">
            <v>42677317</v>
          </cell>
          <cell r="M12">
            <v>46371582</v>
          </cell>
          <cell r="N12">
            <v>46335746</v>
          </cell>
          <cell r="O12">
            <v>46335746</v>
          </cell>
          <cell r="P12">
            <v>46335746</v>
          </cell>
          <cell r="Q12">
            <v>0</v>
          </cell>
          <cell r="R12">
            <v>44756032</v>
          </cell>
        </row>
        <row r="18">
          <cell r="L18">
            <v>3840000</v>
          </cell>
          <cell r="M18">
            <v>3961000</v>
          </cell>
          <cell r="N18">
            <v>3958994</v>
          </cell>
          <cell r="O18">
            <v>3958994</v>
          </cell>
          <cell r="P18">
            <v>3958994</v>
          </cell>
          <cell r="Q18">
            <v>0</v>
          </cell>
        </row>
        <row r="21">
          <cell r="N21">
            <v>0</v>
          </cell>
          <cell r="O21">
            <v>0</v>
          </cell>
        </row>
        <row r="26">
          <cell r="L26">
            <v>17870000</v>
          </cell>
          <cell r="M26">
            <v>12787000</v>
          </cell>
          <cell r="N26">
            <v>8192986</v>
          </cell>
          <cell r="O26">
            <v>8192986</v>
          </cell>
          <cell r="P26">
            <v>8192986</v>
          </cell>
          <cell r="Q26">
            <v>0</v>
          </cell>
          <cell r="R26">
            <v>7388809</v>
          </cell>
        </row>
        <row r="27">
          <cell r="R27">
            <v>471386</v>
          </cell>
        </row>
      </sheetData>
      <sheetData sheetId="57">
        <row r="8">
          <cell r="J8">
            <v>4214280</v>
          </cell>
        </row>
        <row r="14">
          <cell r="M14">
            <v>300000</v>
          </cell>
          <cell r="N14">
            <v>294897</v>
          </cell>
          <cell r="O14">
            <v>294897</v>
          </cell>
          <cell r="P14">
            <v>294897</v>
          </cell>
          <cell r="Q14">
            <v>0</v>
          </cell>
          <cell r="R14">
            <v>21503</v>
          </cell>
        </row>
        <row r="15"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251</v>
          </cell>
        </row>
        <row r="16">
          <cell r="L16">
            <v>4214280</v>
          </cell>
          <cell r="M16">
            <v>3488220</v>
          </cell>
          <cell r="N16">
            <v>2336965</v>
          </cell>
          <cell r="O16">
            <v>2336965</v>
          </cell>
          <cell r="P16">
            <v>2336965</v>
          </cell>
          <cell r="R16">
            <v>2046</v>
          </cell>
        </row>
      </sheetData>
      <sheetData sheetId="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3E8F3-032E-421D-A585-D982E84B0A21}">
  <sheetPr>
    <tabColor indexed="52"/>
  </sheetPr>
  <dimension ref="A1:AE293"/>
  <sheetViews>
    <sheetView tabSelected="1" zoomScaleNormal="100" zoomScaleSheetLayoutView="85" workbookViewId="0">
      <selection activeCell="K4" sqref="K4"/>
    </sheetView>
  </sheetViews>
  <sheetFormatPr defaultRowHeight="12.75"/>
  <cols>
    <col min="1" max="1" width="5.140625" style="2" customWidth="1"/>
    <col min="2" max="2" width="39.7109375" style="175" customWidth="1"/>
    <col min="3" max="3" width="7.7109375" style="2" customWidth="1"/>
    <col min="4" max="4" width="14.85546875" style="2" customWidth="1"/>
    <col min="5" max="5" width="13.42578125" style="2" customWidth="1"/>
    <col min="6" max="6" width="14.5703125" style="2" customWidth="1"/>
    <col min="7" max="7" width="15" style="2" customWidth="1"/>
    <col min="8" max="8" width="14.140625" style="2" customWidth="1"/>
    <col min="9" max="9" width="13.85546875" style="2" customWidth="1"/>
    <col min="10" max="10" width="13.7109375" style="2" customWidth="1"/>
    <col min="11" max="11" width="15.5703125" style="2" customWidth="1"/>
    <col min="12" max="12" width="13" style="2" customWidth="1"/>
    <col min="13" max="14" width="9.140625" style="183"/>
    <col min="15" max="15" width="13" style="183" customWidth="1"/>
    <col min="16" max="31" width="9.140625" style="183"/>
    <col min="32" max="256" width="9.140625" style="2"/>
    <col min="257" max="257" width="5.140625" style="2" customWidth="1"/>
    <col min="258" max="258" width="39.7109375" style="2" customWidth="1"/>
    <col min="259" max="259" width="7.7109375" style="2" customWidth="1"/>
    <col min="260" max="260" width="14.85546875" style="2" customWidth="1"/>
    <col min="261" max="261" width="13.42578125" style="2" customWidth="1"/>
    <col min="262" max="262" width="14.5703125" style="2" customWidth="1"/>
    <col min="263" max="263" width="15" style="2" customWidth="1"/>
    <col min="264" max="264" width="14.140625" style="2" customWidth="1"/>
    <col min="265" max="265" width="13.85546875" style="2" customWidth="1"/>
    <col min="266" max="266" width="13.7109375" style="2" customWidth="1"/>
    <col min="267" max="267" width="15.5703125" style="2" customWidth="1"/>
    <col min="268" max="268" width="13" style="2" customWidth="1"/>
    <col min="269" max="270" width="9.140625" style="2"/>
    <col min="271" max="271" width="13" style="2" customWidth="1"/>
    <col min="272" max="512" width="9.140625" style="2"/>
    <col min="513" max="513" width="5.140625" style="2" customWidth="1"/>
    <col min="514" max="514" width="39.7109375" style="2" customWidth="1"/>
    <col min="515" max="515" width="7.7109375" style="2" customWidth="1"/>
    <col min="516" max="516" width="14.85546875" style="2" customWidth="1"/>
    <col min="517" max="517" width="13.42578125" style="2" customWidth="1"/>
    <col min="518" max="518" width="14.5703125" style="2" customWidth="1"/>
    <col min="519" max="519" width="15" style="2" customWidth="1"/>
    <col min="520" max="520" width="14.140625" style="2" customWidth="1"/>
    <col min="521" max="521" width="13.85546875" style="2" customWidth="1"/>
    <col min="522" max="522" width="13.7109375" style="2" customWidth="1"/>
    <col min="523" max="523" width="15.5703125" style="2" customWidth="1"/>
    <col min="524" max="524" width="13" style="2" customWidth="1"/>
    <col min="525" max="526" width="9.140625" style="2"/>
    <col min="527" max="527" width="13" style="2" customWidth="1"/>
    <col min="528" max="768" width="9.140625" style="2"/>
    <col min="769" max="769" width="5.140625" style="2" customWidth="1"/>
    <col min="770" max="770" width="39.7109375" style="2" customWidth="1"/>
    <col min="771" max="771" width="7.7109375" style="2" customWidth="1"/>
    <col min="772" max="772" width="14.85546875" style="2" customWidth="1"/>
    <col min="773" max="773" width="13.42578125" style="2" customWidth="1"/>
    <col min="774" max="774" width="14.5703125" style="2" customWidth="1"/>
    <col min="775" max="775" width="15" style="2" customWidth="1"/>
    <col min="776" max="776" width="14.140625" style="2" customWidth="1"/>
    <col min="777" max="777" width="13.85546875" style="2" customWidth="1"/>
    <col min="778" max="778" width="13.7109375" style="2" customWidth="1"/>
    <col min="779" max="779" width="15.5703125" style="2" customWidth="1"/>
    <col min="780" max="780" width="13" style="2" customWidth="1"/>
    <col min="781" max="782" width="9.140625" style="2"/>
    <col min="783" max="783" width="13" style="2" customWidth="1"/>
    <col min="784" max="1024" width="9.140625" style="2"/>
    <col min="1025" max="1025" width="5.140625" style="2" customWidth="1"/>
    <col min="1026" max="1026" width="39.7109375" style="2" customWidth="1"/>
    <col min="1027" max="1027" width="7.7109375" style="2" customWidth="1"/>
    <col min="1028" max="1028" width="14.85546875" style="2" customWidth="1"/>
    <col min="1029" max="1029" width="13.42578125" style="2" customWidth="1"/>
    <col min="1030" max="1030" width="14.5703125" style="2" customWidth="1"/>
    <col min="1031" max="1031" width="15" style="2" customWidth="1"/>
    <col min="1032" max="1032" width="14.140625" style="2" customWidth="1"/>
    <col min="1033" max="1033" width="13.85546875" style="2" customWidth="1"/>
    <col min="1034" max="1034" width="13.7109375" style="2" customWidth="1"/>
    <col min="1035" max="1035" width="15.5703125" style="2" customWidth="1"/>
    <col min="1036" max="1036" width="13" style="2" customWidth="1"/>
    <col min="1037" max="1038" width="9.140625" style="2"/>
    <col min="1039" max="1039" width="13" style="2" customWidth="1"/>
    <col min="1040" max="1280" width="9.140625" style="2"/>
    <col min="1281" max="1281" width="5.140625" style="2" customWidth="1"/>
    <col min="1282" max="1282" width="39.7109375" style="2" customWidth="1"/>
    <col min="1283" max="1283" width="7.7109375" style="2" customWidth="1"/>
    <col min="1284" max="1284" width="14.85546875" style="2" customWidth="1"/>
    <col min="1285" max="1285" width="13.42578125" style="2" customWidth="1"/>
    <col min="1286" max="1286" width="14.5703125" style="2" customWidth="1"/>
    <col min="1287" max="1287" width="15" style="2" customWidth="1"/>
    <col min="1288" max="1288" width="14.140625" style="2" customWidth="1"/>
    <col min="1289" max="1289" width="13.85546875" style="2" customWidth="1"/>
    <col min="1290" max="1290" width="13.7109375" style="2" customWidth="1"/>
    <col min="1291" max="1291" width="15.5703125" style="2" customWidth="1"/>
    <col min="1292" max="1292" width="13" style="2" customWidth="1"/>
    <col min="1293" max="1294" width="9.140625" style="2"/>
    <col min="1295" max="1295" width="13" style="2" customWidth="1"/>
    <col min="1296" max="1536" width="9.140625" style="2"/>
    <col min="1537" max="1537" width="5.140625" style="2" customWidth="1"/>
    <col min="1538" max="1538" width="39.7109375" style="2" customWidth="1"/>
    <col min="1539" max="1539" width="7.7109375" style="2" customWidth="1"/>
    <col min="1540" max="1540" width="14.85546875" style="2" customWidth="1"/>
    <col min="1541" max="1541" width="13.42578125" style="2" customWidth="1"/>
    <col min="1542" max="1542" width="14.5703125" style="2" customWidth="1"/>
    <col min="1543" max="1543" width="15" style="2" customWidth="1"/>
    <col min="1544" max="1544" width="14.140625" style="2" customWidth="1"/>
    <col min="1545" max="1545" width="13.85546875" style="2" customWidth="1"/>
    <col min="1546" max="1546" width="13.7109375" style="2" customWidth="1"/>
    <col min="1547" max="1547" width="15.5703125" style="2" customWidth="1"/>
    <col min="1548" max="1548" width="13" style="2" customWidth="1"/>
    <col min="1549" max="1550" width="9.140625" style="2"/>
    <col min="1551" max="1551" width="13" style="2" customWidth="1"/>
    <col min="1552" max="1792" width="9.140625" style="2"/>
    <col min="1793" max="1793" width="5.140625" style="2" customWidth="1"/>
    <col min="1794" max="1794" width="39.7109375" style="2" customWidth="1"/>
    <col min="1795" max="1795" width="7.7109375" style="2" customWidth="1"/>
    <col min="1796" max="1796" width="14.85546875" style="2" customWidth="1"/>
    <col min="1797" max="1797" width="13.42578125" style="2" customWidth="1"/>
    <col min="1798" max="1798" width="14.5703125" style="2" customWidth="1"/>
    <col min="1799" max="1799" width="15" style="2" customWidth="1"/>
    <col min="1800" max="1800" width="14.140625" style="2" customWidth="1"/>
    <col min="1801" max="1801" width="13.85546875" style="2" customWidth="1"/>
    <col min="1802" max="1802" width="13.7109375" style="2" customWidth="1"/>
    <col min="1803" max="1803" width="15.5703125" style="2" customWidth="1"/>
    <col min="1804" max="1804" width="13" style="2" customWidth="1"/>
    <col min="1805" max="1806" width="9.140625" style="2"/>
    <col min="1807" max="1807" width="13" style="2" customWidth="1"/>
    <col min="1808" max="2048" width="9.140625" style="2"/>
    <col min="2049" max="2049" width="5.140625" style="2" customWidth="1"/>
    <col min="2050" max="2050" width="39.7109375" style="2" customWidth="1"/>
    <col min="2051" max="2051" width="7.7109375" style="2" customWidth="1"/>
    <col min="2052" max="2052" width="14.85546875" style="2" customWidth="1"/>
    <col min="2053" max="2053" width="13.42578125" style="2" customWidth="1"/>
    <col min="2054" max="2054" width="14.5703125" style="2" customWidth="1"/>
    <col min="2055" max="2055" width="15" style="2" customWidth="1"/>
    <col min="2056" max="2056" width="14.140625" style="2" customWidth="1"/>
    <col min="2057" max="2057" width="13.85546875" style="2" customWidth="1"/>
    <col min="2058" max="2058" width="13.7109375" style="2" customWidth="1"/>
    <col min="2059" max="2059" width="15.5703125" style="2" customWidth="1"/>
    <col min="2060" max="2060" width="13" style="2" customWidth="1"/>
    <col min="2061" max="2062" width="9.140625" style="2"/>
    <col min="2063" max="2063" width="13" style="2" customWidth="1"/>
    <col min="2064" max="2304" width="9.140625" style="2"/>
    <col min="2305" max="2305" width="5.140625" style="2" customWidth="1"/>
    <col min="2306" max="2306" width="39.7109375" style="2" customWidth="1"/>
    <col min="2307" max="2307" width="7.7109375" style="2" customWidth="1"/>
    <col min="2308" max="2308" width="14.85546875" style="2" customWidth="1"/>
    <col min="2309" max="2309" width="13.42578125" style="2" customWidth="1"/>
    <col min="2310" max="2310" width="14.5703125" style="2" customWidth="1"/>
    <col min="2311" max="2311" width="15" style="2" customWidth="1"/>
    <col min="2312" max="2312" width="14.140625" style="2" customWidth="1"/>
    <col min="2313" max="2313" width="13.85546875" style="2" customWidth="1"/>
    <col min="2314" max="2314" width="13.7109375" style="2" customWidth="1"/>
    <col min="2315" max="2315" width="15.5703125" style="2" customWidth="1"/>
    <col min="2316" max="2316" width="13" style="2" customWidth="1"/>
    <col min="2317" max="2318" width="9.140625" style="2"/>
    <col min="2319" max="2319" width="13" style="2" customWidth="1"/>
    <col min="2320" max="2560" width="9.140625" style="2"/>
    <col min="2561" max="2561" width="5.140625" style="2" customWidth="1"/>
    <col min="2562" max="2562" width="39.7109375" style="2" customWidth="1"/>
    <col min="2563" max="2563" width="7.7109375" style="2" customWidth="1"/>
    <col min="2564" max="2564" width="14.85546875" style="2" customWidth="1"/>
    <col min="2565" max="2565" width="13.42578125" style="2" customWidth="1"/>
    <col min="2566" max="2566" width="14.5703125" style="2" customWidth="1"/>
    <col min="2567" max="2567" width="15" style="2" customWidth="1"/>
    <col min="2568" max="2568" width="14.140625" style="2" customWidth="1"/>
    <col min="2569" max="2569" width="13.85546875" style="2" customWidth="1"/>
    <col min="2570" max="2570" width="13.7109375" style="2" customWidth="1"/>
    <col min="2571" max="2571" width="15.5703125" style="2" customWidth="1"/>
    <col min="2572" max="2572" width="13" style="2" customWidth="1"/>
    <col min="2573" max="2574" width="9.140625" style="2"/>
    <col min="2575" max="2575" width="13" style="2" customWidth="1"/>
    <col min="2576" max="2816" width="9.140625" style="2"/>
    <col min="2817" max="2817" width="5.140625" style="2" customWidth="1"/>
    <col min="2818" max="2818" width="39.7109375" style="2" customWidth="1"/>
    <col min="2819" max="2819" width="7.7109375" style="2" customWidth="1"/>
    <col min="2820" max="2820" width="14.85546875" style="2" customWidth="1"/>
    <col min="2821" max="2821" width="13.42578125" style="2" customWidth="1"/>
    <col min="2822" max="2822" width="14.5703125" style="2" customWidth="1"/>
    <col min="2823" max="2823" width="15" style="2" customWidth="1"/>
    <col min="2824" max="2824" width="14.140625" style="2" customWidth="1"/>
    <col min="2825" max="2825" width="13.85546875" style="2" customWidth="1"/>
    <col min="2826" max="2826" width="13.7109375" style="2" customWidth="1"/>
    <col min="2827" max="2827" width="15.5703125" style="2" customWidth="1"/>
    <col min="2828" max="2828" width="13" style="2" customWidth="1"/>
    <col min="2829" max="2830" width="9.140625" style="2"/>
    <col min="2831" max="2831" width="13" style="2" customWidth="1"/>
    <col min="2832" max="3072" width="9.140625" style="2"/>
    <col min="3073" max="3073" width="5.140625" style="2" customWidth="1"/>
    <col min="3074" max="3074" width="39.7109375" style="2" customWidth="1"/>
    <col min="3075" max="3075" width="7.7109375" style="2" customWidth="1"/>
    <col min="3076" max="3076" width="14.85546875" style="2" customWidth="1"/>
    <col min="3077" max="3077" width="13.42578125" style="2" customWidth="1"/>
    <col min="3078" max="3078" width="14.5703125" style="2" customWidth="1"/>
    <col min="3079" max="3079" width="15" style="2" customWidth="1"/>
    <col min="3080" max="3080" width="14.140625" style="2" customWidth="1"/>
    <col min="3081" max="3081" width="13.85546875" style="2" customWidth="1"/>
    <col min="3082" max="3082" width="13.7109375" style="2" customWidth="1"/>
    <col min="3083" max="3083" width="15.5703125" style="2" customWidth="1"/>
    <col min="3084" max="3084" width="13" style="2" customWidth="1"/>
    <col min="3085" max="3086" width="9.140625" style="2"/>
    <col min="3087" max="3087" width="13" style="2" customWidth="1"/>
    <col min="3088" max="3328" width="9.140625" style="2"/>
    <col min="3329" max="3329" width="5.140625" style="2" customWidth="1"/>
    <col min="3330" max="3330" width="39.7109375" style="2" customWidth="1"/>
    <col min="3331" max="3331" width="7.7109375" style="2" customWidth="1"/>
    <col min="3332" max="3332" width="14.85546875" style="2" customWidth="1"/>
    <col min="3333" max="3333" width="13.42578125" style="2" customWidth="1"/>
    <col min="3334" max="3334" width="14.5703125" style="2" customWidth="1"/>
    <col min="3335" max="3335" width="15" style="2" customWidth="1"/>
    <col min="3336" max="3336" width="14.140625" style="2" customWidth="1"/>
    <col min="3337" max="3337" width="13.85546875" style="2" customWidth="1"/>
    <col min="3338" max="3338" width="13.7109375" style="2" customWidth="1"/>
    <col min="3339" max="3339" width="15.5703125" style="2" customWidth="1"/>
    <col min="3340" max="3340" width="13" style="2" customWidth="1"/>
    <col min="3341" max="3342" width="9.140625" style="2"/>
    <col min="3343" max="3343" width="13" style="2" customWidth="1"/>
    <col min="3344" max="3584" width="9.140625" style="2"/>
    <col min="3585" max="3585" width="5.140625" style="2" customWidth="1"/>
    <col min="3586" max="3586" width="39.7109375" style="2" customWidth="1"/>
    <col min="3587" max="3587" width="7.7109375" style="2" customWidth="1"/>
    <col min="3588" max="3588" width="14.85546875" style="2" customWidth="1"/>
    <col min="3589" max="3589" width="13.42578125" style="2" customWidth="1"/>
    <col min="3590" max="3590" width="14.5703125" style="2" customWidth="1"/>
    <col min="3591" max="3591" width="15" style="2" customWidth="1"/>
    <col min="3592" max="3592" width="14.140625" style="2" customWidth="1"/>
    <col min="3593" max="3593" width="13.85546875" style="2" customWidth="1"/>
    <col min="3594" max="3594" width="13.7109375" style="2" customWidth="1"/>
    <col min="3595" max="3595" width="15.5703125" style="2" customWidth="1"/>
    <col min="3596" max="3596" width="13" style="2" customWidth="1"/>
    <col min="3597" max="3598" width="9.140625" style="2"/>
    <col min="3599" max="3599" width="13" style="2" customWidth="1"/>
    <col min="3600" max="3840" width="9.140625" style="2"/>
    <col min="3841" max="3841" width="5.140625" style="2" customWidth="1"/>
    <col min="3842" max="3842" width="39.7109375" style="2" customWidth="1"/>
    <col min="3843" max="3843" width="7.7109375" style="2" customWidth="1"/>
    <col min="3844" max="3844" width="14.85546875" style="2" customWidth="1"/>
    <col min="3845" max="3845" width="13.42578125" style="2" customWidth="1"/>
    <col min="3846" max="3846" width="14.5703125" style="2" customWidth="1"/>
    <col min="3847" max="3847" width="15" style="2" customWidth="1"/>
    <col min="3848" max="3848" width="14.140625" style="2" customWidth="1"/>
    <col min="3849" max="3849" width="13.85546875" style="2" customWidth="1"/>
    <col min="3850" max="3850" width="13.7109375" style="2" customWidth="1"/>
    <col min="3851" max="3851" width="15.5703125" style="2" customWidth="1"/>
    <col min="3852" max="3852" width="13" style="2" customWidth="1"/>
    <col min="3853" max="3854" width="9.140625" style="2"/>
    <col min="3855" max="3855" width="13" style="2" customWidth="1"/>
    <col min="3856" max="4096" width="9.140625" style="2"/>
    <col min="4097" max="4097" width="5.140625" style="2" customWidth="1"/>
    <col min="4098" max="4098" width="39.7109375" style="2" customWidth="1"/>
    <col min="4099" max="4099" width="7.7109375" style="2" customWidth="1"/>
    <col min="4100" max="4100" width="14.85546875" style="2" customWidth="1"/>
    <col min="4101" max="4101" width="13.42578125" style="2" customWidth="1"/>
    <col min="4102" max="4102" width="14.5703125" style="2" customWidth="1"/>
    <col min="4103" max="4103" width="15" style="2" customWidth="1"/>
    <col min="4104" max="4104" width="14.140625" style="2" customWidth="1"/>
    <col min="4105" max="4105" width="13.85546875" style="2" customWidth="1"/>
    <col min="4106" max="4106" width="13.7109375" style="2" customWidth="1"/>
    <col min="4107" max="4107" width="15.5703125" style="2" customWidth="1"/>
    <col min="4108" max="4108" width="13" style="2" customWidth="1"/>
    <col min="4109" max="4110" width="9.140625" style="2"/>
    <col min="4111" max="4111" width="13" style="2" customWidth="1"/>
    <col min="4112" max="4352" width="9.140625" style="2"/>
    <col min="4353" max="4353" width="5.140625" style="2" customWidth="1"/>
    <col min="4354" max="4354" width="39.7109375" style="2" customWidth="1"/>
    <col min="4355" max="4355" width="7.7109375" style="2" customWidth="1"/>
    <col min="4356" max="4356" width="14.85546875" style="2" customWidth="1"/>
    <col min="4357" max="4357" width="13.42578125" style="2" customWidth="1"/>
    <col min="4358" max="4358" width="14.5703125" style="2" customWidth="1"/>
    <col min="4359" max="4359" width="15" style="2" customWidth="1"/>
    <col min="4360" max="4360" width="14.140625" style="2" customWidth="1"/>
    <col min="4361" max="4361" width="13.85546875" style="2" customWidth="1"/>
    <col min="4362" max="4362" width="13.7109375" style="2" customWidth="1"/>
    <col min="4363" max="4363" width="15.5703125" style="2" customWidth="1"/>
    <col min="4364" max="4364" width="13" style="2" customWidth="1"/>
    <col min="4365" max="4366" width="9.140625" style="2"/>
    <col min="4367" max="4367" width="13" style="2" customWidth="1"/>
    <col min="4368" max="4608" width="9.140625" style="2"/>
    <col min="4609" max="4609" width="5.140625" style="2" customWidth="1"/>
    <col min="4610" max="4610" width="39.7109375" style="2" customWidth="1"/>
    <col min="4611" max="4611" width="7.7109375" style="2" customWidth="1"/>
    <col min="4612" max="4612" width="14.85546875" style="2" customWidth="1"/>
    <col min="4613" max="4613" width="13.42578125" style="2" customWidth="1"/>
    <col min="4614" max="4614" width="14.5703125" style="2" customWidth="1"/>
    <col min="4615" max="4615" width="15" style="2" customWidth="1"/>
    <col min="4616" max="4616" width="14.140625" style="2" customWidth="1"/>
    <col min="4617" max="4617" width="13.85546875" style="2" customWidth="1"/>
    <col min="4618" max="4618" width="13.7109375" style="2" customWidth="1"/>
    <col min="4619" max="4619" width="15.5703125" style="2" customWidth="1"/>
    <col min="4620" max="4620" width="13" style="2" customWidth="1"/>
    <col min="4621" max="4622" width="9.140625" style="2"/>
    <col min="4623" max="4623" width="13" style="2" customWidth="1"/>
    <col min="4624" max="4864" width="9.140625" style="2"/>
    <col min="4865" max="4865" width="5.140625" style="2" customWidth="1"/>
    <col min="4866" max="4866" width="39.7109375" style="2" customWidth="1"/>
    <col min="4867" max="4867" width="7.7109375" style="2" customWidth="1"/>
    <col min="4868" max="4868" width="14.85546875" style="2" customWidth="1"/>
    <col min="4869" max="4869" width="13.42578125" style="2" customWidth="1"/>
    <col min="4870" max="4870" width="14.5703125" style="2" customWidth="1"/>
    <col min="4871" max="4871" width="15" style="2" customWidth="1"/>
    <col min="4872" max="4872" width="14.140625" style="2" customWidth="1"/>
    <col min="4873" max="4873" width="13.85546875" style="2" customWidth="1"/>
    <col min="4874" max="4874" width="13.7109375" style="2" customWidth="1"/>
    <col min="4875" max="4875" width="15.5703125" style="2" customWidth="1"/>
    <col min="4876" max="4876" width="13" style="2" customWidth="1"/>
    <col min="4877" max="4878" width="9.140625" style="2"/>
    <col min="4879" max="4879" width="13" style="2" customWidth="1"/>
    <col min="4880" max="5120" width="9.140625" style="2"/>
    <col min="5121" max="5121" width="5.140625" style="2" customWidth="1"/>
    <col min="5122" max="5122" width="39.7109375" style="2" customWidth="1"/>
    <col min="5123" max="5123" width="7.7109375" style="2" customWidth="1"/>
    <col min="5124" max="5124" width="14.85546875" style="2" customWidth="1"/>
    <col min="5125" max="5125" width="13.42578125" style="2" customWidth="1"/>
    <col min="5126" max="5126" width="14.5703125" style="2" customWidth="1"/>
    <col min="5127" max="5127" width="15" style="2" customWidth="1"/>
    <col min="5128" max="5128" width="14.140625" style="2" customWidth="1"/>
    <col min="5129" max="5129" width="13.85546875" style="2" customWidth="1"/>
    <col min="5130" max="5130" width="13.7109375" style="2" customWidth="1"/>
    <col min="5131" max="5131" width="15.5703125" style="2" customWidth="1"/>
    <col min="5132" max="5132" width="13" style="2" customWidth="1"/>
    <col min="5133" max="5134" width="9.140625" style="2"/>
    <col min="5135" max="5135" width="13" style="2" customWidth="1"/>
    <col min="5136" max="5376" width="9.140625" style="2"/>
    <col min="5377" max="5377" width="5.140625" style="2" customWidth="1"/>
    <col min="5378" max="5378" width="39.7109375" style="2" customWidth="1"/>
    <col min="5379" max="5379" width="7.7109375" style="2" customWidth="1"/>
    <col min="5380" max="5380" width="14.85546875" style="2" customWidth="1"/>
    <col min="5381" max="5381" width="13.42578125" style="2" customWidth="1"/>
    <col min="5382" max="5382" width="14.5703125" style="2" customWidth="1"/>
    <col min="5383" max="5383" width="15" style="2" customWidth="1"/>
    <col min="5384" max="5384" width="14.140625" style="2" customWidth="1"/>
    <col min="5385" max="5385" width="13.85546875" style="2" customWidth="1"/>
    <col min="5386" max="5386" width="13.7109375" style="2" customWidth="1"/>
    <col min="5387" max="5387" width="15.5703125" style="2" customWidth="1"/>
    <col min="5388" max="5388" width="13" style="2" customWidth="1"/>
    <col min="5389" max="5390" width="9.140625" style="2"/>
    <col min="5391" max="5391" width="13" style="2" customWidth="1"/>
    <col min="5392" max="5632" width="9.140625" style="2"/>
    <col min="5633" max="5633" width="5.140625" style="2" customWidth="1"/>
    <col min="5634" max="5634" width="39.7109375" style="2" customWidth="1"/>
    <col min="5635" max="5635" width="7.7109375" style="2" customWidth="1"/>
    <col min="5636" max="5636" width="14.85546875" style="2" customWidth="1"/>
    <col min="5637" max="5637" width="13.42578125" style="2" customWidth="1"/>
    <col min="5638" max="5638" width="14.5703125" style="2" customWidth="1"/>
    <col min="5639" max="5639" width="15" style="2" customWidth="1"/>
    <col min="5640" max="5640" width="14.140625" style="2" customWidth="1"/>
    <col min="5641" max="5641" width="13.85546875" style="2" customWidth="1"/>
    <col min="5642" max="5642" width="13.7109375" style="2" customWidth="1"/>
    <col min="5643" max="5643" width="15.5703125" style="2" customWidth="1"/>
    <col min="5644" max="5644" width="13" style="2" customWidth="1"/>
    <col min="5645" max="5646" width="9.140625" style="2"/>
    <col min="5647" max="5647" width="13" style="2" customWidth="1"/>
    <col min="5648" max="5888" width="9.140625" style="2"/>
    <col min="5889" max="5889" width="5.140625" style="2" customWidth="1"/>
    <col min="5890" max="5890" width="39.7109375" style="2" customWidth="1"/>
    <col min="5891" max="5891" width="7.7109375" style="2" customWidth="1"/>
    <col min="5892" max="5892" width="14.85546875" style="2" customWidth="1"/>
    <col min="5893" max="5893" width="13.42578125" style="2" customWidth="1"/>
    <col min="5894" max="5894" width="14.5703125" style="2" customWidth="1"/>
    <col min="5895" max="5895" width="15" style="2" customWidth="1"/>
    <col min="5896" max="5896" width="14.140625" style="2" customWidth="1"/>
    <col min="5897" max="5897" width="13.85546875" style="2" customWidth="1"/>
    <col min="5898" max="5898" width="13.7109375" style="2" customWidth="1"/>
    <col min="5899" max="5899" width="15.5703125" style="2" customWidth="1"/>
    <col min="5900" max="5900" width="13" style="2" customWidth="1"/>
    <col min="5901" max="5902" width="9.140625" style="2"/>
    <col min="5903" max="5903" width="13" style="2" customWidth="1"/>
    <col min="5904" max="6144" width="9.140625" style="2"/>
    <col min="6145" max="6145" width="5.140625" style="2" customWidth="1"/>
    <col min="6146" max="6146" width="39.7109375" style="2" customWidth="1"/>
    <col min="6147" max="6147" width="7.7109375" style="2" customWidth="1"/>
    <col min="6148" max="6148" width="14.85546875" style="2" customWidth="1"/>
    <col min="6149" max="6149" width="13.42578125" style="2" customWidth="1"/>
    <col min="6150" max="6150" width="14.5703125" style="2" customWidth="1"/>
    <col min="6151" max="6151" width="15" style="2" customWidth="1"/>
    <col min="6152" max="6152" width="14.140625" style="2" customWidth="1"/>
    <col min="6153" max="6153" width="13.85546875" style="2" customWidth="1"/>
    <col min="6154" max="6154" width="13.7109375" style="2" customWidth="1"/>
    <col min="6155" max="6155" width="15.5703125" style="2" customWidth="1"/>
    <col min="6156" max="6156" width="13" style="2" customWidth="1"/>
    <col min="6157" max="6158" width="9.140625" style="2"/>
    <col min="6159" max="6159" width="13" style="2" customWidth="1"/>
    <col min="6160" max="6400" width="9.140625" style="2"/>
    <col min="6401" max="6401" width="5.140625" style="2" customWidth="1"/>
    <col min="6402" max="6402" width="39.7109375" style="2" customWidth="1"/>
    <col min="6403" max="6403" width="7.7109375" style="2" customWidth="1"/>
    <col min="6404" max="6404" width="14.85546875" style="2" customWidth="1"/>
    <col min="6405" max="6405" width="13.42578125" style="2" customWidth="1"/>
    <col min="6406" max="6406" width="14.5703125" style="2" customWidth="1"/>
    <col min="6407" max="6407" width="15" style="2" customWidth="1"/>
    <col min="6408" max="6408" width="14.140625" style="2" customWidth="1"/>
    <col min="6409" max="6409" width="13.85546875" style="2" customWidth="1"/>
    <col min="6410" max="6410" width="13.7109375" style="2" customWidth="1"/>
    <col min="6411" max="6411" width="15.5703125" style="2" customWidth="1"/>
    <col min="6412" max="6412" width="13" style="2" customWidth="1"/>
    <col min="6413" max="6414" width="9.140625" style="2"/>
    <col min="6415" max="6415" width="13" style="2" customWidth="1"/>
    <col min="6416" max="6656" width="9.140625" style="2"/>
    <col min="6657" max="6657" width="5.140625" style="2" customWidth="1"/>
    <col min="6658" max="6658" width="39.7109375" style="2" customWidth="1"/>
    <col min="6659" max="6659" width="7.7109375" style="2" customWidth="1"/>
    <col min="6660" max="6660" width="14.85546875" style="2" customWidth="1"/>
    <col min="6661" max="6661" width="13.42578125" style="2" customWidth="1"/>
    <col min="6662" max="6662" width="14.5703125" style="2" customWidth="1"/>
    <col min="6663" max="6663" width="15" style="2" customWidth="1"/>
    <col min="6664" max="6664" width="14.140625" style="2" customWidth="1"/>
    <col min="6665" max="6665" width="13.85546875" style="2" customWidth="1"/>
    <col min="6666" max="6666" width="13.7109375" style="2" customWidth="1"/>
    <col min="6667" max="6667" width="15.5703125" style="2" customWidth="1"/>
    <col min="6668" max="6668" width="13" style="2" customWidth="1"/>
    <col min="6669" max="6670" width="9.140625" style="2"/>
    <col min="6671" max="6671" width="13" style="2" customWidth="1"/>
    <col min="6672" max="6912" width="9.140625" style="2"/>
    <col min="6913" max="6913" width="5.140625" style="2" customWidth="1"/>
    <col min="6914" max="6914" width="39.7109375" style="2" customWidth="1"/>
    <col min="6915" max="6915" width="7.7109375" style="2" customWidth="1"/>
    <col min="6916" max="6916" width="14.85546875" style="2" customWidth="1"/>
    <col min="6917" max="6917" width="13.42578125" style="2" customWidth="1"/>
    <col min="6918" max="6918" width="14.5703125" style="2" customWidth="1"/>
    <col min="6919" max="6919" width="15" style="2" customWidth="1"/>
    <col min="6920" max="6920" width="14.140625" style="2" customWidth="1"/>
    <col min="6921" max="6921" width="13.85546875" style="2" customWidth="1"/>
    <col min="6922" max="6922" width="13.7109375" style="2" customWidth="1"/>
    <col min="6923" max="6923" width="15.5703125" style="2" customWidth="1"/>
    <col min="6924" max="6924" width="13" style="2" customWidth="1"/>
    <col min="6925" max="6926" width="9.140625" style="2"/>
    <col min="6927" max="6927" width="13" style="2" customWidth="1"/>
    <col min="6928" max="7168" width="9.140625" style="2"/>
    <col min="7169" max="7169" width="5.140625" style="2" customWidth="1"/>
    <col min="7170" max="7170" width="39.7109375" style="2" customWidth="1"/>
    <col min="7171" max="7171" width="7.7109375" style="2" customWidth="1"/>
    <col min="7172" max="7172" width="14.85546875" style="2" customWidth="1"/>
    <col min="7173" max="7173" width="13.42578125" style="2" customWidth="1"/>
    <col min="7174" max="7174" width="14.5703125" style="2" customWidth="1"/>
    <col min="7175" max="7175" width="15" style="2" customWidth="1"/>
    <col min="7176" max="7176" width="14.140625" style="2" customWidth="1"/>
    <col min="7177" max="7177" width="13.85546875" style="2" customWidth="1"/>
    <col min="7178" max="7178" width="13.7109375" style="2" customWidth="1"/>
    <col min="7179" max="7179" width="15.5703125" style="2" customWidth="1"/>
    <col min="7180" max="7180" width="13" style="2" customWidth="1"/>
    <col min="7181" max="7182" width="9.140625" style="2"/>
    <col min="7183" max="7183" width="13" style="2" customWidth="1"/>
    <col min="7184" max="7424" width="9.140625" style="2"/>
    <col min="7425" max="7425" width="5.140625" style="2" customWidth="1"/>
    <col min="7426" max="7426" width="39.7109375" style="2" customWidth="1"/>
    <col min="7427" max="7427" width="7.7109375" style="2" customWidth="1"/>
    <col min="7428" max="7428" width="14.85546875" style="2" customWidth="1"/>
    <col min="7429" max="7429" width="13.42578125" style="2" customWidth="1"/>
    <col min="7430" max="7430" width="14.5703125" style="2" customWidth="1"/>
    <col min="7431" max="7431" width="15" style="2" customWidth="1"/>
    <col min="7432" max="7432" width="14.140625" style="2" customWidth="1"/>
    <col min="7433" max="7433" width="13.85546875" style="2" customWidth="1"/>
    <col min="7434" max="7434" width="13.7109375" style="2" customWidth="1"/>
    <col min="7435" max="7435" width="15.5703125" style="2" customWidth="1"/>
    <col min="7436" max="7436" width="13" style="2" customWidth="1"/>
    <col min="7437" max="7438" width="9.140625" style="2"/>
    <col min="7439" max="7439" width="13" style="2" customWidth="1"/>
    <col min="7440" max="7680" width="9.140625" style="2"/>
    <col min="7681" max="7681" width="5.140625" style="2" customWidth="1"/>
    <col min="7682" max="7682" width="39.7109375" style="2" customWidth="1"/>
    <col min="7683" max="7683" width="7.7109375" style="2" customWidth="1"/>
    <col min="7684" max="7684" width="14.85546875" style="2" customWidth="1"/>
    <col min="7685" max="7685" width="13.42578125" style="2" customWidth="1"/>
    <col min="7686" max="7686" width="14.5703125" style="2" customWidth="1"/>
    <col min="7687" max="7687" width="15" style="2" customWidth="1"/>
    <col min="7688" max="7688" width="14.140625" style="2" customWidth="1"/>
    <col min="7689" max="7689" width="13.85546875" style="2" customWidth="1"/>
    <col min="7690" max="7690" width="13.7109375" style="2" customWidth="1"/>
    <col min="7691" max="7691" width="15.5703125" style="2" customWidth="1"/>
    <col min="7692" max="7692" width="13" style="2" customWidth="1"/>
    <col min="7693" max="7694" width="9.140625" style="2"/>
    <col min="7695" max="7695" width="13" style="2" customWidth="1"/>
    <col min="7696" max="7936" width="9.140625" style="2"/>
    <col min="7937" max="7937" width="5.140625" style="2" customWidth="1"/>
    <col min="7938" max="7938" width="39.7109375" style="2" customWidth="1"/>
    <col min="7939" max="7939" width="7.7109375" style="2" customWidth="1"/>
    <col min="7940" max="7940" width="14.85546875" style="2" customWidth="1"/>
    <col min="7941" max="7941" width="13.42578125" style="2" customWidth="1"/>
    <col min="7942" max="7942" width="14.5703125" style="2" customWidth="1"/>
    <col min="7943" max="7943" width="15" style="2" customWidth="1"/>
    <col min="7944" max="7944" width="14.140625" style="2" customWidth="1"/>
    <col min="7945" max="7945" width="13.85546875" style="2" customWidth="1"/>
    <col min="7946" max="7946" width="13.7109375" style="2" customWidth="1"/>
    <col min="7947" max="7947" width="15.5703125" style="2" customWidth="1"/>
    <col min="7948" max="7948" width="13" style="2" customWidth="1"/>
    <col min="7949" max="7950" width="9.140625" style="2"/>
    <col min="7951" max="7951" width="13" style="2" customWidth="1"/>
    <col min="7952" max="8192" width="9.140625" style="2"/>
    <col min="8193" max="8193" width="5.140625" style="2" customWidth="1"/>
    <col min="8194" max="8194" width="39.7109375" style="2" customWidth="1"/>
    <col min="8195" max="8195" width="7.7109375" style="2" customWidth="1"/>
    <col min="8196" max="8196" width="14.85546875" style="2" customWidth="1"/>
    <col min="8197" max="8197" width="13.42578125" style="2" customWidth="1"/>
    <col min="8198" max="8198" width="14.5703125" style="2" customWidth="1"/>
    <col min="8199" max="8199" width="15" style="2" customWidth="1"/>
    <col min="8200" max="8200" width="14.140625" style="2" customWidth="1"/>
    <col min="8201" max="8201" width="13.85546875" style="2" customWidth="1"/>
    <col min="8202" max="8202" width="13.7109375" style="2" customWidth="1"/>
    <col min="8203" max="8203" width="15.5703125" style="2" customWidth="1"/>
    <col min="8204" max="8204" width="13" style="2" customWidth="1"/>
    <col min="8205" max="8206" width="9.140625" style="2"/>
    <col min="8207" max="8207" width="13" style="2" customWidth="1"/>
    <col min="8208" max="8448" width="9.140625" style="2"/>
    <col min="8449" max="8449" width="5.140625" style="2" customWidth="1"/>
    <col min="8450" max="8450" width="39.7109375" style="2" customWidth="1"/>
    <col min="8451" max="8451" width="7.7109375" style="2" customWidth="1"/>
    <col min="8452" max="8452" width="14.85546875" style="2" customWidth="1"/>
    <col min="8453" max="8453" width="13.42578125" style="2" customWidth="1"/>
    <col min="8454" max="8454" width="14.5703125" style="2" customWidth="1"/>
    <col min="8455" max="8455" width="15" style="2" customWidth="1"/>
    <col min="8456" max="8456" width="14.140625" style="2" customWidth="1"/>
    <col min="8457" max="8457" width="13.85546875" style="2" customWidth="1"/>
    <col min="8458" max="8458" width="13.7109375" style="2" customWidth="1"/>
    <col min="8459" max="8459" width="15.5703125" style="2" customWidth="1"/>
    <col min="8460" max="8460" width="13" style="2" customWidth="1"/>
    <col min="8461" max="8462" width="9.140625" style="2"/>
    <col min="8463" max="8463" width="13" style="2" customWidth="1"/>
    <col min="8464" max="8704" width="9.140625" style="2"/>
    <col min="8705" max="8705" width="5.140625" style="2" customWidth="1"/>
    <col min="8706" max="8706" width="39.7109375" style="2" customWidth="1"/>
    <col min="8707" max="8707" width="7.7109375" style="2" customWidth="1"/>
    <col min="8708" max="8708" width="14.85546875" style="2" customWidth="1"/>
    <col min="8709" max="8709" width="13.42578125" style="2" customWidth="1"/>
    <col min="8710" max="8710" width="14.5703125" style="2" customWidth="1"/>
    <col min="8711" max="8711" width="15" style="2" customWidth="1"/>
    <col min="8712" max="8712" width="14.140625" style="2" customWidth="1"/>
    <col min="8713" max="8713" width="13.85546875" style="2" customWidth="1"/>
    <col min="8714" max="8714" width="13.7109375" style="2" customWidth="1"/>
    <col min="8715" max="8715" width="15.5703125" style="2" customWidth="1"/>
    <col min="8716" max="8716" width="13" style="2" customWidth="1"/>
    <col min="8717" max="8718" width="9.140625" style="2"/>
    <col min="8719" max="8719" width="13" style="2" customWidth="1"/>
    <col min="8720" max="8960" width="9.140625" style="2"/>
    <col min="8961" max="8961" width="5.140625" style="2" customWidth="1"/>
    <col min="8962" max="8962" width="39.7109375" style="2" customWidth="1"/>
    <col min="8963" max="8963" width="7.7109375" style="2" customWidth="1"/>
    <col min="8964" max="8964" width="14.85546875" style="2" customWidth="1"/>
    <col min="8965" max="8965" width="13.42578125" style="2" customWidth="1"/>
    <col min="8966" max="8966" width="14.5703125" style="2" customWidth="1"/>
    <col min="8967" max="8967" width="15" style="2" customWidth="1"/>
    <col min="8968" max="8968" width="14.140625" style="2" customWidth="1"/>
    <col min="8969" max="8969" width="13.85546875" style="2" customWidth="1"/>
    <col min="8970" max="8970" width="13.7109375" style="2" customWidth="1"/>
    <col min="8971" max="8971" width="15.5703125" style="2" customWidth="1"/>
    <col min="8972" max="8972" width="13" style="2" customWidth="1"/>
    <col min="8973" max="8974" width="9.140625" style="2"/>
    <col min="8975" max="8975" width="13" style="2" customWidth="1"/>
    <col min="8976" max="9216" width="9.140625" style="2"/>
    <col min="9217" max="9217" width="5.140625" style="2" customWidth="1"/>
    <col min="9218" max="9218" width="39.7109375" style="2" customWidth="1"/>
    <col min="9219" max="9219" width="7.7109375" style="2" customWidth="1"/>
    <col min="9220" max="9220" width="14.85546875" style="2" customWidth="1"/>
    <col min="9221" max="9221" width="13.42578125" style="2" customWidth="1"/>
    <col min="9222" max="9222" width="14.5703125" style="2" customWidth="1"/>
    <col min="9223" max="9223" width="15" style="2" customWidth="1"/>
    <col min="9224" max="9224" width="14.140625" style="2" customWidth="1"/>
    <col min="9225" max="9225" width="13.85546875" style="2" customWidth="1"/>
    <col min="9226" max="9226" width="13.7109375" style="2" customWidth="1"/>
    <col min="9227" max="9227" width="15.5703125" style="2" customWidth="1"/>
    <col min="9228" max="9228" width="13" style="2" customWidth="1"/>
    <col min="9229" max="9230" width="9.140625" style="2"/>
    <col min="9231" max="9231" width="13" style="2" customWidth="1"/>
    <col min="9232" max="9472" width="9.140625" style="2"/>
    <col min="9473" max="9473" width="5.140625" style="2" customWidth="1"/>
    <col min="9474" max="9474" width="39.7109375" style="2" customWidth="1"/>
    <col min="9475" max="9475" width="7.7109375" style="2" customWidth="1"/>
    <col min="9476" max="9476" width="14.85546875" style="2" customWidth="1"/>
    <col min="9477" max="9477" width="13.42578125" style="2" customWidth="1"/>
    <col min="9478" max="9478" width="14.5703125" style="2" customWidth="1"/>
    <col min="9479" max="9479" width="15" style="2" customWidth="1"/>
    <col min="9480" max="9480" width="14.140625" style="2" customWidth="1"/>
    <col min="9481" max="9481" width="13.85546875" style="2" customWidth="1"/>
    <col min="9482" max="9482" width="13.7109375" style="2" customWidth="1"/>
    <col min="9483" max="9483" width="15.5703125" style="2" customWidth="1"/>
    <col min="9484" max="9484" width="13" style="2" customWidth="1"/>
    <col min="9485" max="9486" width="9.140625" style="2"/>
    <col min="9487" max="9487" width="13" style="2" customWidth="1"/>
    <col min="9488" max="9728" width="9.140625" style="2"/>
    <col min="9729" max="9729" width="5.140625" style="2" customWidth="1"/>
    <col min="9730" max="9730" width="39.7109375" style="2" customWidth="1"/>
    <col min="9731" max="9731" width="7.7109375" style="2" customWidth="1"/>
    <col min="9732" max="9732" width="14.85546875" style="2" customWidth="1"/>
    <col min="9733" max="9733" width="13.42578125" style="2" customWidth="1"/>
    <col min="9734" max="9734" width="14.5703125" style="2" customWidth="1"/>
    <col min="9735" max="9735" width="15" style="2" customWidth="1"/>
    <col min="9736" max="9736" width="14.140625" style="2" customWidth="1"/>
    <col min="9737" max="9737" width="13.85546875" style="2" customWidth="1"/>
    <col min="9738" max="9738" width="13.7109375" style="2" customWidth="1"/>
    <col min="9739" max="9739" width="15.5703125" style="2" customWidth="1"/>
    <col min="9740" max="9740" width="13" style="2" customWidth="1"/>
    <col min="9741" max="9742" width="9.140625" style="2"/>
    <col min="9743" max="9743" width="13" style="2" customWidth="1"/>
    <col min="9744" max="9984" width="9.140625" style="2"/>
    <col min="9985" max="9985" width="5.140625" style="2" customWidth="1"/>
    <col min="9986" max="9986" width="39.7109375" style="2" customWidth="1"/>
    <col min="9987" max="9987" width="7.7109375" style="2" customWidth="1"/>
    <col min="9988" max="9988" width="14.85546875" style="2" customWidth="1"/>
    <col min="9989" max="9989" width="13.42578125" style="2" customWidth="1"/>
    <col min="9990" max="9990" width="14.5703125" style="2" customWidth="1"/>
    <col min="9991" max="9991" width="15" style="2" customWidth="1"/>
    <col min="9992" max="9992" width="14.140625" style="2" customWidth="1"/>
    <col min="9993" max="9993" width="13.85546875" style="2" customWidth="1"/>
    <col min="9994" max="9994" width="13.7109375" style="2" customWidth="1"/>
    <col min="9995" max="9995" width="15.5703125" style="2" customWidth="1"/>
    <col min="9996" max="9996" width="13" style="2" customWidth="1"/>
    <col min="9997" max="9998" width="9.140625" style="2"/>
    <col min="9999" max="9999" width="13" style="2" customWidth="1"/>
    <col min="10000" max="10240" width="9.140625" style="2"/>
    <col min="10241" max="10241" width="5.140625" style="2" customWidth="1"/>
    <col min="10242" max="10242" width="39.7109375" style="2" customWidth="1"/>
    <col min="10243" max="10243" width="7.7109375" style="2" customWidth="1"/>
    <col min="10244" max="10244" width="14.85546875" style="2" customWidth="1"/>
    <col min="10245" max="10245" width="13.42578125" style="2" customWidth="1"/>
    <col min="10246" max="10246" width="14.5703125" style="2" customWidth="1"/>
    <col min="10247" max="10247" width="15" style="2" customWidth="1"/>
    <col min="10248" max="10248" width="14.140625" style="2" customWidth="1"/>
    <col min="10249" max="10249" width="13.85546875" style="2" customWidth="1"/>
    <col min="10250" max="10250" width="13.7109375" style="2" customWidth="1"/>
    <col min="10251" max="10251" width="15.5703125" style="2" customWidth="1"/>
    <col min="10252" max="10252" width="13" style="2" customWidth="1"/>
    <col min="10253" max="10254" width="9.140625" style="2"/>
    <col min="10255" max="10255" width="13" style="2" customWidth="1"/>
    <col min="10256" max="10496" width="9.140625" style="2"/>
    <col min="10497" max="10497" width="5.140625" style="2" customWidth="1"/>
    <col min="10498" max="10498" width="39.7109375" style="2" customWidth="1"/>
    <col min="10499" max="10499" width="7.7109375" style="2" customWidth="1"/>
    <col min="10500" max="10500" width="14.85546875" style="2" customWidth="1"/>
    <col min="10501" max="10501" width="13.42578125" style="2" customWidth="1"/>
    <col min="10502" max="10502" width="14.5703125" style="2" customWidth="1"/>
    <col min="10503" max="10503" width="15" style="2" customWidth="1"/>
    <col min="10504" max="10504" width="14.140625" style="2" customWidth="1"/>
    <col min="10505" max="10505" width="13.85546875" style="2" customWidth="1"/>
    <col min="10506" max="10506" width="13.7109375" style="2" customWidth="1"/>
    <col min="10507" max="10507" width="15.5703125" style="2" customWidth="1"/>
    <col min="10508" max="10508" width="13" style="2" customWidth="1"/>
    <col min="10509" max="10510" width="9.140625" style="2"/>
    <col min="10511" max="10511" width="13" style="2" customWidth="1"/>
    <col min="10512" max="10752" width="9.140625" style="2"/>
    <col min="10753" max="10753" width="5.140625" style="2" customWidth="1"/>
    <col min="10754" max="10754" width="39.7109375" style="2" customWidth="1"/>
    <col min="10755" max="10755" width="7.7109375" style="2" customWidth="1"/>
    <col min="10756" max="10756" width="14.85546875" style="2" customWidth="1"/>
    <col min="10757" max="10757" width="13.42578125" style="2" customWidth="1"/>
    <col min="10758" max="10758" width="14.5703125" style="2" customWidth="1"/>
    <col min="10759" max="10759" width="15" style="2" customWidth="1"/>
    <col min="10760" max="10760" width="14.140625" style="2" customWidth="1"/>
    <col min="10761" max="10761" width="13.85546875" style="2" customWidth="1"/>
    <col min="10762" max="10762" width="13.7109375" style="2" customWidth="1"/>
    <col min="10763" max="10763" width="15.5703125" style="2" customWidth="1"/>
    <col min="10764" max="10764" width="13" style="2" customWidth="1"/>
    <col min="10765" max="10766" width="9.140625" style="2"/>
    <col min="10767" max="10767" width="13" style="2" customWidth="1"/>
    <col min="10768" max="11008" width="9.140625" style="2"/>
    <col min="11009" max="11009" width="5.140625" style="2" customWidth="1"/>
    <col min="11010" max="11010" width="39.7109375" style="2" customWidth="1"/>
    <col min="11011" max="11011" width="7.7109375" style="2" customWidth="1"/>
    <col min="11012" max="11012" width="14.85546875" style="2" customWidth="1"/>
    <col min="11013" max="11013" width="13.42578125" style="2" customWidth="1"/>
    <col min="11014" max="11014" width="14.5703125" style="2" customWidth="1"/>
    <col min="11015" max="11015" width="15" style="2" customWidth="1"/>
    <col min="11016" max="11016" width="14.140625" style="2" customWidth="1"/>
    <col min="11017" max="11017" width="13.85546875" style="2" customWidth="1"/>
    <col min="11018" max="11018" width="13.7109375" style="2" customWidth="1"/>
    <col min="11019" max="11019" width="15.5703125" style="2" customWidth="1"/>
    <col min="11020" max="11020" width="13" style="2" customWidth="1"/>
    <col min="11021" max="11022" width="9.140625" style="2"/>
    <col min="11023" max="11023" width="13" style="2" customWidth="1"/>
    <col min="11024" max="11264" width="9.140625" style="2"/>
    <col min="11265" max="11265" width="5.140625" style="2" customWidth="1"/>
    <col min="11266" max="11266" width="39.7109375" style="2" customWidth="1"/>
    <col min="11267" max="11267" width="7.7109375" style="2" customWidth="1"/>
    <col min="11268" max="11268" width="14.85546875" style="2" customWidth="1"/>
    <col min="11269" max="11269" width="13.42578125" style="2" customWidth="1"/>
    <col min="11270" max="11270" width="14.5703125" style="2" customWidth="1"/>
    <col min="11271" max="11271" width="15" style="2" customWidth="1"/>
    <col min="11272" max="11272" width="14.140625" style="2" customWidth="1"/>
    <col min="11273" max="11273" width="13.85546875" style="2" customWidth="1"/>
    <col min="11274" max="11274" width="13.7109375" style="2" customWidth="1"/>
    <col min="11275" max="11275" width="15.5703125" style="2" customWidth="1"/>
    <col min="11276" max="11276" width="13" style="2" customWidth="1"/>
    <col min="11277" max="11278" width="9.140625" style="2"/>
    <col min="11279" max="11279" width="13" style="2" customWidth="1"/>
    <col min="11280" max="11520" width="9.140625" style="2"/>
    <col min="11521" max="11521" width="5.140625" style="2" customWidth="1"/>
    <col min="11522" max="11522" width="39.7109375" style="2" customWidth="1"/>
    <col min="11523" max="11523" width="7.7109375" style="2" customWidth="1"/>
    <col min="11524" max="11524" width="14.85546875" style="2" customWidth="1"/>
    <col min="11525" max="11525" width="13.42578125" style="2" customWidth="1"/>
    <col min="11526" max="11526" width="14.5703125" style="2" customWidth="1"/>
    <col min="11527" max="11527" width="15" style="2" customWidth="1"/>
    <col min="11528" max="11528" width="14.140625" style="2" customWidth="1"/>
    <col min="11529" max="11529" width="13.85546875" style="2" customWidth="1"/>
    <col min="11530" max="11530" width="13.7109375" style="2" customWidth="1"/>
    <col min="11531" max="11531" width="15.5703125" style="2" customWidth="1"/>
    <col min="11532" max="11532" width="13" style="2" customWidth="1"/>
    <col min="11533" max="11534" width="9.140625" style="2"/>
    <col min="11535" max="11535" width="13" style="2" customWidth="1"/>
    <col min="11536" max="11776" width="9.140625" style="2"/>
    <col min="11777" max="11777" width="5.140625" style="2" customWidth="1"/>
    <col min="11778" max="11778" width="39.7109375" style="2" customWidth="1"/>
    <col min="11779" max="11779" width="7.7109375" style="2" customWidth="1"/>
    <col min="11780" max="11780" width="14.85546875" style="2" customWidth="1"/>
    <col min="11781" max="11781" width="13.42578125" style="2" customWidth="1"/>
    <col min="11782" max="11782" width="14.5703125" style="2" customWidth="1"/>
    <col min="11783" max="11783" width="15" style="2" customWidth="1"/>
    <col min="11784" max="11784" width="14.140625" style="2" customWidth="1"/>
    <col min="11785" max="11785" width="13.85546875" style="2" customWidth="1"/>
    <col min="11786" max="11786" width="13.7109375" style="2" customWidth="1"/>
    <col min="11787" max="11787" width="15.5703125" style="2" customWidth="1"/>
    <col min="11788" max="11788" width="13" style="2" customWidth="1"/>
    <col min="11789" max="11790" width="9.140625" style="2"/>
    <col min="11791" max="11791" width="13" style="2" customWidth="1"/>
    <col min="11792" max="12032" width="9.140625" style="2"/>
    <col min="12033" max="12033" width="5.140625" style="2" customWidth="1"/>
    <col min="12034" max="12034" width="39.7109375" style="2" customWidth="1"/>
    <col min="12035" max="12035" width="7.7109375" style="2" customWidth="1"/>
    <col min="12036" max="12036" width="14.85546875" style="2" customWidth="1"/>
    <col min="12037" max="12037" width="13.42578125" style="2" customWidth="1"/>
    <col min="12038" max="12038" width="14.5703125" style="2" customWidth="1"/>
    <col min="12039" max="12039" width="15" style="2" customWidth="1"/>
    <col min="12040" max="12040" width="14.140625" style="2" customWidth="1"/>
    <col min="12041" max="12041" width="13.85546875" style="2" customWidth="1"/>
    <col min="12042" max="12042" width="13.7109375" style="2" customWidth="1"/>
    <col min="12043" max="12043" width="15.5703125" style="2" customWidth="1"/>
    <col min="12044" max="12044" width="13" style="2" customWidth="1"/>
    <col min="12045" max="12046" width="9.140625" style="2"/>
    <col min="12047" max="12047" width="13" style="2" customWidth="1"/>
    <col min="12048" max="12288" width="9.140625" style="2"/>
    <col min="12289" max="12289" width="5.140625" style="2" customWidth="1"/>
    <col min="12290" max="12290" width="39.7109375" style="2" customWidth="1"/>
    <col min="12291" max="12291" width="7.7109375" style="2" customWidth="1"/>
    <col min="12292" max="12292" width="14.85546875" style="2" customWidth="1"/>
    <col min="12293" max="12293" width="13.42578125" style="2" customWidth="1"/>
    <col min="12294" max="12294" width="14.5703125" style="2" customWidth="1"/>
    <col min="12295" max="12295" width="15" style="2" customWidth="1"/>
    <col min="12296" max="12296" width="14.140625" style="2" customWidth="1"/>
    <col min="12297" max="12297" width="13.85546875" style="2" customWidth="1"/>
    <col min="12298" max="12298" width="13.7109375" style="2" customWidth="1"/>
    <col min="12299" max="12299" width="15.5703125" style="2" customWidth="1"/>
    <col min="12300" max="12300" width="13" style="2" customWidth="1"/>
    <col min="12301" max="12302" width="9.140625" style="2"/>
    <col min="12303" max="12303" width="13" style="2" customWidth="1"/>
    <col min="12304" max="12544" width="9.140625" style="2"/>
    <col min="12545" max="12545" width="5.140625" style="2" customWidth="1"/>
    <col min="12546" max="12546" width="39.7109375" style="2" customWidth="1"/>
    <col min="12547" max="12547" width="7.7109375" style="2" customWidth="1"/>
    <col min="12548" max="12548" width="14.85546875" style="2" customWidth="1"/>
    <col min="12549" max="12549" width="13.42578125" style="2" customWidth="1"/>
    <col min="12550" max="12550" width="14.5703125" style="2" customWidth="1"/>
    <col min="12551" max="12551" width="15" style="2" customWidth="1"/>
    <col min="12552" max="12552" width="14.140625" style="2" customWidth="1"/>
    <col min="12553" max="12553" width="13.85546875" style="2" customWidth="1"/>
    <col min="12554" max="12554" width="13.7109375" style="2" customWidth="1"/>
    <col min="12555" max="12555" width="15.5703125" style="2" customWidth="1"/>
    <col min="12556" max="12556" width="13" style="2" customWidth="1"/>
    <col min="12557" max="12558" width="9.140625" style="2"/>
    <col min="12559" max="12559" width="13" style="2" customWidth="1"/>
    <col min="12560" max="12800" width="9.140625" style="2"/>
    <col min="12801" max="12801" width="5.140625" style="2" customWidth="1"/>
    <col min="12802" max="12802" width="39.7109375" style="2" customWidth="1"/>
    <col min="12803" max="12803" width="7.7109375" style="2" customWidth="1"/>
    <col min="12804" max="12804" width="14.85546875" style="2" customWidth="1"/>
    <col min="12805" max="12805" width="13.42578125" style="2" customWidth="1"/>
    <col min="12806" max="12806" width="14.5703125" style="2" customWidth="1"/>
    <col min="12807" max="12807" width="15" style="2" customWidth="1"/>
    <col min="12808" max="12808" width="14.140625" style="2" customWidth="1"/>
    <col min="12809" max="12809" width="13.85546875" style="2" customWidth="1"/>
    <col min="12810" max="12810" width="13.7109375" style="2" customWidth="1"/>
    <col min="12811" max="12811" width="15.5703125" style="2" customWidth="1"/>
    <col min="12812" max="12812" width="13" style="2" customWidth="1"/>
    <col min="12813" max="12814" width="9.140625" style="2"/>
    <col min="12815" max="12815" width="13" style="2" customWidth="1"/>
    <col min="12816" max="13056" width="9.140625" style="2"/>
    <col min="13057" max="13057" width="5.140625" style="2" customWidth="1"/>
    <col min="13058" max="13058" width="39.7109375" style="2" customWidth="1"/>
    <col min="13059" max="13059" width="7.7109375" style="2" customWidth="1"/>
    <col min="13060" max="13060" width="14.85546875" style="2" customWidth="1"/>
    <col min="13061" max="13061" width="13.42578125" style="2" customWidth="1"/>
    <col min="13062" max="13062" width="14.5703125" style="2" customWidth="1"/>
    <col min="13063" max="13063" width="15" style="2" customWidth="1"/>
    <col min="13064" max="13064" width="14.140625" style="2" customWidth="1"/>
    <col min="13065" max="13065" width="13.85546875" style="2" customWidth="1"/>
    <col min="13066" max="13066" width="13.7109375" style="2" customWidth="1"/>
    <col min="13067" max="13067" width="15.5703125" style="2" customWidth="1"/>
    <col min="13068" max="13068" width="13" style="2" customWidth="1"/>
    <col min="13069" max="13070" width="9.140625" style="2"/>
    <col min="13071" max="13071" width="13" style="2" customWidth="1"/>
    <col min="13072" max="13312" width="9.140625" style="2"/>
    <col min="13313" max="13313" width="5.140625" style="2" customWidth="1"/>
    <col min="13314" max="13314" width="39.7109375" style="2" customWidth="1"/>
    <col min="13315" max="13315" width="7.7109375" style="2" customWidth="1"/>
    <col min="13316" max="13316" width="14.85546875" style="2" customWidth="1"/>
    <col min="13317" max="13317" width="13.42578125" style="2" customWidth="1"/>
    <col min="13318" max="13318" width="14.5703125" style="2" customWidth="1"/>
    <col min="13319" max="13319" width="15" style="2" customWidth="1"/>
    <col min="13320" max="13320" width="14.140625" style="2" customWidth="1"/>
    <col min="13321" max="13321" width="13.85546875" style="2" customWidth="1"/>
    <col min="13322" max="13322" width="13.7109375" style="2" customWidth="1"/>
    <col min="13323" max="13323" width="15.5703125" style="2" customWidth="1"/>
    <col min="13324" max="13324" width="13" style="2" customWidth="1"/>
    <col min="13325" max="13326" width="9.140625" style="2"/>
    <col min="13327" max="13327" width="13" style="2" customWidth="1"/>
    <col min="13328" max="13568" width="9.140625" style="2"/>
    <col min="13569" max="13569" width="5.140625" style="2" customWidth="1"/>
    <col min="13570" max="13570" width="39.7109375" style="2" customWidth="1"/>
    <col min="13571" max="13571" width="7.7109375" style="2" customWidth="1"/>
    <col min="13572" max="13572" width="14.85546875" style="2" customWidth="1"/>
    <col min="13573" max="13573" width="13.42578125" style="2" customWidth="1"/>
    <col min="13574" max="13574" width="14.5703125" style="2" customWidth="1"/>
    <col min="13575" max="13575" width="15" style="2" customWidth="1"/>
    <col min="13576" max="13576" width="14.140625" style="2" customWidth="1"/>
    <col min="13577" max="13577" width="13.85546875" style="2" customWidth="1"/>
    <col min="13578" max="13578" width="13.7109375" style="2" customWidth="1"/>
    <col min="13579" max="13579" width="15.5703125" style="2" customWidth="1"/>
    <col min="13580" max="13580" width="13" style="2" customWidth="1"/>
    <col min="13581" max="13582" width="9.140625" style="2"/>
    <col min="13583" max="13583" width="13" style="2" customWidth="1"/>
    <col min="13584" max="13824" width="9.140625" style="2"/>
    <col min="13825" max="13825" width="5.140625" style="2" customWidth="1"/>
    <col min="13826" max="13826" width="39.7109375" style="2" customWidth="1"/>
    <col min="13827" max="13827" width="7.7109375" style="2" customWidth="1"/>
    <col min="13828" max="13828" width="14.85546875" style="2" customWidth="1"/>
    <col min="13829" max="13829" width="13.42578125" style="2" customWidth="1"/>
    <col min="13830" max="13830" width="14.5703125" style="2" customWidth="1"/>
    <col min="13831" max="13831" width="15" style="2" customWidth="1"/>
    <col min="13832" max="13832" width="14.140625" style="2" customWidth="1"/>
    <col min="13833" max="13833" width="13.85546875" style="2" customWidth="1"/>
    <col min="13834" max="13834" width="13.7109375" style="2" customWidth="1"/>
    <col min="13835" max="13835" width="15.5703125" style="2" customWidth="1"/>
    <col min="13836" max="13836" width="13" style="2" customWidth="1"/>
    <col min="13837" max="13838" width="9.140625" style="2"/>
    <col min="13839" max="13839" width="13" style="2" customWidth="1"/>
    <col min="13840" max="14080" width="9.140625" style="2"/>
    <col min="14081" max="14081" width="5.140625" style="2" customWidth="1"/>
    <col min="14082" max="14082" width="39.7109375" style="2" customWidth="1"/>
    <col min="14083" max="14083" width="7.7109375" style="2" customWidth="1"/>
    <col min="14084" max="14084" width="14.85546875" style="2" customWidth="1"/>
    <col min="14085" max="14085" width="13.42578125" style="2" customWidth="1"/>
    <col min="14086" max="14086" width="14.5703125" style="2" customWidth="1"/>
    <col min="14087" max="14087" width="15" style="2" customWidth="1"/>
    <col min="14088" max="14088" width="14.140625" style="2" customWidth="1"/>
    <col min="14089" max="14089" width="13.85546875" style="2" customWidth="1"/>
    <col min="14090" max="14090" width="13.7109375" style="2" customWidth="1"/>
    <col min="14091" max="14091" width="15.5703125" style="2" customWidth="1"/>
    <col min="14092" max="14092" width="13" style="2" customWidth="1"/>
    <col min="14093" max="14094" width="9.140625" style="2"/>
    <col min="14095" max="14095" width="13" style="2" customWidth="1"/>
    <col min="14096" max="14336" width="9.140625" style="2"/>
    <col min="14337" max="14337" width="5.140625" style="2" customWidth="1"/>
    <col min="14338" max="14338" width="39.7109375" style="2" customWidth="1"/>
    <col min="14339" max="14339" width="7.7109375" style="2" customWidth="1"/>
    <col min="14340" max="14340" width="14.85546875" style="2" customWidth="1"/>
    <col min="14341" max="14341" width="13.42578125" style="2" customWidth="1"/>
    <col min="14342" max="14342" width="14.5703125" style="2" customWidth="1"/>
    <col min="14343" max="14343" width="15" style="2" customWidth="1"/>
    <col min="14344" max="14344" width="14.140625" style="2" customWidth="1"/>
    <col min="14345" max="14345" width="13.85546875" style="2" customWidth="1"/>
    <col min="14346" max="14346" width="13.7109375" style="2" customWidth="1"/>
    <col min="14347" max="14347" width="15.5703125" style="2" customWidth="1"/>
    <col min="14348" max="14348" width="13" style="2" customWidth="1"/>
    <col min="14349" max="14350" width="9.140625" style="2"/>
    <col min="14351" max="14351" width="13" style="2" customWidth="1"/>
    <col min="14352" max="14592" width="9.140625" style="2"/>
    <col min="14593" max="14593" width="5.140625" style="2" customWidth="1"/>
    <col min="14594" max="14594" width="39.7109375" style="2" customWidth="1"/>
    <col min="14595" max="14595" width="7.7109375" style="2" customWidth="1"/>
    <col min="14596" max="14596" width="14.85546875" style="2" customWidth="1"/>
    <col min="14597" max="14597" width="13.42578125" style="2" customWidth="1"/>
    <col min="14598" max="14598" width="14.5703125" style="2" customWidth="1"/>
    <col min="14599" max="14599" width="15" style="2" customWidth="1"/>
    <col min="14600" max="14600" width="14.140625" style="2" customWidth="1"/>
    <col min="14601" max="14601" width="13.85546875" style="2" customWidth="1"/>
    <col min="14602" max="14602" width="13.7109375" style="2" customWidth="1"/>
    <col min="14603" max="14603" width="15.5703125" style="2" customWidth="1"/>
    <col min="14604" max="14604" width="13" style="2" customWidth="1"/>
    <col min="14605" max="14606" width="9.140625" style="2"/>
    <col min="14607" max="14607" width="13" style="2" customWidth="1"/>
    <col min="14608" max="14848" width="9.140625" style="2"/>
    <col min="14849" max="14849" width="5.140625" style="2" customWidth="1"/>
    <col min="14850" max="14850" width="39.7109375" style="2" customWidth="1"/>
    <col min="14851" max="14851" width="7.7109375" style="2" customWidth="1"/>
    <col min="14852" max="14852" width="14.85546875" style="2" customWidth="1"/>
    <col min="14853" max="14853" width="13.42578125" style="2" customWidth="1"/>
    <col min="14854" max="14854" width="14.5703125" style="2" customWidth="1"/>
    <col min="14855" max="14855" width="15" style="2" customWidth="1"/>
    <col min="14856" max="14856" width="14.140625" style="2" customWidth="1"/>
    <col min="14857" max="14857" width="13.85546875" style="2" customWidth="1"/>
    <col min="14858" max="14858" width="13.7109375" style="2" customWidth="1"/>
    <col min="14859" max="14859" width="15.5703125" style="2" customWidth="1"/>
    <col min="14860" max="14860" width="13" style="2" customWidth="1"/>
    <col min="14861" max="14862" width="9.140625" style="2"/>
    <col min="14863" max="14863" width="13" style="2" customWidth="1"/>
    <col min="14864" max="15104" width="9.140625" style="2"/>
    <col min="15105" max="15105" width="5.140625" style="2" customWidth="1"/>
    <col min="15106" max="15106" width="39.7109375" style="2" customWidth="1"/>
    <col min="15107" max="15107" width="7.7109375" style="2" customWidth="1"/>
    <col min="15108" max="15108" width="14.85546875" style="2" customWidth="1"/>
    <col min="15109" max="15109" width="13.42578125" style="2" customWidth="1"/>
    <col min="15110" max="15110" width="14.5703125" style="2" customWidth="1"/>
    <col min="15111" max="15111" width="15" style="2" customWidth="1"/>
    <col min="15112" max="15112" width="14.140625" style="2" customWidth="1"/>
    <col min="15113" max="15113" width="13.85546875" style="2" customWidth="1"/>
    <col min="15114" max="15114" width="13.7109375" style="2" customWidth="1"/>
    <col min="15115" max="15115" width="15.5703125" style="2" customWidth="1"/>
    <col min="15116" max="15116" width="13" style="2" customWidth="1"/>
    <col min="15117" max="15118" width="9.140625" style="2"/>
    <col min="15119" max="15119" width="13" style="2" customWidth="1"/>
    <col min="15120" max="15360" width="9.140625" style="2"/>
    <col min="15361" max="15361" width="5.140625" style="2" customWidth="1"/>
    <col min="15362" max="15362" width="39.7109375" style="2" customWidth="1"/>
    <col min="15363" max="15363" width="7.7109375" style="2" customWidth="1"/>
    <col min="15364" max="15364" width="14.85546875" style="2" customWidth="1"/>
    <col min="15365" max="15365" width="13.42578125" style="2" customWidth="1"/>
    <col min="15366" max="15366" width="14.5703125" style="2" customWidth="1"/>
    <col min="15367" max="15367" width="15" style="2" customWidth="1"/>
    <col min="15368" max="15368" width="14.140625" style="2" customWidth="1"/>
    <col min="15369" max="15369" width="13.85546875" style="2" customWidth="1"/>
    <col min="15370" max="15370" width="13.7109375" style="2" customWidth="1"/>
    <col min="15371" max="15371" width="15.5703125" style="2" customWidth="1"/>
    <col min="15372" max="15372" width="13" style="2" customWidth="1"/>
    <col min="15373" max="15374" width="9.140625" style="2"/>
    <col min="15375" max="15375" width="13" style="2" customWidth="1"/>
    <col min="15376" max="15616" width="9.140625" style="2"/>
    <col min="15617" max="15617" width="5.140625" style="2" customWidth="1"/>
    <col min="15618" max="15618" width="39.7109375" style="2" customWidth="1"/>
    <col min="15619" max="15619" width="7.7109375" style="2" customWidth="1"/>
    <col min="15620" max="15620" width="14.85546875" style="2" customWidth="1"/>
    <col min="15621" max="15621" width="13.42578125" style="2" customWidth="1"/>
    <col min="15622" max="15622" width="14.5703125" style="2" customWidth="1"/>
    <col min="15623" max="15623" width="15" style="2" customWidth="1"/>
    <col min="15624" max="15624" width="14.140625" style="2" customWidth="1"/>
    <col min="15625" max="15625" width="13.85546875" style="2" customWidth="1"/>
    <col min="15626" max="15626" width="13.7109375" style="2" customWidth="1"/>
    <col min="15627" max="15627" width="15.5703125" style="2" customWidth="1"/>
    <col min="15628" max="15628" width="13" style="2" customWidth="1"/>
    <col min="15629" max="15630" width="9.140625" style="2"/>
    <col min="15631" max="15631" width="13" style="2" customWidth="1"/>
    <col min="15632" max="15872" width="9.140625" style="2"/>
    <col min="15873" max="15873" width="5.140625" style="2" customWidth="1"/>
    <col min="15874" max="15874" width="39.7109375" style="2" customWidth="1"/>
    <col min="15875" max="15875" width="7.7109375" style="2" customWidth="1"/>
    <col min="15876" max="15876" width="14.85546875" style="2" customWidth="1"/>
    <col min="15877" max="15877" width="13.42578125" style="2" customWidth="1"/>
    <col min="15878" max="15878" width="14.5703125" style="2" customWidth="1"/>
    <col min="15879" max="15879" width="15" style="2" customWidth="1"/>
    <col min="15880" max="15880" width="14.140625" style="2" customWidth="1"/>
    <col min="15881" max="15881" width="13.85546875" style="2" customWidth="1"/>
    <col min="15882" max="15882" width="13.7109375" style="2" customWidth="1"/>
    <col min="15883" max="15883" width="15.5703125" style="2" customWidth="1"/>
    <col min="15884" max="15884" width="13" style="2" customWidth="1"/>
    <col min="15885" max="15886" width="9.140625" style="2"/>
    <col min="15887" max="15887" width="13" style="2" customWidth="1"/>
    <col min="15888" max="16128" width="9.140625" style="2"/>
    <col min="16129" max="16129" width="5.140625" style="2" customWidth="1"/>
    <col min="16130" max="16130" width="39.7109375" style="2" customWidth="1"/>
    <col min="16131" max="16131" width="7.7109375" style="2" customWidth="1"/>
    <col min="16132" max="16132" width="14.85546875" style="2" customWidth="1"/>
    <col min="16133" max="16133" width="13.42578125" style="2" customWidth="1"/>
    <col min="16134" max="16134" width="14.5703125" style="2" customWidth="1"/>
    <col min="16135" max="16135" width="15" style="2" customWidth="1"/>
    <col min="16136" max="16136" width="14.140625" style="2" customWidth="1"/>
    <col min="16137" max="16137" width="13.85546875" style="2" customWidth="1"/>
    <col min="16138" max="16138" width="13.7109375" style="2" customWidth="1"/>
    <col min="16139" max="16139" width="15.5703125" style="2" customWidth="1"/>
    <col min="16140" max="16140" width="13" style="2" customWidth="1"/>
    <col min="16141" max="16142" width="9.140625" style="2"/>
    <col min="16143" max="16143" width="13" style="2" customWidth="1"/>
    <col min="16144" max="16384" width="9.140625" style="2"/>
  </cols>
  <sheetData>
    <row r="1" spans="1:31" ht="13.5" thickBot="1">
      <c r="A1" s="259" t="s">
        <v>0</v>
      </c>
      <c r="B1" s="259"/>
      <c r="C1" s="1"/>
      <c r="D1" s="1"/>
      <c r="E1" s="1"/>
      <c r="F1" s="1"/>
      <c r="G1" s="1"/>
      <c r="H1" s="1"/>
      <c r="I1" s="1"/>
    </row>
    <row r="2" spans="1:31" ht="15.75" customHeight="1" thickBot="1">
      <c r="A2" s="259" t="s">
        <v>1</v>
      </c>
      <c r="B2" s="259"/>
      <c r="C2" s="260" t="s">
        <v>2</v>
      </c>
      <c r="D2" s="261"/>
      <c r="E2" s="261"/>
      <c r="F2" s="261"/>
      <c r="G2" s="262"/>
      <c r="H2" s="3"/>
      <c r="I2" s="3"/>
      <c r="J2" s="3"/>
      <c r="K2" s="3"/>
      <c r="L2" s="3"/>
    </row>
    <row r="3" spans="1:31" ht="15.75" customHeight="1">
      <c r="B3" s="4"/>
      <c r="C3" s="1"/>
      <c r="D3" s="1"/>
      <c r="E3" s="1"/>
      <c r="F3" s="1"/>
      <c r="G3" s="1"/>
      <c r="H3" s="1"/>
      <c r="I3" s="1"/>
    </row>
    <row r="4" spans="1:31" ht="17.25" customHeight="1">
      <c r="B4" s="1"/>
      <c r="C4" s="1"/>
      <c r="D4" s="1"/>
      <c r="E4" s="1"/>
      <c r="F4" s="1"/>
      <c r="G4" s="1"/>
      <c r="H4" s="1"/>
      <c r="I4" s="1"/>
      <c r="K4" s="306" t="s">
        <v>491</v>
      </c>
    </row>
    <row r="5" spans="1:31" ht="15.75">
      <c r="B5" s="263" t="s">
        <v>3</v>
      </c>
      <c r="C5" s="263"/>
      <c r="D5" s="263"/>
      <c r="E5" s="263"/>
      <c r="F5" s="263"/>
      <c r="G5" s="263"/>
      <c r="H5" s="263"/>
      <c r="I5" s="263"/>
      <c r="J5" s="263"/>
      <c r="K5" s="263"/>
    </row>
    <row r="6" spans="1:31" ht="15.75" thickBot="1">
      <c r="B6" s="264" t="str">
        <f>'[1]51'!B6:K6</f>
        <v>la data de  31.12.2024</v>
      </c>
      <c r="C6" s="264"/>
      <c r="D6" s="264"/>
      <c r="E6" s="264"/>
      <c r="F6" s="264"/>
      <c r="G6" s="264"/>
      <c r="H6" s="264"/>
      <c r="I6" s="264"/>
      <c r="J6" s="264"/>
      <c r="K6" s="264"/>
      <c r="L6" s="182" t="s">
        <v>4</v>
      </c>
    </row>
    <row r="7" spans="1:31" ht="103.5" customHeight="1" thickBot="1">
      <c r="A7" s="265" t="s">
        <v>5</v>
      </c>
      <c r="B7" s="266"/>
      <c r="C7" s="5" t="str">
        <f>'[1]51'!C9</f>
        <v>Cod indica tor</v>
      </c>
      <c r="D7" s="5" t="str">
        <f>'[1]51'!D9</f>
        <v>Credite de angajament initiale</v>
      </c>
      <c r="E7" s="5" t="str">
        <f>'[1]51'!E9</f>
        <v>Credite de angajament  finale</v>
      </c>
      <c r="F7" s="5" t="str">
        <f>'[1]51'!F9</f>
        <v xml:space="preserve">Credite  bugetare  initiale </v>
      </c>
      <c r="G7" s="5" t="str">
        <f>'[1]51'!G9</f>
        <v>Credite bugetare finale</v>
      </c>
      <c r="H7" s="5" t="str">
        <f>'[1]51'!H9</f>
        <v>Angajamente 
bugetare</v>
      </c>
      <c r="I7" s="5" t="str">
        <f>'[1]51'!I9</f>
        <v>Angajamente 
legale</v>
      </c>
      <c r="J7" s="5" t="str">
        <f>'[1]51'!J9</f>
        <v>Plati 
efectuate</v>
      </c>
      <c r="K7" s="5" t="str">
        <f>'[1]51'!K9</f>
        <v>Angajamente 
legale de platit</v>
      </c>
      <c r="L7" s="5" t="str">
        <f>'[1]51'!L9</f>
        <v>Cheltuieli efective</v>
      </c>
    </row>
    <row r="8" spans="1:31" ht="12" customHeight="1">
      <c r="A8" s="267">
        <v>0</v>
      </c>
      <c r="B8" s="268"/>
      <c r="C8" s="6">
        <v>1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</row>
    <row r="9" spans="1:31" ht="41.25" customHeight="1">
      <c r="A9" s="269" t="s">
        <v>6</v>
      </c>
      <c r="B9" s="270"/>
      <c r="C9" s="206"/>
      <c r="D9" s="8">
        <f t="shared" ref="D9:L9" si="0">D10+D186</f>
        <v>87319140</v>
      </c>
      <c r="E9" s="8">
        <f t="shared" si="0"/>
        <v>64730377</v>
      </c>
      <c r="F9" s="8">
        <f t="shared" si="0"/>
        <v>146727457</v>
      </c>
      <c r="G9" s="8">
        <f t="shared" si="0"/>
        <v>131608959</v>
      </c>
      <c r="H9" s="8">
        <f t="shared" si="0"/>
        <v>80523664</v>
      </c>
      <c r="I9" s="8">
        <f t="shared" si="0"/>
        <v>80523664</v>
      </c>
      <c r="J9" s="8">
        <f t="shared" si="0"/>
        <v>80523664</v>
      </c>
      <c r="K9" s="8">
        <f t="shared" si="0"/>
        <v>0</v>
      </c>
      <c r="L9" s="7">
        <f t="shared" si="0"/>
        <v>104277379</v>
      </c>
      <c r="N9" s="184">
        <f>H9-I9</f>
        <v>0</v>
      </c>
    </row>
    <row r="10" spans="1:31" ht="43.5" customHeight="1">
      <c r="A10" s="271" t="s">
        <v>7</v>
      </c>
      <c r="B10" s="272"/>
      <c r="C10" s="207"/>
      <c r="D10" s="10"/>
      <c r="E10" s="10"/>
      <c r="F10" s="10">
        <f>F47+F121+F173+F183</f>
        <v>59408317</v>
      </c>
      <c r="G10" s="10">
        <f t="shared" ref="G10:L10" si="1">G47+G121+G173+G183+G142</f>
        <v>66878582</v>
      </c>
      <c r="H10" s="10">
        <f t="shared" si="1"/>
        <v>66581116</v>
      </c>
      <c r="I10" s="10">
        <f t="shared" si="1"/>
        <v>66581116</v>
      </c>
      <c r="J10" s="10">
        <f t="shared" si="1"/>
        <v>66581116</v>
      </c>
      <c r="K10" s="10">
        <f t="shared" si="1"/>
        <v>0</v>
      </c>
      <c r="L10" s="10">
        <f t="shared" si="1"/>
        <v>59109232</v>
      </c>
      <c r="N10" s="184">
        <f t="shared" ref="N10:N73" si="2">H10-I10</f>
        <v>0</v>
      </c>
    </row>
    <row r="11" spans="1:31" ht="33" customHeight="1">
      <c r="A11" s="269" t="s">
        <v>8</v>
      </c>
      <c r="B11" s="270"/>
      <c r="C11" s="208" t="s">
        <v>9</v>
      </c>
      <c r="D11" s="11">
        <f>D47+D121+D199+D217+D256+D260+D187+D211</f>
        <v>35440000</v>
      </c>
      <c r="E11" s="11">
        <f>E47+E121+E199+E217+E256+E260+E187+E211</f>
        <v>32411000</v>
      </c>
      <c r="F11" s="11">
        <f>F47+F121+F199+F217+F256+F260+F187+F211</f>
        <v>89656317</v>
      </c>
      <c r="G11" s="11">
        <f t="shared" ref="G11:L11" si="3">G47+G121+G199+G217+G256+G260+G187+G211</f>
        <v>93346582</v>
      </c>
      <c r="H11" s="11">
        <f t="shared" si="3"/>
        <v>61897684</v>
      </c>
      <c r="I11" s="11">
        <f t="shared" si="3"/>
        <v>61897684</v>
      </c>
      <c r="J11" s="11">
        <f t="shared" si="3"/>
        <v>61897684</v>
      </c>
      <c r="K11" s="11">
        <f t="shared" si="3"/>
        <v>0</v>
      </c>
      <c r="L11" s="11">
        <f t="shared" si="3"/>
        <v>93444055</v>
      </c>
      <c r="N11" s="184">
        <f t="shared" si="2"/>
        <v>0</v>
      </c>
    </row>
    <row r="12" spans="1:31" s="16" customFormat="1" ht="27.75" hidden="1" customHeight="1">
      <c r="A12" s="238" t="s">
        <v>10</v>
      </c>
      <c r="B12" s="239"/>
      <c r="C12" s="209" t="s">
        <v>11</v>
      </c>
      <c r="D12" s="13"/>
      <c r="E12" s="13"/>
      <c r="F12" s="14">
        <f t="shared" ref="F12:L12" si="4">F13+F31+F39</f>
        <v>0</v>
      </c>
      <c r="G12" s="14">
        <f t="shared" si="4"/>
        <v>0</v>
      </c>
      <c r="H12" s="14">
        <f t="shared" si="4"/>
        <v>0</v>
      </c>
      <c r="I12" s="14">
        <f t="shared" si="4"/>
        <v>0</v>
      </c>
      <c r="J12" s="14">
        <f t="shared" si="4"/>
        <v>0</v>
      </c>
      <c r="K12" s="14">
        <f t="shared" si="4"/>
        <v>0</v>
      </c>
      <c r="L12" s="15">
        <f t="shared" si="4"/>
        <v>0</v>
      </c>
      <c r="M12" s="185"/>
      <c r="N12" s="184">
        <f t="shared" si="2"/>
        <v>0</v>
      </c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</row>
    <row r="13" spans="1:31" ht="17.25" hidden="1" customHeight="1">
      <c r="A13" s="17" t="s">
        <v>12</v>
      </c>
      <c r="B13" s="18"/>
      <c r="C13" s="210" t="s">
        <v>13</v>
      </c>
      <c r="D13" s="19"/>
      <c r="E13" s="19"/>
      <c r="F13" s="20">
        <f t="shared" ref="F13:L13" si="5">F14+F18+F19+F24+F23+F25+F26+F27+F28+F29+F30</f>
        <v>0</v>
      </c>
      <c r="G13" s="20">
        <f t="shared" si="5"/>
        <v>0</v>
      </c>
      <c r="H13" s="20">
        <f t="shared" si="5"/>
        <v>0</v>
      </c>
      <c r="I13" s="20">
        <f t="shared" si="5"/>
        <v>0</v>
      </c>
      <c r="J13" s="20">
        <f t="shared" si="5"/>
        <v>0</v>
      </c>
      <c r="K13" s="20">
        <f t="shared" si="5"/>
        <v>0</v>
      </c>
      <c r="L13" s="21">
        <f t="shared" si="5"/>
        <v>0</v>
      </c>
      <c r="N13" s="184">
        <f t="shared" si="2"/>
        <v>0</v>
      </c>
    </row>
    <row r="14" spans="1:31" ht="17.25" hidden="1" customHeight="1">
      <c r="A14" s="22"/>
      <c r="B14" s="23" t="s">
        <v>14</v>
      </c>
      <c r="C14" s="211" t="s">
        <v>15</v>
      </c>
      <c r="D14" s="25"/>
      <c r="E14" s="25"/>
      <c r="F14" s="26"/>
      <c r="G14" s="27"/>
      <c r="H14" s="27"/>
      <c r="I14" s="27"/>
      <c r="J14" s="27"/>
      <c r="K14" s="27">
        <f t="shared" ref="K14:K30" si="6">H14-J14</f>
        <v>0</v>
      </c>
      <c r="L14" s="28"/>
      <c r="N14" s="184">
        <f t="shared" si="2"/>
        <v>0</v>
      </c>
    </row>
    <row r="15" spans="1:31" s="34" customFormat="1" ht="16.5" hidden="1" customHeight="1">
      <c r="A15" s="29"/>
      <c r="B15" s="30" t="s">
        <v>16</v>
      </c>
      <c r="C15" s="212" t="s">
        <v>17</v>
      </c>
      <c r="D15" s="31"/>
      <c r="E15" s="31"/>
      <c r="F15" s="26"/>
      <c r="G15" s="32"/>
      <c r="H15" s="32"/>
      <c r="I15" s="32"/>
      <c r="J15" s="32"/>
      <c r="K15" s="27">
        <f t="shared" si="6"/>
        <v>0</v>
      </c>
      <c r="L15" s="33"/>
      <c r="M15" s="186"/>
      <c r="N15" s="184">
        <f t="shared" si="2"/>
        <v>0</v>
      </c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</row>
    <row r="16" spans="1:31" s="34" customFormat="1" ht="17.25" hidden="1" customHeight="1">
      <c r="A16" s="29"/>
      <c r="B16" s="30" t="s">
        <v>18</v>
      </c>
      <c r="C16" s="212" t="s">
        <v>19</v>
      </c>
      <c r="D16" s="31"/>
      <c r="E16" s="31"/>
      <c r="F16" s="26"/>
      <c r="G16" s="32"/>
      <c r="H16" s="32"/>
      <c r="I16" s="32"/>
      <c r="J16" s="32"/>
      <c r="K16" s="27">
        <f t="shared" si="6"/>
        <v>0</v>
      </c>
      <c r="L16" s="33"/>
      <c r="M16" s="186"/>
      <c r="N16" s="184">
        <f t="shared" si="2"/>
        <v>0</v>
      </c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</row>
    <row r="17" spans="1:31" s="34" customFormat="1" ht="17.25" hidden="1" customHeight="1">
      <c r="A17" s="29"/>
      <c r="B17" s="30" t="s">
        <v>20</v>
      </c>
      <c r="C17" s="212" t="s">
        <v>21</v>
      </c>
      <c r="D17" s="31"/>
      <c r="E17" s="31"/>
      <c r="F17" s="26"/>
      <c r="G17" s="32"/>
      <c r="H17" s="32"/>
      <c r="I17" s="32"/>
      <c r="J17" s="32"/>
      <c r="K17" s="27">
        <f t="shared" si="6"/>
        <v>0</v>
      </c>
      <c r="L17" s="33"/>
      <c r="M17" s="186"/>
      <c r="N17" s="184">
        <f t="shared" si="2"/>
        <v>0</v>
      </c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</row>
    <row r="18" spans="1:31" ht="17.25" hidden="1" customHeight="1">
      <c r="A18" s="22"/>
      <c r="B18" s="23" t="s">
        <v>22</v>
      </c>
      <c r="C18" s="211" t="s">
        <v>23</v>
      </c>
      <c r="D18" s="25"/>
      <c r="E18" s="25"/>
      <c r="F18" s="26"/>
      <c r="G18" s="27"/>
      <c r="H18" s="35"/>
      <c r="I18" s="35"/>
      <c r="J18" s="35"/>
      <c r="K18" s="27">
        <f t="shared" si="6"/>
        <v>0</v>
      </c>
      <c r="L18" s="36"/>
      <c r="N18" s="184">
        <f t="shared" si="2"/>
        <v>0</v>
      </c>
    </row>
    <row r="19" spans="1:31" ht="17.25" hidden="1" customHeight="1">
      <c r="A19" s="22"/>
      <c r="B19" s="23" t="s">
        <v>24</v>
      </c>
      <c r="C19" s="211" t="s">
        <v>25</v>
      </c>
      <c r="D19" s="25"/>
      <c r="E19" s="25"/>
      <c r="F19" s="26"/>
      <c r="G19" s="27"/>
      <c r="H19" s="35"/>
      <c r="I19" s="35"/>
      <c r="J19" s="35"/>
      <c r="K19" s="27">
        <f t="shared" si="6"/>
        <v>0</v>
      </c>
      <c r="L19" s="36"/>
      <c r="N19" s="184">
        <f t="shared" si="2"/>
        <v>0</v>
      </c>
    </row>
    <row r="20" spans="1:31" ht="17.25" hidden="1" customHeight="1">
      <c r="A20" s="22"/>
      <c r="B20" s="23" t="s">
        <v>26</v>
      </c>
      <c r="C20" s="211" t="s">
        <v>27</v>
      </c>
      <c r="D20" s="25"/>
      <c r="E20" s="25"/>
      <c r="F20" s="37"/>
      <c r="G20" s="27" t="s">
        <v>28</v>
      </c>
      <c r="H20" s="27" t="s">
        <v>28</v>
      </c>
      <c r="I20" s="27" t="s">
        <v>28</v>
      </c>
      <c r="J20" s="27" t="s">
        <v>28</v>
      </c>
      <c r="K20" s="27" t="e">
        <f t="shared" si="6"/>
        <v>#VALUE!</v>
      </c>
      <c r="L20" s="28" t="s">
        <v>28</v>
      </c>
      <c r="N20" s="184" t="e">
        <f t="shared" si="2"/>
        <v>#VALUE!</v>
      </c>
    </row>
    <row r="21" spans="1:31" ht="17.25" hidden="1" customHeight="1">
      <c r="A21" s="22"/>
      <c r="B21" s="23" t="s">
        <v>29</v>
      </c>
      <c r="C21" s="211" t="s">
        <v>30</v>
      </c>
      <c r="D21" s="25"/>
      <c r="E21" s="25"/>
      <c r="F21" s="37"/>
      <c r="G21" s="27" t="s">
        <v>28</v>
      </c>
      <c r="H21" s="35" t="s">
        <v>28</v>
      </c>
      <c r="I21" s="35" t="s">
        <v>28</v>
      </c>
      <c r="J21" s="35" t="s">
        <v>28</v>
      </c>
      <c r="K21" s="27" t="e">
        <f t="shared" si="6"/>
        <v>#VALUE!</v>
      </c>
      <c r="L21" s="36" t="s">
        <v>28</v>
      </c>
      <c r="N21" s="184" t="e">
        <f t="shared" si="2"/>
        <v>#VALUE!</v>
      </c>
    </row>
    <row r="22" spans="1:31" ht="14.25" hidden="1" customHeight="1">
      <c r="A22" s="22"/>
      <c r="B22" s="23" t="s">
        <v>31</v>
      </c>
      <c r="C22" s="211" t="s">
        <v>32</v>
      </c>
      <c r="D22" s="25"/>
      <c r="E22" s="25"/>
      <c r="F22" s="37"/>
      <c r="G22" s="27" t="s">
        <v>28</v>
      </c>
      <c r="H22" s="27" t="s">
        <v>28</v>
      </c>
      <c r="I22" s="27" t="s">
        <v>28</v>
      </c>
      <c r="J22" s="27" t="s">
        <v>28</v>
      </c>
      <c r="K22" s="27" t="e">
        <f t="shared" si="6"/>
        <v>#VALUE!</v>
      </c>
      <c r="L22" s="28" t="s">
        <v>28</v>
      </c>
      <c r="N22" s="184" t="e">
        <f t="shared" si="2"/>
        <v>#VALUE!</v>
      </c>
    </row>
    <row r="23" spans="1:31" ht="17.25" hidden="1" customHeight="1">
      <c r="A23" s="22"/>
      <c r="B23" s="23" t="s">
        <v>33</v>
      </c>
      <c r="C23" s="211" t="s">
        <v>34</v>
      </c>
      <c r="D23" s="25"/>
      <c r="E23" s="25"/>
      <c r="F23" s="37"/>
      <c r="G23" s="27"/>
      <c r="H23" s="27"/>
      <c r="I23" s="27"/>
      <c r="J23" s="27"/>
      <c r="K23" s="27">
        <f t="shared" si="6"/>
        <v>0</v>
      </c>
      <c r="L23" s="28"/>
      <c r="N23" s="184">
        <f t="shared" si="2"/>
        <v>0</v>
      </c>
    </row>
    <row r="24" spans="1:31" ht="17.25" hidden="1" customHeight="1">
      <c r="A24" s="22"/>
      <c r="B24" s="23" t="s">
        <v>35</v>
      </c>
      <c r="C24" s="211" t="s">
        <v>36</v>
      </c>
      <c r="D24" s="25"/>
      <c r="E24" s="25"/>
      <c r="F24" s="37"/>
      <c r="G24" s="27"/>
      <c r="H24" s="27"/>
      <c r="I24" s="27"/>
      <c r="J24" s="27"/>
      <c r="K24" s="27">
        <f t="shared" si="6"/>
        <v>0</v>
      </c>
      <c r="L24" s="28"/>
      <c r="N24" s="184">
        <f t="shared" si="2"/>
        <v>0</v>
      </c>
    </row>
    <row r="25" spans="1:31" ht="15" hidden="1" customHeight="1">
      <c r="A25" s="22"/>
      <c r="B25" s="23" t="s">
        <v>37</v>
      </c>
      <c r="C25" s="211" t="s">
        <v>38</v>
      </c>
      <c r="D25" s="25"/>
      <c r="E25" s="25"/>
      <c r="F25" s="37"/>
      <c r="G25" s="27"/>
      <c r="H25" s="27"/>
      <c r="I25" s="27"/>
      <c r="J25" s="27"/>
      <c r="K25" s="27">
        <f t="shared" si="6"/>
        <v>0</v>
      </c>
      <c r="L25" s="28"/>
      <c r="N25" s="184">
        <f t="shared" si="2"/>
        <v>0</v>
      </c>
    </row>
    <row r="26" spans="1:31" ht="15" hidden="1" customHeight="1">
      <c r="A26" s="38"/>
      <c r="B26" s="39" t="s">
        <v>39</v>
      </c>
      <c r="C26" s="211" t="s">
        <v>40</v>
      </c>
      <c r="D26" s="25"/>
      <c r="E26" s="25"/>
      <c r="F26" s="37"/>
      <c r="G26" s="27"/>
      <c r="H26" s="27"/>
      <c r="I26" s="27"/>
      <c r="J26" s="27"/>
      <c r="K26" s="27">
        <f t="shared" si="6"/>
        <v>0</v>
      </c>
      <c r="L26" s="28"/>
      <c r="N26" s="184">
        <f t="shared" si="2"/>
        <v>0</v>
      </c>
    </row>
    <row r="27" spans="1:31" ht="15" hidden="1" customHeight="1">
      <c r="A27" s="38"/>
      <c r="B27" s="39" t="s">
        <v>41</v>
      </c>
      <c r="C27" s="211" t="s">
        <v>42</v>
      </c>
      <c r="D27" s="25"/>
      <c r="E27" s="25"/>
      <c r="F27" s="37"/>
      <c r="G27" s="27"/>
      <c r="H27" s="27"/>
      <c r="I27" s="27"/>
      <c r="J27" s="27"/>
      <c r="K27" s="27">
        <f t="shared" si="6"/>
        <v>0</v>
      </c>
      <c r="L27" s="28"/>
      <c r="N27" s="184">
        <f t="shared" si="2"/>
        <v>0</v>
      </c>
    </row>
    <row r="28" spans="1:31" ht="15" hidden="1" customHeight="1">
      <c r="A28" s="38"/>
      <c r="B28" s="39" t="s">
        <v>43</v>
      </c>
      <c r="C28" s="211" t="s">
        <v>44</v>
      </c>
      <c r="D28" s="25"/>
      <c r="E28" s="25"/>
      <c r="F28" s="37"/>
      <c r="G28" s="27"/>
      <c r="H28" s="27"/>
      <c r="I28" s="27"/>
      <c r="J28" s="27"/>
      <c r="K28" s="27">
        <f t="shared" si="6"/>
        <v>0</v>
      </c>
      <c r="L28" s="28"/>
      <c r="N28" s="184">
        <f t="shared" si="2"/>
        <v>0</v>
      </c>
    </row>
    <row r="29" spans="1:31" ht="15" hidden="1" customHeight="1">
      <c r="A29" s="38"/>
      <c r="B29" s="39" t="s">
        <v>45</v>
      </c>
      <c r="C29" s="211" t="s">
        <v>46</v>
      </c>
      <c r="D29" s="25"/>
      <c r="E29" s="25"/>
      <c r="F29" s="37"/>
      <c r="G29" s="27"/>
      <c r="H29" s="27"/>
      <c r="I29" s="27"/>
      <c r="J29" s="27"/>
      <c r="K29" s="27">
        <f t="shared" si="6"/>
        <v>0</v>
      </c>
      <c r="L29" s="28"/>
      <c r="N29" s="184">
        <f t="shared" si="2"/>
        <v>0</v>
      </c>
    </row>
    <row r="30" spans="1:31" ht="15" hidden="1" customHeight="1">
      <c r="A30" s="38"/>
      <c r="B30" s="23" t="s">
        <v>47</v>
      </c>
      <c r="C30" s="211" t="s">
        <v>48</v>
      </c>
      <c r="D30" s="25"/>
      <c r="E30" s="25"/>
      <c r="F30" s="37"/>
      <c r="G30" s="27"/>
      <c r="H30" s="27"/>
      <c r="I30" s="27"/>
      <c r="J30" s="27"/>
      <c r="K30" s="27">
        <f t="shared" si="6"/>
        <v>0</v>
      </c>
      <c r="L30" s="28"/>
      <c r="N30" s="184">
        <f t="shared" si="2"/>
        <v>0</v>
      </c>
    </row>
    <row r="31" spans="1:31" ht="17.25" hidden="1" customHeight="1">
      <c r="A31" s="17" t="s">
        <v>49</v>
      </c>
      <c r="B31" s="40"/>
      <c r="C31" s="210" t="s">
        <v>50</v>
      </c>
      <c r="D31" s="19"/>
      <c r="E31" s="19"/>
      <c r="F31" s="41">
        <f t="shared" ref="F31:L31" si="7">F32+F33+F34+F35+F36+F38</f>
        <v>0</v>
      </c>
      <c r="G31" s="41">
        <f t="shared" si="7"/>
        <v>0</v>
      </c>
      <c r="H31" s="41">
        <f t="shared" si="7"/>
        <v>0</v>
      </c>
      <c r="I31" s="41">
        <f t="shared" si="7"/>
        <v>0</v>
      </c>
      <c r="J31" s="41">
        <f t="shared" si="7"/>
        <v>0</v>
      </c>
      <c r="K31" s="41">
        <f t="shared" si="7"/>
        <v>0</v>
      </c>
      <c r="L31" s="42">
        <f t="shared" si="7"/>
        <v>0</v>
      </c>
      <c r="N31" s="184">
        <f t="shared" si="2"/>
        <v>0</v>
      </c>
    </row>
    <row r="32" spans="1:31" ht="13.5" hidden="1" customHeight="1">
      <c r="A32" s="38"/>
      <c r="B32" s="23" t="s">
        <v>51</v>
      </c>
      <c r="C32" s="211" t="s">
        <v>52</v>
      </c>
      <c r="D32" s="25"/>
      <c r="E32" s="25"/>
      <c r="F32" s="37"/>
      <c r="G32" s="37"/>
      <c r="H32" s="37"/>
      <c r="I32" s="37"/>
      <c r="J32" s="37"/>
      <c r="K32" s="37">
        <f t="shared" ref="K32:K38" si="8">H32-J32</f>
        <v>0</v>
      </c>
      <c r="L32" s="43"/>
      <c r="N32" s="184">
        <f t="shared" si="2"/>
        <v>0</v>
      </c>
    </row>
    <row r="33" spans="1:31" ht="13.5" hidden="1" customHeight="1">
      <c r="A33" s="38"/>
      <c r="B33" s="23" t="s">
        <v>53</v>
      </c>
      <c r="C33" s="211" t="s">
        <v>54</v>
      </c>
      <c r="D33" s="25"/>
      <c r="E33" s="25"/>
      <c r="F33" s="37"/>
      <c r="G33" s="37"/>
      <c r="H33" s="37"/>
      <c r="I33" s="37"/>
      <c r="J33" s="37"/>
      <c r="K33" s="37">
        <f t="shared" si="8"/>
        <v>0</v>
      </c>
      <c r="L33" s="43"/>
      <c r="N33" s="184">
        <f t="shared" si="2"/>
        <v>0</v>
      </c>
    </row>
    <row r="34" spans="1:31" ht="17.25" hidden="1" customHeight="1">
      <c r="A34" s="38"/>
      <c r="B34" s="23" t="s">
        <v>55</v>
      </c>
      <c r="C34" s="211" t="s">
        <v>56</v>
      </c>
      <c r="D34" s="25"/>
      <c r="E34" s="25"/>
      <c r="F34" s="37"/>
      <c r="G34" s="37"/>
      <c r="H34" s="37"/>
      <c r="I34" s="37"/>
      <c r="J34" s="37"/>
      <c r="K34" s="37">
        <f t="shared" si="8"/>
        <v>0</v>
      </c>
      <c r="L34" s="43"/>
      <c r="N34" s="184">
        <f t="shared" si="2"/>
        <v>0</v>
      </c>
    </row>
    <row r="35" spans="1:31" ht="15.75" hidden="1" customHeight="1">
      <c r="A35" s="38"/>
      <c r="B35" s="23" t="s">
        <v>57</v>
      </c>
      <c r="C35" s="211" t="s">
        <v>58</v>
      </c>
      <c r="D35" s="25"/>
      <c r="E35" s="25"/>
      <c r="F35" s="37"/>
      <c r="G35" s="37"/>
      <c r="H35" s="37"/>
      <c r="I35" s="37"/>
      <c r="J35" s="37"/>
      <c r="K35" s="37">
        <f t="shared" si="8"/>
        <v>0</v>
      </c>
      <c r="L35" s="43"/>
      <c r="N35" s="184">
        <f t="shared" si="2"/>
        <v>0</v>
      </c>
    </row>
    <row r="36" spans="1:31" ht="15.75" hidden="1" customHeight="1">
      <c r="A36" s="38"/>
      <c r="B36" s="39" t="s">
        <v>59</v>
      </c>
      <c r="C36" s="211" t="s">
        <v>60</v>
      </c>
      <c r="D36" s="25"/>
      <c r="E36" s="25"/>
      <c r="F36" s="37"/>
      <c r="G36" s="37"/>
      <c r="H36" s="37"/>
      <c r="I36" s="37"/>
      <c r="J36" s="37"/>
      <c r="K36" s="37">
        <f t="shared" si="8"/>
        <v>0</v>
      </c>
      <c r="L36" s="43"/>
      <c r="N36" s="184">
        <f t="shared" si="2"/>
        <v>0</v>
      </c>
    </row>
    <row r="37" spans="1:31" ht="15.75" hidden="1" customHeight="1">
      <c r="A37" s="38"/>
      <c r="B37" s="39" t="s">
        <v>61</v>
      </c>
      <c r="C37" s="211" t="s">
        <v>62</v>
      </c>
      <c r="D37" s="25"/>
      <c r="E37" s="25"/>
      <c r="F37" s="37"/>
      <c r="G37" s="37" t="s">
        <v>28</v>
      </c>
      <c r="H37" s="37" t="s">
        <v>28</v>
      </c>
      <c r="I37" s="37" t="s">
        <v>28</v>
      </c>
      <c r="J37" s="37" t="s">
        <v>28</v>
      </c>
      <c r="K37" s="37" t="e">
        <f t="shared" si="8"/>
        <v>#VALUE!</v>
      </c>
      <c r="L37" s="43" t="s">
        <v>28</v>
      </c>
      <c r="N37" s="184" t="e">
        <f t="shared" si="2"/>
        <v>#VALUE!</v>
      </c>
    </row>
    <row r="38" spans="1:31" ht="13.5" hidden="1" customHeight="1">
      <c r="A38" s="22"/>
      <c r="B38" s="23" t="s">
        <v>63</v>
      </c>
      <c r="C38" s="211" t="s">
        <v>64</v>
      </c>
      <c r="D38" s="25"/>
      <c r="E38" s="25"/>
      <c r="F38" s="37"/>
      <c r="G38" s="37"/>
      <c r="H38" s="37"/>
      <c r="I38" s="37"/>
      <c r="J38" s="37"/>
      <c r="K38" s="37">
        <f t="shared" si="8"/>
        <v>0</v>
      </c>
      <c r="L38" s="43"/>
      <c r="N38" s="184">
        <f t="shared" si="2"/>
        <v>0</v>
      </c>
    </row>
    <row r="39" spans="1:31" ht="16.5" hidden="1" customHeight="1">
      <c r="A39" s="44" t="s">
        <v>65</v>
      </c>
      <c r="B39" s="45"/>
      <c r="C39" s="210" t="s">
        <v>66</v>
      </c>
      <c r="D39" s="19"/>
      <c r="E39" s="19"/>
      <c r="F39" s="41">
        <f t="shared" ref="F39:L39" si="9">F40+F41+F42+F43+F44+F45</f>
        <v>0</v>
      </c>
      <c r="G39" s="41">
        <f t="shared" si="9"/>
        <v>0</v>
      </c>
      <c r="H39" s="41">
        <f t="shared" si="9"/>
        <v>0</v>
      </c>
      <c r="I39" s="41">
        <f t="shared" si="9"/>
        <v>0</v>
      </c>
      <c r="J39" s="41">
        <f t="shared" si="9"/>
        <v>0</v>
      </c>
      <c r="K39" s="41">
        <f t="shared" si="9"/>
        <v>0</v>
      </c>
      <c r="L39" s="42">
        <f t="shared" si="9"/>
        <v>0</v>
      </c>
      <c r="N39" s="184">
        <f t="shared" si="2"/>
        <v>0</v>
      </c>
    </row>
    <row r="40" spans="1:31" ht="16.5" hidden="1" customHeight="1">
      <c r="A40" s="38"/>
      <c r="B40" s="240" t="s">
        <v>67</v>
      </c>
      <c r="C40" s="211" t="s">
        <v>68</v>
      </c>
      <c r="D40" s="25"/>
      <c r="E40" s="25"/>
      <c r="F40" s="37"/>
      <c r="G40" s="27"/>
      <c r="H40" s="27"/>
      <c r="I40" s="27"/>
      <c r="J40" s="27"/>
      <c r="K40" s="27">
        <f t="shared" ref="K40:K46" si="10">H40-J40</f>
        <v>0</v>
      </c>
      <c r="L40" s="28"/>
      <c r="N40" s="184">
        <f t="shared" si="2"/>
        <v>0</v>
      </c>
    </row>
    <row r="41" spans="1:31" ht="16.5" hidden="1" customHeight="1">
      <c r="A41" s="46"/>
      <c r="B41" s="39" t="s">
        <v>69</v>
      </c>
      <c r="C41" s="211" t="s">
        <v>70</v>
      </c>
      <c r="D41" s="25"/>
      <c r="E41" s="25"/>
      <c r="F41" s="37"/>
      <c r="G41" s="27"/>
      <c r="H41" s="27"/>
      <c r="I41" s="27"/>
      <c r="J41" s="27"/>
      <c r="K41" s="27">
        <f t="shared" si="10"/>
        <v>0</v>
      </c>
      <c r="L41" s="28"/>
      <c r="N41" s="184">
        <f t="shared" si="2"/>
        <v>0</v>
      </c>
    </row>
    <row r="42" spans="1:31" ht="16.5" hidden="1" customHeight="1">
      <c r="A42" s="46"/>
      <c r="B42" s="39" t="s">
        <v>71</v>
      </c>
      <c r="C42" s="211" t="s">
        <v>72</v>
      </c>
      <c r="D42" s="25"/>
      <c r="E42" s="25"/>
      <c r="F42" s="37"/>
      <c r="G42" s="27"/>
      <c r="H42" s="27"/>
      <c r="I42" s="27"/>
      <c r="J42" s="27"/>
      <c r="K42" s="27">
        <f t="shared" si="10"/>
        <v>0</v>
      </c>
      <c r="L42" s="28"/>
      <c r="N42" s="184">
        <f t="shared" si="2"/>
        <v>0</v>
      </c>
    </row>
    <row r="43" spans="1:31" ht="16.5" hidden="1" customHeight="1">
      <c r="A43" s="46"/>
      <c r="B43" s="241" t="s">
        <v>73</v>
      </c>
      <c r="C43" s="211" t="s">
        <v>74</v>
      </c>
      <c r="D43" s="25"/>
      <c r="E43" s="25"/>
      <c r="F43" s="37"/>
      <c r="G43" s="27"/>
      <c r="H43" s="27"/>
      <c r="I43" s="27"/>
      <c r="J43" s="27"/>
      <c r="K43" s="27">
        <f t="shared" si="10"/>
        <v>0</v>
      </c>
      <c r="L43" s="28"/>
      <c r="N43" s="184">
        <f t="shared" si="2"/>
        <v>0</v>
      </c>
    </row>
    <row r="44" spans="1:31" ht="16.5" hidden="1" customHeight="1">
      <c r="A44" s="46"/>
      <c r="B44" s="241" t="s">
        <v>75</v>
      </c>
      <c r="C44" s="211" t="s">
        <v>76</v>
      </c>
      <c r="D44" s="25"/>
      <c r="E44" s="25"/>
      <c r="F44" s="37"/>
      <c r="G44" s="27"/>
      <c r="H44" s="27"/>
      <c r="I44" s="27"/>
      <c r="J44" s="27"/>
      <c r="K44" s="27">
        <f t="shared" si="10"/>
        <v>0</v>
      </c>
      <c r="L44" s="28"/>
      <c r="N44" s="184">
        <f t="shared" si="2"/>
        <v>0</v>
      </c>
    </row>
    <row r="45" spans="1:31" ht="16.5" hidden="1" customHeight="1">
      <c r="A45" s="46"/>
      <c r="B45" s="39" t="s">
        <v>77</v>
      </c>
      <c r="C45" s="211" t="s">
        <v>78</v>
      </c>
      <c r="D45" s="25"/>
      <c r="E45" s="25"/>
      <c r="F45" s="37"/>
      <c r="G45" s="27"/>
      <c r="H45" s="27"/>
      <c r="I45" s="27"/>
      <c r="J45" s="27"/>
      <c r="K45" s="27">
        <f t="shared" si="10"/>
        <v>0</v>
      </c>
      <c r="L45" s="28"/>
      <c r="N45" s="184">
        <f t="shared" si="2"/>
        <v>0</v>
      </c>
    </row>
    <row r="46" spans="1:31" ht="14.25" hidden="1" customHeight="1">
      <c r="A46" s="46"/>
      <c r="B46" s="30" t="s">
        <v>79</v>
      </c>
      <c r="C46" s="213" t="s">
        <v>80</v>
      </c>
      <c r="D46" s="47"/>
      <c r="E46" s="47"/>
      <c r="F46" s="37" t="e">
        <f>H46+I46+J46+K46</f>
        <v>#VALUE!</v>
      </c>
      <c r="G46" s="48" t="s">
        <v>28</v>
      </c>
      <c r="H46" s="48" t="s">
        <v>28</v>
      </c>
      <c r="I46" s="48" t="s">
        <v>28</v>
      </c>
      <c r="J46" s="48" t="s">
        <v>28</v>
      </c>
      <c r="K46" s="27" t="e">
        <f t="shared" si="10"/>
        <v>#VALUE!</v>
      </c>
      <c r="L46" s="49" t="s">
        <v>28</v>
      </c>
      <c r="N46" s="184" t="e">
        <f t="shared" si="2"/>
        <v>#VALUE!</v>
      </c>
    </row>
    <row r="47" spans="1:31" s="16" customFormat="1" ht="48" customHeight="1">
      <c r="A47" s="245" t="s">
        <v>81</v>
      </c>
      <c r="B47" s="246"/>
      <c r="C47" s="214" t="s">
        <v>82</v>
      </c>
      <c r="D47" s="50"/>
      <c r="E47" s="50"/>
      <c r="F47" s="51">
        <f t="shared" ref="F47:L47" si="11">F48+F59+F60+F63+F68+F72+F75+F76+F77+F78+F79+F80+F81+F82+F83+F84+F85+F86+F87+F88+F89+F93+F94+F95</f>
        <v>42677317</v>
      </c>
      <c r="G47" s="51">
        <f t="shared" si="11"/>
        <v>46371582</v>
      </c>
      <c r="H47" s="51">
        <f t="shared" si="11"/>
        <v>46335746</v>
      </c>
      <c r="I47" s="51">
        <f t="shared" si="11"/>
        <v>46335746</v>
      </c>
      <c r="J47" s="51">
        <f t="shared" si="11"/>
        <v>46335746</v>
      </c>
      <c r="K47" s="51">
        <f t="shared" si="11"/>
        <v>0</v>
      </c>
      <c r="L47" s="52">
        <f t="shared" si="11"/>
        <v>44756032</v>
      </c>
      <c r="M47" s="185"/>
      <c r="N47" s="184">
        <f t="shared" si="2"/>
        <v>0</v>
      </c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</row>
    <row r="48" spans="1:31" ht="14.25" hidden="1" customHeight="1">
      <c r="A48" s="53" t="s">
        <v>83</v>
      </c>
      <c r="B48" s="40"/>
      <c r="C48" s="210" t="s">
        <v>84</v>
      </c>
      <c r="D48" s="19"/>
      <c r="E48" s="19"/>
      <c r="F48" s="41">
        <f t="shared" ref="F48:L48" si="12">F49+F50+F51+F52+F53+F54+F56+F55+F57+F58</f>
        <v>0</v>
      </c>
      <c r="G48" s="41">
        <f t="shared" si="12"/>
        <v>0</v>
      </c>
      <c r="H48" s="41">
        <f t="shared" si="12"/>
        <v>0</v>
      </c>
      <c r="I48" s="41">
        <f t="shared" si="12"/>
        <v>0</v>
      </c>
      <c r="J48" s="41">
        <f t="shared" si="12"/>
        <v>0</v>
      </c>
      <c r="K48" s="41">
        <f t="shared" si="12"/>
        <v>0</v>
      </c>
      <c r="L48" s="42">
        <f t="shared" si="12"/>
        <v>0</v>
      </c>
      <c r="N48" s="184">
        <f t="shared" si="2"/>
        <v>0</v>
      </c>
    </row>
    <row r="49" spans="1:14" ht="12.75" hidden="1" customHeight="1">
      <c r="A49" s="46"/>
      <c r="B49" s="39" t="s">
        <v>85</v>
      </c>
      <c r="C49" s="211" t="s">
        <v>86</v>
      </c>
      <c r="D49" s="25"/>
      <c r="E49" s="25"/>
      <c r="F49" s="37"/>
      <c r="G49" s="27"/>
      <c r="H49" s="27"/>
      <c r="I49" s="27"/>
      <c r="J49" s="27"/>
      <c r="K49" s="27">
        <f t="shared" ref="K49:K58" si="13">H49-J49</f>
        <v>0</v>
      </c>
      <c r="L49" s="28"/>
      <c r="N49" s="184">
        <f t="shared" si="2"/>
        <v>0</v>
      </c>
    </row>
    <row r="50" spans="1:14" ht="17.25" hidden="1" customHeight="1">
      <c r="A50" s="46"/>
      <c r="B50" s="39" t="s">
        <v>87</v>
      </c>
      <c r="C50" s="211" t="s">
        <v>88</v>
      </c>
      <c r="D50" s="25"/>
      <c r="E50" s="25"/>
      <c r="F50" s="37"/>
      <c r="G50" s="27"/>
      <c r="H50" s="27"/>
      <c r="I50" s="27"/>
      <c r="J50" s="27"/>
      <c r="K50" s="27">
        <f t="shared" si="13"/>
        <v>0</v>
      </c>
      <c r="L50" s="28"/>
      <c r="N50" s="184">
        <f t="shared" si="2"/>
        <v>0</v>
      </c>
    </row>
    <row r="51" spans="1:14" ht="17.25" hidden="1" customHeight="1">
      <c r="A51" s="46"/>
      <c r="B51" s="39" t="s">
        <v>89</v>
      </c>
      <c r="C51" s="211" t="s">
        <v>90</v>
      </c>
      <c r="D51" s="25"/>
      <c r="E51" s="25"/>
      <c r="F51" s="37"/>
      <c r="G51" s="27"/>
      <c r="H51" s="27"/>
      <c r="I51" s="27"/>
      <c r="J51" s="27"/>
      <c r="K51" s="27">
        <f t="shared" si="13"/>
        <v>0</v>
      </c>
      <c r="L51" s="28"/>
      <c r="N51" s="184">
        <f t="shared" si="2"/>
        <v>0</v>
      </c>
    </row>
    <row r="52" spans="1:14" ht="17.25" hidden="1" customHeight="1">
      <c r="A52" s="46"/>
      <c r="B52" s="39" t="s">
        <v>91</v>
      </c>
      <c r="C52" s="211" t="s">
        <v>92</v>
      </c>
      <c r="D52" s="25"/>
      <c r="E52" s="25"/>
      <c r="F52" s="37"/>
      <c r="G52" s="27"/>
      <c r="H52" s="27"/>
      <c r="I52" s="27"/>
      <c r="J52" s="27"/>
      <c r="K52" s="27">
        <f t="shared" si="13"/>
        <v>0</v>
      </c>
      <c r="L52" s="28"/>
      <c r="N52" s="184">
        <f t="shared" si="2"/>
        <v>0</v>
      </c>
    </row>
    <row r="53" spans="1:14" ht="17.25" hidden="1" customHeight="1">
      <c r="A53" s="46"/>
      <c r="B53" s="39" t="s">
        <v>93</v>
      </c>
      <c r="C53" s="211" t="s">
        <v>94</v>
      </c>
      <c r="D53" s="25"/>
      <c r="E53" s="25"/>
      <c r="F53" s="37"/>
      <c r="G53" s="27"/>
      <c r="H53" s="27"/>
      <c r="I53" s="27"/>
      <c r="J53" s="27"/>
      <c r="K53" s="27">
        <f t="shared" si="13"/>
        <v>0</v>
      </c>
      <c r="L53" s="28"/>
      <c r="N53" s="184">
        <f t="shared" si="2"/>
        <v>0</v>
      </c>
    </row>
    <row r="54" spans="1:14" ht="17.25" hidden="1" customHeight="1">
      <c r="A54" s="46"/>
      <c r="B54" s="39" t="s">
        <v>95</v>
      </c>
      <c r="C54" s="211" t="s">
        <v>96</v>
      </c>
      <c r="D54" s="25"/>
      <c r="E54" s="25"/>
      <c r="F54" s="37"/>
      <c r="G54" s="27"/>
      <c r="H54" s="27"/>
      <c r="I54" s="27"/>
      <c r="J54" s="27"/>
      <c r="K54" s="27">
        <f t="shared" si="13"/>
        <v>0</v>
      </c>
      <c r="L54" s="28"/>
      <c r="N54" s="184">
        <f t="shared" si="2"/>
        <v>0</v>
      </c>
    </row>
    <row r="55" spans="1:14" ht="17.25" hidden="1" customHeight="1">
      <c r="A55" s="46"/>
      <c r="B55" s="39" t="s">
        <v>97</v>
      </c>
      <c r="C55" s="211" t="s">
        <v>98</v>
      </c>
      <c r="D55" s="25"/>
      <c r="E55" s="25"/>
      <c r="F55" s="37"/>
      <c r="G55" s="27"/>
      <c r="H55" s="27"/>
      <c r="I55" s="27"/>
      <c r="J55" s="27"/>
      <c r="K55" s="27">
        <f t="shared" si="13"/>
        <v>0</v>
      </c>
      <c r="L55" s="28"/>
      <c r="N55" s="184">
        <f t="shared" si="2"/>
        <v>0</v>
      </c>
    </row>
    <row r="56" spans="1:14" ht="15" hidden="1" customHeight="1">
      <c r="A56" s="46"/>
      <c r="B56" s="39" t="s">
        <v>99</v>
      </c>
      <c r="C56" s="211" t="s">
        <v>100</v>
      </c>
      <c r="D56" s="25"/>
      <c r="E56" s="25"/>
      <c r="F56" s="37"/>
      <c r="G56" s="27"/>
      <c r="H56" s="27"/>
      <c r="I56" s="27"/>
      <c r="J56" s="27"/>
      <c r="K56" s="27">
        <f t="shared" si="13"/>
        <v>0</v>
      </c>
      <c r="L56" s="28"/>
      <c r="N56" s="184">
        <f t="shared" si="2"/>
        <v>0</v>
      </c>
    </row>
    <row r="57" spans="1:14" ht="15" hidden="1" customHeight="1">
      <c r="A57" s="46"/>
      <c r="B57" s="54" t="s">
        <v>101</v>
      </c>
      <c r="C57" s="211" t="s">
        <v>102</v>
      </c>
      <c r="D57" s="25"/>
      <c r="E57" s="25"/>
      <c r="F57" s="37"/>
      <c r="G57" s="27"/>
      <c r="H57" s="27"/>
      <c r="I57" s="27"/>
      <c r="J57" s="27"/>
      <c r="K57" s="27">
        <f t="shared" si="13"/>
        <v>0</v>
      </c>
      <c r="L57" s="28"/>
      <c r="N57" s="184">
        <f t="shared" si="2"/>
        <v>0</v>
      </c>
    </row>
    <row r="58" spans="1:14" ht="20.100000000000001" hidden="1" customHeight="1">
      <c r="A58" s="46"/>
      <c r="B58" s="39" t="s">
        <v>103</v>
      </c>
      <c r="C58" s="211" t="s">
        <v>104</v>
      </c>
      <c r="D58" s="25"/>
      <c r="E58" s="25"/>
      <c r="F58" s="37"/>
      <c r="G58" s="27"/>
      <c r="H58" s="27"/>
      <c r="I58" s="27"/>
      <c r="J58" s="27"/>
      <c r="K58" s="27">
        <f t="shared" si="13"/>
        <v>0</v>
      </c>
      <c r="L58" s="28"/>
      <c r="N58" s="184">
        <f t="shared" si="2"/>
        <v>0</v>
      </c>
    </row>
    <row r="59" spans="1:14" ht="28.5" customHeight="1">
      <c r="A59" s="38" t="s">
        <v>105</v>
      </c>
      <c r="B59" s="23"/>
      <c r="C59" s="215" t="s">
        <v>106</v>
      </c>
      <c r="D59" s="25"/>
      <c r="E59" s="25"/>
      <c r="F59" s="37">
        <f>'[1]84,03,03'!L12</f>
        <v>42677317</v>
      </c>
      <c r="G59" s="37">
        <f>'[1]84,03,03'!M12</f>
        <v>46371582</v>
      </c>
      <c r="H59" s="37">
        <f>'[1]84,03,03'!N12</f>
        <v>46335746</v>
      </c>
      <c r="I59" s="37">
        <f>'[1]84,03,03'!O12</f>
        <v>46335746</v>
      </c>
      <c r="J59" s="37">
        <f>'[1]84,03,03'!P12</f>
        <v>46335746</v>
      </c>
      <c r="K59" s="37">
        <f>'[1]84,03,03'!Q12</f>
        <v>0</v>
      </c>
      <c r="L59" s="37">
        <f>'[1]84,03,03'!R12</f>
        <v>44756032</v>
      </c>
      <c r="N59" s="184">
        <f t="shared" si="2"/>
        <v>0</v>
      </c>
    </row>
    <row r="60" spans="1:14" ht="17.25" hidden="1" customHeight="1">
      <c r="A60" s="17" t="s">
        <v>107</v>
      </c>
      <c r="B60" s="55"/>
      <c r="C60" s="210" t="s">
        <v>108</v>
      </c>
      <c r="D60" s="19"/>
      <c r="E60" s="19"/>
      <c r="F60" s="41">
        <f t="shared" ref="F60:L60" si="14">F61+F62</f>
        <v>0</v>
      </c>
      <c r="G60" s="41">
        <f t="shared" si="14"/>
        <v>0</v>
      </c>
      <c r="H60" s="41">
        <f t="shared" si="14"/>
        <v>0</v>
      </c>
      <c r="I60" s="41">
        <f t="shared" si="14"/>
        <v>0</v>
      </c>
      <c r="J60" s="41">
        <f t="shared" si="14"/>
        <v>0</v>
      </c>
      <c r="K60" s="41">
        <f t="shared" si="14"/>
        <v>0</v>
      </c>
      <c r="L60" s="42">
        <f t="shared" si="14"/>
        <v>0</v>
      </c>
      <c r="N60" s="184">
        <f t="shared" si="2"/>
        <v>0</v>
      </c>
    </row>
    <row r="61" spans="1:14" ht="17.25" hidden="1" customHeight="1">
      <c r="A61" s="38"/>
      <c r="B61" s="54" t="s">
        <v>109</v>
      </c>
      <c r="C61" s="211" t="s">
        <v>110</v>
      </c>
      <c r="D61" s="25"/>
      <c r="E61" s="25"/>
      <c r="F61" s="37"/>
      <c r="G61" s="27"/>
      <c r="H61" s="27"/>
      <c r="I61" s="27"/>
      <c r="J61" s="27"/>
      <c r="K61" s="27">
        <f>H61-J61</f>
        <v>0</v>
      </c>
      <c r="L61" s="28"/>
      <c r="N61" s="184">
        <f t="shared" si="2"/>
        <v>0</v>
      </c>
    </row>
    <row r="62" spans="1:14" ht="17.25" hidden="1" customHeight="1">
      <c r="A62" s="38"/>
      <c r="B62" s="54" t="s">
        <v>111</v>
      </c>
      <c r="C62" s="211" t="s">
        <v>112</v>
      </c>
      <c r="D62" s="25"/>
      <c r="E62" s="25"/>
      <c r="F62" s="37"/>
      <c r="G62" s="27"/>
      <c r="H62" s="27"/>
      <c r="I62" s="27"/>
      <c r="J62" s="27"/>
      <c r="K62" s="27">
        <f>H62-J62</f>
        <v>0</v>
      </c>
      <c r="L62" s="28"/>
      <c r="N62" s="184">
        <f t="shared" si="2"/>
        <v>0</v>
      </c>
    </row>
    <row r="63" spans="1:14" ht="15" hidden="1" customHeight="1">
      <c r="A63" s="17" t="s">
        <v>113</v>
      </c>
      <c r="B63" s="55"/>
      <c r="C63" s="210" t="s">
        <v>114</v>
      </c>
      <c r="D63" s="19"/>
      <c r="E63" s="19"/>
      <c r="F63" s="41">
        <f t="shared" ref="F63:L63" si="15">F64+F65+F66+F67</f>
        <v>0</v>
      </c>
      <c r="G63" s="41">
        <f t="shared" si="15"/>
        <v>0</v>
      </c>
      <c r="H63" s="41">
        <f t="shared" si="15"/>
        <v>0</v>
      </c>
      <c r="I63" s="41">
        <f t="shared" si="15"/>
        <v>0</v>
      </c>
      <c r="J63" s="41">
        <f t="shared" si="15"/>
        <v>0</v>
      </c>
      <c r="K63" s="41">
        <f t="shared" si="15"/>
        <v>0</v>
      </c>
      <c r="L63" s="42">
        <f t="shared" si="15"/>
        <v>0</v>
      </c>
      <c r="N63" s="184">
        <f t="shared" si="2"/>
        <v>0</v>
      </c>
    </row>
    <row r="64" spans="1:14" ht="12.75" hidden="1" customHeight="1">
      <c r="A64" s="46"/>
      <c r="B64" s="39" t="s">
        <v>115</v>
      </c>
      <c r="C64" s="211" t="s">
        <v>116</v>
      </c>
      <c r="D64" s="25"/>
      <c r="E64" s="25"/>
      <c r="F64" s="37"/>
      <c r="G64" s="27"/>
      <c r="H64" s="27"/>
      <c r="I64" s="27"/>
      <c r="J64" s="27"/>
      <c r="K64" s="27">
        <f>H64-J64</f>
        <v>0</v>
      </c>
      <c r="L64" s="28"/>
      <c r="N64" s="184">
        <f t="shared" si="2"/>
        <v>0</v>
      </c>
    </row>
    <row r="65" spans="1:14" ht="17.25" hidden="1" customHeight="1">
      <c r="A65" s="46"/>
      <c r="B65" s="39" t="s">
        <v>117</v>
      </c>
      <c r="C65" s="211" t="s">
        <v>118</v>
      </c>
      <c r="D65" s="25"/>
      <c r="E65" s="25"/>
      <c r="F65" s="37"/>
      <c r="G65" s="27"/>
      <c r="H65" s="27"/>
      <c r="I65" s="27"/>
      <c r="J65" s="27"/>
      <c r="K65" s="27">
        <f>H65-J65</f>
        <v>0</v>
      </c>
      <c r="L65" s="28"/>
      <c r="N65" s="184">
        <f t="shared" si="2"/>
        <v>0</v>
      </c>
    </row>
    <row r="66" spans="1:14" ht="16.5" hidden="1" customHeight="1">
      <c r="A66" s="46"/>
      <c r="B66" s="39" t="s">
        <v>119</v>
      </c>
      <c r="C66" s="211" t="s">
        <v>120</v>
      </c>
      <c r="D66" s="25"/>
      <c r="E66" s="25"/>
      <c r="F66" s="37"/>
      <c r="G66" s="27"/>
      <c r="H66" s="27"/>
      <c r="I66" s="27"/>
      <c r="J66" s="27"/>
      <c r="K66" s="27">
        <f>H66-J66</f>
        <v>0</v>
      </c>
      <c r="L66" s="28"/>
      <c r="N66" s="184">
        <f t="shared" si="2"/>
        <v>0</v>
      </c>
    </row>
    <row r="67" spans="1:14" ht="14.25" hidden="1" customHeight="1">
      <c r="A67" s="46"/>
      <c r="B67" s="39" t="s">
        <v>121</v>
      </c>
      <c r="C67" s="211" t="s">
        <v>122</v>
      </c>
      <c r="D67" s="25"/>
      <c r="E67" s="25"/>
      <c r="F67" s="37"/>
      <c r="G67" s="27"/>
      <c r="H67" s="27"/>
      <c r="I67" s="27"/>
      <c r="J67" s="27"/>
      <c r="K67" s="27">
        <f>H67-J67</f>
        <v>0</v>
      </c>
      <c r="L67" s="28"/>
      <c r="N67" s="184">
        <f t="shared" si="2"/>
        <v>0</v>
      </c>
    </row>
    <row r="68" spans="1:14" ht="17.25" hidden="1" customHeight="1">
      <c r="A68" s="56" t="s">
        <v>123</v>
      </c>
      <c r="B68" s="55"/>
      <c r="C68" s="210" t="s">
        <v>124</v>
      </c>
      <c r="D68" s="19"/>
      <c r="E68" s="19"/>
      <c r="F68" s="41">
        <f t="shared" ref="F68:L68" si="16">F69+F70+F71</f>
        <v>0</v>
      </c>
      <c r="G68" s="41">
        <f t="shared" si="16"/>
        <v>0</v>
      </c>
      <c r="H68" s="41">
        <f t="shared" si="16"/>
        <v>0</v>
      </c>
      <c r="I68" s="41">
        <f t="shared" si="16"/>
        <v>0</v>
      </c>
      <c r="J68" s="41">
        <f t="shared" si="16"/>
        <v>0</v>
      </c>
      <c r="K68" s="41">
        <f t="shared" si="16"/>
        <v>0</v>
      </c>
      <c r="L68" s="42">
        <f t="shared" si="16"/>
        <v>0</v>
      </c>
      <c r="N68" s="184">
        <f t="shared" si="2"/>
        <v>0</v>
      </c>
    </row>
    <row r="69" spans="1:14" ht="17.25" hidden="1" customHeight="1">
      <c r="A69" s="46"/>
      <c r="B69" s="39" t="s">
        <v>125</v>
      </c>
      <c r="C69" s="211" t="s">
        <v>126</v>
      </c>
      <c r="D69" s="25"/>
      <c r="E69" s="25"/>
      <c r="F69" s="37"/>
      <c r="G69" s="27"/>
      <c r="H69" s="27"/>
      <c r="I69" s="27"/>
      <c r="J69" s="27"/>
      <c r="K69" s="27">
        <f>H69-J69</f>
        <v>0</v>
      </c>
      <c r="L69" s="28"/>
      <c r="N69" s="184">
        <f t="shared" si="2"/>
        <v>0</v>
      </c>
    </row>
    <row r="70" spans="1:14" ht="17.25" hidden="1" customHeight="1">
      <c r="A70" s="46"/>
      <c r="B70" s="39" t="s">
        <v>127</v>
      </c>
      <c r="C70" s="211" t="s">
        <v>128</v>
      </c>
      <c r="D70" s="25"/>
      <c r="E70" s="25"/>
      <c r="F70" s="37"/>
      <c r="G70" s="27"/>
      <c r="H70" s="27"/>
      <c r="I70" s="27"/>
      <c r="J70" s="27"/>
      <c r="K70" s="27">
        <f>H70-J70</f>
        <v>0</v>
      </c>
      <c r="L70" s="28"/>
      <c r="N70" s="184">
        <f t="shared" si="2"/>
        <v>0</v>
      </c>
    </row>
    <row r="71" spans="1:14" ht="17.25" hidden="1" customHeight="1">
      <c r="A71" s="46"/>
      <c r="B71" s="39" t="s">
        <v>129</v>
      </c>
      <c r="C71" s="211" t="s">
        <v>130</v>
      </c>
      <c r="D71" s="25"/>
      <c r="E71" s="25"/>
      <c r="F71" s="37"/>
      <c r="G71" s="27"/>
      <c r="H71" s="27"/>
      <c r="I71" s="27"/>
      <c r="J71" s="27"/>
      <c r="K71" s="27">
        <f>H71-J71</f>
        <v>0</v>
      </c>
      <c r="L71" s="28"/>
      <c r="N71" s="184">
        <f t="shared" si="2"/>
        <v>0</v>
      </c>
    </row>
    <row r="72" spans="1:14" ht="17.25" hidden="1" customHeight="1">
      <c r="A72" s="57" t="s">
        <v>131</v>
      </c>
      <c r="B72" s="55"/>
      <c r="C72" s="210" t="s">
        <v>132</v>
      </c>
      <c r="D72" s="19"/>
      <c r="E72" s="19"/>
      <c r="F72" s="41">
        <f t="shared" ref="F72:L72" si="17">F73+F74</f>
        <v>0</v>
      </c>
      <c r="G72" s="41">
        <f t="shared" si="17"/>
        <v>0</v>
      </c>
      <c r="H72" s="41">
        <f t="shared" si="17"/>
        <v>0</v>
      </c>
      <c r="I72" s="41">
        <f t="shared" si="17"/>
        <v>0</v>
      </c>
      <c r="J72" s="41">
        <f t="shared" si="17"/>
        <v>0</v>
      </c>
      <c r="K72" s="41">
        <f t="shared" si="17"/>
        <v>0</v>
      </c>
      <c r="L72" s="42">
        <f t="shared" si="17"/>
        <v>0</v>
      </c>
      <c r="N72" s="184">
        <f t="shared" si="2"/>
        <v>0</v>
      </c>
    </row>
    <row r="73" spans="1:14" ht="17.25" hidden="1" customHeight="1">
      <c r="A73" s="46"/>
      <c r="B73" s="39" t="s">
        <v>133</v>
      </c>
      <c r="C73" s="211" t="s">
        <v>134</v>
      </c>
      <c r="D73" s="25"/>
      <c r="E73" s="25"/>
      <c r="F73" s="37"/>
      <c r="G73" s="27"/>
      <c r="H73" s="27"/>
      <c r="I73" s="27"/>
      <c r="J73" s="27"/>
      <c r="K73" s="27">
        <f t="shared" ref="K73:K88" si="18">H73-J73</f>
        <v>0</v>
      </c>
      <c r="L73" s="28"/>
      <c r="N73" s="184">
        <f t="shared" si="2"/>
        <v>0</v>
      </c>
    </row>
    <row r="74" spans="1:14" ht="17.25" hidden="1" customHeight="1">
      <c r="A74" s="46"/>
      <c r="B74" s="39" t="s">
        <v>135</v>
      </c>
      <c r="C74" s="211" t="s">
        <v>136</v>
      </c>
      <c r="D74" s="25"/>
      <c r="E74" s="25"/>
      <c r="F74" s="37"/>
      <c r="G74" s="27"/>
      <c r="H74" s="27"/>
      <c r="I74" s="27"/>
      <c r="J74" s="27"/>
      <c r="K74" s="27">
        <f t="shared" si="18"/>
        <v>0</v>
      </c>
      <c r="L74" s="28"/>
      <c r="N74" s="184">
        <f t="shared" ref="N74:N137" si="19">H74-I74</f>
        <v>0</v>
      </c>
    </row>
    <row r="75" spans="1:14" ht="17.25" hidden="1" customHeight="1">
      <c r="A75" s="247" t="s">
        <v>137</v>
      </c>
      <c r="B75" s="248"/>
      <c r="C75" s="210" t="s">
        <v>138</v>
      </c>
      <c r="D75" s="19"/>
      <c r="E75" s="19"/>
      <c r="F75" s="41"/>
      <c r="G75" s="58"/>
      <c r="H75" s="58"/>
      <c r="I75" s="58"/>
      <c r="J75" s="58"/>
      <c r="K75" s="58">
        <f t="shared" si="18"/>
        <v>0</v>
      </c>
      <c r="L75" s="59"/>
      <c r="N75" s="184">
        <f t="shared" si="19"/>
        <v>0</v>
      </c>
    </row>
    <row r="76" spans="1:14" ht="17.25" hidden="1" customHeight="1">
      <c r="A76" s="247" t="s">
        <v>139</v>
      </c>
      <c r="B76" s="248"/>
      <c r="C76" s="210" t="s">
        <v>140</v>
      </c>
      <c r="D76" s="19"/>
      <c r="E76" s="19"/>
      <c r="F76" s="41"/>
      <c r="G76" s="58"/>
      <c r="H76" s="58"/>
      <c r="I76" s="58"/>
      <c r="J76" s="58"/>
      <c r="K76" s="58">
        <f t="shared" si="18"/>
        <v>0</v>
      </c>
      <c r="L76" s="59"/>
      <c r="N76" s="184">
        <f t="shared" si="19"/>
        <v>0</v>
      </c>
    </row>
    <row r="77" spans="1:14" ht="17.25" hidden="1" customHeight="1">
      <c r="A77" s="17" t="s">
        <v>141</v>
      </c>
      <c r="B77" s="55"/>
      <c r="C77" s="210" t="s">
        <v>142</v>
      </c>
      <c r="D77" s="19"/>
      <c r="E77" s="19"/>
      <c r="F77" s="41"/>
      <c r="G77" s="58"/>
      <c r="H77" s="58"/>
      <c r="I77" s="58"/>
      <c r="J77" s="58"/>
      <c r="K77" s="58">
        <f t="shared" si="18"/>
        <v>0</v>
      </c>
      <c r="L77" s="59"/>
      <c r="N77" s="184">
        <f t="shared" si="19"/>
        <v>0</v>
      </c>
    </row>
    <row r="78" spans="1:14" ht="17.25" hidden="1" customHeight="1">
      <c r="A78" s="17" t="s">
        <v>143</v>
      </c>
      <c r="B78" s="55"/>
      <c r="C78" s="210" t="s">
        <v>144</v>
      </c>
      <c r="D78" s="19"/>
      <c r="E78" s="19"/>
      <c r="F78" s="41"/>
      <c r="G78" s="58"/>
      <c r="H78" s="58"/>
      <c r="I78" s="58"/>
      <c r="J78" s="58"/>
      <c r="K78" s="58">
        <f t="shared" si="18"/>
        <v>0</v>
      </c>
      <c r="L78" s="59"/>
      <c r="N78" s="184">
        <f t="shared" si="19"/>
        <v>0</v>
      </c>
    </row>
    <row r="79" spans="1:14" ht="17.25" hidden="1" customHeight="1">
      <c r="A79" s="17" t="s">
        <v>145</v>
      </c>
      <c r="B79" s="55"/>
      <c r="C79" s="210" t="s">
        <v>146</v>
      </c>
      <c r="D79" s="19"/>
      <c r="E79" s="19"/>
      <c r="F79" s="41"/>
      <c r="G79" s="58"/>
      <c r="H79" s="58"/>
      <c r="I79" s="58"/>
      <c r="J79" s="58"/>
      <c r="K79" s="58">
        <f t="shared" si="18"/>
        <v>0</v>
      </c>
      <c r="L79" s="59"/>
      <c r="N79" s="184">
        <f t="shared" si="19"/>
        <v>0</v>
      </c>
    </row>
    <row r="80" spans="1:14" ht="13.5" hidden="1" customHeight="1">
      <c r="A80" s="17" t="s">
        <v>147</v>
      </c>
      <c r="B80" s="55"/>
      <c r="C80" s="210" t="s">
        <v>148</v>
      </c>
      <c r="D80" s="19"/>
      <c r="E80" s="19"/>
      <c r="F80" s="41"/>
      <c r="G80" s="58"/>
      <c r="H80" s="58"/>
      <c r="I80" s="58"/>
      <c r="J80" s="58"/>
      <c r="K80" s="58">
        <f t="shared" si="18"/>
        <v>0</v>
      </c>
      <c r="L80" s="59"/>
      <c r="N80" s="184">
        <f t="shared" si="19"/>
        <v>0</v>
      </c>
    </row>
    <row r="81" spans="1:14" ht="13.5" hidden="1" customHeight="1">
      <c r="A81" s="17" t="s">
        <v>149</v>
      </c>
      <c r="B81" s="55"/>
      <c r="C81" s="210" t="s">
        <v>150</v>
      </c>
      <c r="D81" s="19"/>
      <c r="E81" s="19"/>
      <c r="F81" s="41"/>
      <c r="G81" s="58"/>
      <c r="H81" s="58"/>
      <c r="I81" s="58"/>
      <c r="J81" s="58"/>
      <c r="K81" s="58">
        <f t="shared" si="18"/>
        <v>0</v>
      </c>
      <c r="L81" s="59"/>
      <c r="N81" s="184">
        <f t="shared" si="19"/>
        <v>0</v>
      </c>
    </row>
    <row r="82" spans="1:14" ht="16.5" hidden="1" customHeight="1">
      <c r="A82" s="17" t="s">
        <v>151</v>
      </c>
      <c r="B82" s="55"/>
      <c r="C82" s="210" t="s">
        <v>152</v>
      </c>
      <c r="D82" s="19"/>
      <c r="E82" s="19"/>
      <c r="F82" s="41"/>
      <c r="G82" s="58"/>
      <c r="H82" s="58"/>
      <c r="I82" s="58"/>
      <c r="J82" s="58"/>
      <c r="K82" s="58">
        <f t="shared" si="18"/>
        <v>0</v>
      </c>
      <c r="L82" s="59"/>
      <c r="N82" s="184">
        <f t="shared" si="19"/>
        <v>0</v>
      </c>
    </row>
    <row r="83" spans="1:14" ht="16.5" hidden="1" customHeight="1">
      <c r="A83" s="17" t="s">
        <v>153</v>
      </c>
      <c r="B83" s="55"/>
      <c r="C83" s="210" t="s">
        <v>154</v>
      </c>
      <c r="D83" s="19"/>
      <c r="E83" s="19"/>
      <c r="F83" s="41"/>
      <c r="G83" s="58"/>
      <c r="H83" s="58"/>
      <c r="I83" s="58"/>
      <c r="J83" s="58"/>
      <c r="K83" s="58">
        <f t="shared" si="18"/>
        <v>0</v>
      </c>
      <c r="L83" s="59"/>
      <c r="N83" s="184">
        <f t="shared" si="19"/>
        <v>0</v>
      </c>
    </row>
    <row r="84" spans="1:14" ht="41.25" hidden="1" customHeight="1">
      <c r="A84" s="249" t="s">
        <v>155</v>
      </c>
      <c r="B84" s="250"/>
      <c r="C84" s="210" t="s">
        <v>156</v>
      </c>
      <c r="D84" s="19"/>
      <c r="E84" s="19"/>
      <c r="F84" s="41"/>
      <c r="G84" s="58"/>
      <c r="H84" s="58"/>
      <c r="I84" s="58"/>
      <c r="J84" s="58"/>
      <c r="K84" s="58">
        <f t="shared" si="18"/>
        <v>0</v>
      </c>
      <c r="L84" s="59"/>
      <c r="N84" s="184">
        <f t="shared" si="19"/>
        <v>0</v>
      </c>
    </row>
    <row r="85" spans="1:14" ht="14.25" hidden="1" customHeight="1">
      <c r="A85" s="17" t="s">
        <v>157</v>
      </c>
      <c r="B85" s="55"/>
      <c r="C85" s="210" t="s">
        <v>158</v>
      </c>
      <c r="D85" s="19"/>
      <c r="E85" s="19"/>
      <c r="F85" s="41"/>
      <c r="G85" s="58"/>
      <c r="H85" s="58"/>
      <c r="I85" s="58"/>
      <c r="J85" s="58"/>
      <c r="K85" s="58">
        <f t="shared" si="18"/>
        <v>0</v>
      </c>
      <c r="L85" s="59"/>
      <c r="N85" s="184">
        <f t="shared" si="19"/>
        <v>0</v>
      </c>
    </row>
    <row r="86" spans="1:14" ht="14.25" hidden="1" customHeight="1">
      <c r="A86" s="17" t="s">
        <v>159</v>
      </c>
      <c r="B86" s="55"/>
      <c r="C86" s="210" t="s">
        <v>160</v>
      </c>
      <c r="D86" s="19"/>
      <c r="E86" s="19"/>
      <c r="F86" s="41"/>
      <c r="G86" s="58"/>
      <c r="H86" s="58"/>
      <c r="I86" s="58"/>
      <c r="J86" s="58"/>
      <c r="K86" s="58">
        <f t="shared" si="18"/>
        <v>0</v>
      </c>
      <c r="L86" s="59"/>
      <c r="N86" s="184">
        <f t="shared" si="19"/>
        <v>0</v>
      </c>
    </row>
    <row r="87" spans="1:14" ht="14.25" hidden="1" customHeight="1">
      <c r="A87" s="17" t="s">
        <v>161</v>
      </c>
      <c r="B87" s="55"/>
      <c r="C87" s="210" t="s">
        <v>162</v>
      </c>
      <c r="D87" s="19"/>
      <c r="E87" s="19"/>
      <c r="F87" s="41"/>
      <c r="G87" s="58"/>
      <c r="H87" s="58"/>
      <c r="I87" s="58"/>
      <c r="J87" s="58"/>
      <c r="K87" s="58">
        <f t="shared" si="18"/>
        <v>0</v>
      </c>
      <c r="L87" s="59"/>
      <c r="N87" s="184">
        <f t="shared" si="19"/>
        <v>0</v>
      </c>
    </row>
    <row r="88" spans="1:14" ht="14.25" hidden="1" customHeight="1">
      <c r="A88" s="17" t="s">
        <v>163</v>
      </c>
      <c r="B88" s="55"/>
      <c r="C88" s="210" t="s">
        <v>164</v>
      </c>
      <c r="D88" s="19"/>
      <c r="E88" s="19"/>
      <c r="F88" s="41"/>
      <c r="G88" s="58"/>
      <c r="H88" s="58"/>
      <c r="I88" s="58"/>
      <c r="J88" s="58"/>
      <c r="K88" s="58">
        <f t="shared" si="18"/>
        <v>0</v>
      </c>
      <c r="L88" s="59"/>
      <c r="N88" s="184">
        <f t="shared" si="19"/>
        <v>0</v>
      </c>
    </row>
    <row r="89" spans="1:14" ht="13.5" hidden="1" customHeight="1">
      <c r="A89" s="17" t="s">
        <v>165</v>
      </c>
      <c r="B89" s="55"/>
      <c r="C89" s="210" t="s">
        <v>166</v>
      </c>
      <c r="D89" s="19"/>
      <c r="E89" s="19"/>
      <c r="F89" s="41">
        <f t="shared" ref="F89:L89" si="20">F90+F91+F92</f>
        <v>0</v>
      </c>
      <c r="G89" s="41">
        <f t="shared" si="20"/>
        <v>0</v>
      </c>
      <c r="H89" s="41">
        <f t="shared" si="20"/>
        <v>0</v>
      </c>
      <c r="I89" s="41">
        <f t="shared" si="20"/>
        <v>0</v>
      </c>
      <c r="J89" s="41">
        <f t="shared" si="20"/>
        <v>0</v>
      </c>
      <c r="K89" s="41">
        <f t="shared" si="20"/>
        <v>0</v>
      </c>
      <c r="L89" s="42">
        <f t="shared" si="20"/>
        <v>0</v>
      </c>
      <c r="N89" s="184">
        <f t="shared" si="19"/>
        <v>0</v>
      </c>
    </row>
    <row r="90" spans="1:14" ht="13.5" hidden="1" customHeight="1">
      <c r="A90" s="38"/>
      <c r="B90" s="39" t="s">
        <v>167</v>
      </c>
      <c r="C90" s="211" t="s">
        <v>168</v>
      </c>
      <c r="D90" s="25"/>
      <c r="E90" s="25"/>
      <c r="F90" s="37"/>
      <c r="G90" s="27"/>
      <c r="H90" s="27"/>
      <c r="I90" s="27"/>
      <c r="J90" s="27"/>
      <c r="K90" s="27">
        <f>H90-J90</f>
        <v>0</v>
      </c>
      <c r="L90" s="28"/>
      <c r="N90" s="184">
        <f t="shared" si="19"/>
        <v>0</v>
      </c>
    </row>
    <row r="91" spans="1:14" ht="13.5" hidden="1" customHeight="1">
      <c r="A91" s="38"/>
      <c r="B91" s="39" t="s">
        <v>169</v>
      </c>
      <c r="C91" s="211" t="s">
        <v>170</v>
      </c>
      <c r="D91" s="25"/>
      <c r="E91" s="25"/>
      <c r="F91" s="37"/>
      <c r="G91" s="27"/>
      <c r="H91" s="27"/>
      <c r="I91" s="27"/>
      <c r="J91" s="27"/>
      <c r="K91" s="27">
        <f>H91-J91</f>
        <v>0</v>
      </c>
      <c r="L91" s="28"/>
      <c r="N91" s="184">
        <f t="shared" si="19"/>
        <v>0</v>
      </c>
    </row>
    <row r="92" spans="1:14" ht="13.5" hidden="1" customHeight="1">
      <c r="A92" s="38"/>
      <c r="B92" s="39" t="s">
        <v>171</v>
      </c>
      <c r="C92" s="211" t="s">
        <v>172</v>
      </c>
      <c r="D92" s="25"/>
      <c r="E92" s="25"/>
      <c r="F92" s="37"/>
      <c r="G92" s="27"/>
      <c r="H92" s="27"/>
      <c r="I92" s="27"/>
      <c r="J92" s="27"/>
      <c r="K92" s="27">
        <f>H92-J92</f>
        <v>0</v>
      </c>
      <c r="L92" s="28"/>
      <c r="N92" s="184">
        <f t="shared" si="19"/>
        <v>0</v>
      </c>
    </row>
    <row r="93" spans="1:14" ht="27" hidden="1" customHeight="1">
      <c r="A93" s="249" t="s">
        <v>173</v>
      </c>
      <c r="B93" s="250"/>
      <c r="C93" s="210" t="s">
        <v>174</v>
      </c>
      <c r="D93" s="19"/>
      <c r="E93" s="19"/>
      <c r="F93" s="41"/>
      <c r="G93" s="58"/>
      <c r="H93" s="58"/>
      <c r="I93" s="58"/>
      <c r="J93" s="58"/>
      <c r="K93" s="58">
        <f>H93-J93</f>
        <v>0</v>
      </c>
      <c r="L93" s="59"/>
      <c r="N93" s="184">
        <f t="shared" si="19"/>
        <v>0</v>
      </c>
    </row>
    <row r="94" spans="1:14" ht="16.5" hidden="1" customHeight="1">
      <c r="A94" s="17" t="s">
        <v>175</v>
      </c>
      <c r="B94" s="18"/>
      <c r="C94" s="210" t="s">
        <v>176</v>
      </c>
      <c r="D94" s="19"/>
      <c r="E94" s="19"/>
      <c r="F94" s="41"/>
      <c r="G94" s="58"/>
      <c r="H94" s="58"/>
      <c r="I94" s="58"/>
      <c r="J94" s="58"/>
      <c r="K94" s="58">
        <f>H94-J94</f>
        <v>0</v>
      </c>
      <c r="L94" s="59"/>
      <c r="N94" s="184">
        <f t="shared" si="19"/>
        <v>0</v>
      </c>
    </row>
    <row r="95" spans="1:14" ht="13.5" hidden="1" customHeight="1">
      <c r="A95" s="17" t="s">
        <v>177</v>
      </c>
      <c r="B95" s="55"/>
      <c r="C95" s="210" t="s">
        <v>178</v>
      </c>
      <c r="D95" s="19"/>
      <c r="E95" s="19"/>
      <c r="F95" s="41">
        <f t="shared" ref="F95:L95" si="21">F96+F97+F98+F99+F100+F101+F102+F103</f>
        <v>0</v>
      </c>
      <c r="G95" s="41">
        <f t="shared" si="21"/>
        <v>0</v>
      </c>
      <c r="H95" s="41">
        <f t="shared" si="21"/>
        <v>0</v>
      </c>
      <c r="I95" s="41">
        <f t="shared" si="21"/>
        <v>0</v>
      </c>
      <c r="J95" s="41">
        <f t="shared" si="21"/>
        <v>0</v>
      </c>
      <c r="K95" s="41">
        <f t="shared" si="21"/>
        <v>0</v>
      </c>
      <c r="L95" s="42">
        <f t="shared" si="21"/>
        <v>0</v>
      </c>
      <c r="N95" s="184">
        <f t="shared" si="19"/>
        <v>0</v>
      </c>
    </row>
    <row r="96" spans="1:14" ht="13.5" hidden="1" customHeight="1">
      <c r="A96" s="38"/>
      <c r="B96" s="39" t="s">
        <v>179</v>
      </c>
      <c r="C96" s="211" t="s">
        <v>180</v>
      </c>
      <c r="D96" s="25"/>
      <c r="E96" s="25"/>
      <c r="F96" s="37"/>
      <c r="G96" s="27"/>
      <c r="H96" s="27"/>
      <c r="I96" s="27"/>
      <c r="J96" s="27"/>
      <c r="K96" s="27">
        <f t="shared" ref="K96:K104" si="22">H96-J96</f>
        <v>0</v>
      </c>
      <c r="L96" s="28"/>
      <c r="N96" s="184">
        <f t="shared" si="19"/>
        <v>0</v>
      </c>
    </row>
    <row r="97" spans="1:31" ht="13.5" hidden="1" customHeight="1">
      <c r="A97" s="46"/>
      <c r="B97" s="39" t="s">
        <v>181</v>
      </c>
      <c r="C97" s="211" t="s">
        <v>182</v>
      </c>
      <c r="D97" s="25"/>
      <c r="E97" s="25"/>
      <c r="F97" s="37"/>
      <c r="G97" s="27"/>
      <c r="H97" s="27"/>
      <c r="I97" s="27"/>
      <c r="J97" s="27"/>
      <c r="K97" s="27">
        <f t="shared" si="22"/>
        <v>0</v>
      </c>
      <c r="L97" s="28"/>
      <c r="N97" s="184">
        <f t="shared" si="19"/>
        <v>0</v>
      </c>
    </row>
    <row r="98" spans="1:31" ht="13.5" hidden="1" customHeight="1">
      <c r="A98" s="46"/>
      <c r="B98" s="39" t="s">
        <v>183</v>
      </c>
      <c r="C98" s="211" t="s">
        <v>184</v>
      </c>
      <c r="D98" s="25"/>
      <c r="E98" s="25"/>
      <c r="F98" s="37"/>
      <c r="G98" s="27"/>
      <c r="H98" s="27"/>
      <c r="I98" s="27"/>
      <c r="J98" s="27"/>
      <c r="K98" s="27">
        <f t="shared" si="22"/>
        <v>0</v>
      </c>
      <c r="L98" s="28"/>
      <c r="N98" s="184">
        <f t="shared" si="19"/>
        <v>0</v>
      </c>
    </row>
    <row r="99" spans="1:31" ht="13.5" hidden="1" customHeight="1">
      <c r="A99" s="46"/>
      <c r="B99" s="39" t="s">
        <v>185</v>
      </c>
      <c r="C99" s="211" t="s">
        <v>186</v>
      </c>
      <c r="D99" s="25"/>
      <c r="E99" s="25"/>
      <c r="F99" s="37"/>
      <c r="G99" s="27"/>
      <c r="H99" s="27"/>
      <c r="I99" s="27"/>
      <c r="J99" s="27"/>
      <c r="K99" s="27">
        <f t="shared" si="22"/>
        <v>0</v>
      </c>
      <c r="L99" s="28"/>
      <c r="N99" s="184">
        <f t="shared" si="19"/>
        <v>0</v>
      </c>
    </row>
    <row r="100" spans="1:31" ht="13.5" hidden="1" customHeight="1">
      <c r="A100" s="46"/>
      <c r="B100" s="39" t="s">
        <v>187</v>
      </c>
      <c r="C100" s="211" t="s">
        <v>188</v>
      </c>
      <c r="D100" s="25"/>
      <c r="E100" s="25"/>
      <c r="F100" s="37"/>
      <c r="G100" s="27"/>
      <c r="H100" s="27"/>
      <c r="I100" s="27"/>
      <c r="J100" s="27"/>
      <c r="K100" s="27">
        <f t="shared" si="22"/>
        <v>0</v>
      </c>
      <c r="L100" s="28"/>
      <c r="N100" s="184">
        <f t="shared" si="19"/>
        <v>0</v>
      </c>
    </row>
    <row r="101" spans="1:31" ht="13.5" hidden="1" customHeight="1">
      <c r="A101" s="46"/>
      <c r="B101" s="39" t="s">
        <v>189</v>
      </c>
      <c r="C101" s="211" t="s">
        <v>190</v>
      </c>
      <c r="D101" s="25"/>
      <c r="E101" s="25"/>
      <c r="F101" s="37"/>
      <c r="G101" s="27"/>
      <c r="H101" s="27"/>
      <c r="I101" s="27"/>
      <c r="J101" s="27"/>
      <c r="K101" s="27">
        <f t="shared" si="22"/>
        <v>0</v>
      </c>
      <c r="L101" s="28"/>
      <c r="N101" s="184">
        <f t="shared" si="19"/>
        <v>0</v>
      </c>
    </row>
    <row r="102" spans="1:31" ht="13.5" hidden="1" customHeight="1">
      <c r="A102" s="46"/>
      <c r="B102" s="39" t="s">
        <v>191</v>
      </c>
      <c r="C102" s="211" t="s">
        <v>192</v>
      </c>
      <c r="D102" s="25"/>
      <c r="E102" s="25"/>
      <c r="F102" s="37"/>
      <c r="G102" s="27"/>
      <c r="H102" s="27"/>
      <c r="I102" s="27"/>
      <c r="J102" s="27"/>
      <c r="K102" s="27">
        <f t="shared" si="22"/>
        <v>0</v>
      </c>
      <c r="L102" s="28"/>
      <c r="N102" s="184">
        <f t="shared" si="19"/>
        <v>0</v>
      </c>
    </row>
    <row r="103" spans="1:31" ht="13.5" hidden="1" customHeight="1">
      <c r="A103" s="38"/>
      <c r="B103" s="39" t="s">
        <v>193</v>
      </c>
      <c r="C103" s="211" t="s">
        <v>194</v>
      </c>
      <c r="D103" s="25"/>
      <c r="E103" s="25"/>
      <c r="F103" s="37"/>
      <c r="G103" s="27"/>
      <c r="H103" s="27"/>
      <c r="I103" s="27"/>
      <c r="J103" s="27"/>
      <c r="K103" s="27">
        <f t="shared" si="22"/>
        <v>0</v>
      </c>
      <c r="L103" s="28"/>
      <c r="N103" s="184">
        <f t="shared" si="19"/>
        <v>0</v>
      </c>
    </row>
    <row r="104" spans="1:31" ht="13.5" hidden="1" customHeight="1">
      <c r="A104" s="38"/>
      <c r="B104" s="39"/>
      <c r="C104" s="216"/>
      <c r="D104" s="60"/>
      <c r="E104" s="60"/>
      <c r="F104" s="37"/>
      <c r="G104" s="27"/>
      <c r="H104" s="27"/>
      <c r="I104" s="27"/>
      <c r="J104" s="27"/>
      <c r="K104" s="27">
        <f t="shared" si="22"/>
        <v>0</v>
      </c>
      <c r="L104" s="28"/>
      <c r="N104" s="184">
        <f t="shared" si="19"/>
        <v>0</v>
      </c>
    </row>
    <row r="105" spans="1:31" s="16" customFormat="1" ht="20.25" hidden="1" customHeight="1">
      <c r="A105" s="61" t="s">
        <v>195</v>
      </c>
      <c r="B105" s="12"/>
      <c r="C105" s="209" t="s">
        <v>196</v>
      </c>
      <c r="D105" s="13"/>
      <c r="E105" s="13"/>
      <c r="F105" s="62">
        <f t="shared" ref="F105:L105" si="23">F106+F109+F114</f>
        <v>0</v>
      </c>
      <c r="G105" s="62">
        <f t="shared" si="23"/>
        <v>0</v>
      </c>
      <c r="H105" s="62">
        <f t="shared" si="23"/>
        <v>0</v>
      </c>
      <c r="I105" s="62">
        <f t="shared" si="23"/>
        <v>0</v>
      </c>
      <c r="J105" s="62">
        <f t="shared" si="23"/>
        <v>0</v>
      </c>
      <c r="K105" s="62">
        <f t="shared" si="23"/>
        <v>0</v>
      </c>
      <c r="L105" s="63">
        <f t="shared" si="23"/>
        <v>0</v>
      </c>
      <c r="M105" s="185"/>
      <c r="N105" s="184">
        <f t="shared" si="19"/>
        <v>0</v>
      </c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85"/>
      <c r="AE105" s="185"/>
    </row>
    <row r="106" spans="1:31" ht="17.25" hidden="1" customHeight="1">
      <c r="A106" s="57" t="s">
        <v>197</v>
      </c>
      <c r="B106" s="55"/>
      <c r="C106" s="210" t="s">
        <v>198</v>
      </c>
      <c r="D106" s="19"/>
      <c r="E106" s="19"/>
      <c r="F106" s="41">
        <f t="shared" ref="F106:L106" si="24">F107+F108</f>
        <v>0</v>
      </c>
      <c r="G106" s="41">
        <f t="shared" si="24"/>
        <v>0</v>
      </c>
      <c r="H106" s="41">
        <f t="shared" si="24"/>
        <v>0</v>
      </c>
      <c r="I106" s="41">
        <f t="shared" si="24"/>
        <v>0</v>
      </c>
      <c r="J106" s="41">
        <f t="shared" si="24"/>
        <v>0</v>
      </c>
      <c r="K106" s="41">
        <f t="shared" si="24"/>
        <v>0</v>
      </c>
      <c r="L106" s="42">
        <f t="shared" si="24"/>
        <v>0</v>
      </c>
      <c r="N106" s="184">
        <f t="shared" si="19"/>
        <v>0</v>
      </c>
    </row>
    <row r="107" spans="1:31" ht="17.25" hidden="1" customHeight="1">
      <c r="A107" s="38"/>
      <c r="B107" s="23" t="s">
        <v>199</v>
      </c>
      <c r="C107" s="211" t="s">
        <v>200</v>
      </c>
      <c r="D107" s="25"/>
      <c r="E107" s="25"/>
      <c r="F107" s="37"/>
      <c r="G107" s="27"/>
      <c r="H107" s="27"/>
      <c r="I107" s="27"/>
      <c r="J107" s="27"/>
      <c r="K107" s="27">
        <f>H107-J107</f>
        <v>0</v>
      </c>
      <c r="L107" s="28"/>
      <c r="N107" s="184">
        <f t="shared" si="19"/>
        <v>0</v>
      </c>
    </row>
    <row r="108" spans="1:31" ht="17.25" hidden="1" customHeight="1">
      <c r="A108" s="38"/>
      <c r="B108" s="23" t="s">
        <v>201</v>
      </c>
      <c r="C108" s="211" t="s">
        <v>202</v>
      </c>
      <c r="D108" s="25"/>
      <c r="E108" s="25"/>
      <c r="F108" s="37"/>
      <c r="G108" s="27"/>
      <c r="H108" s="27"/>
      <c r="I108" s="27"/>
      <c r="J108" s="27"/>
      <c r="K108" s="27">
        <f>H108-J108</f>
        <v>0</v>
      </c>
      <c r="L108" s="28"/>
      <c r="N108" s="184">
        <f t="shared" si="19"/>
        <v>0</v>
      </c>
    </row>
    <row r="109" spans="1:31" ht="17.25" hidden="1" customHeight="1">
      <c r="A109" s="57" t="s">
        <v>203</v>
      </c>
      <c r="B109" s="55"/>
      <c r="C109" s="210" t="s">
        <v>204</v>
      </c>
      <c r="D109" s="19"/>
      <c r="E109" s="19"/>
      <c r="F109" s="41">
        <f t="shared" ref="F109:L109" si="25">F110+F111+F112+F113</f>
        <v>0</v>
      </c>
      <c r="G109" s="41">
        <f t="shared" si="25"/>
        <v>0</v>
      </c>
      <c r="H109" s="41">
        <f t="shared" si="25"/>
        <v>0</v>
      </c>
      <c r="I109" s="41">
        <f t="shared" si="25"/>
        <v>0</v>
      </c>
      <c r="J109" s="41">
        <f t="shared" si="25"/>
        <v>0</v>
      </c>
      <c r="K109" s="41">
        <f t="shared" si="25"/>
        <v>0</v>
      </c>
      <c r="L109" s="42">
        <f t="shared" si="25"/>
        <v>0</v>
      </c>
      <c r="N109" s="184">
        <f t="shared" si="19"/>
        <v>0</v>
      </c>
    </row>
    <row r="110" spans="1:31" ht="17.25" hidden="1" customHeight="1">
      <c r="A110" s="22"/>
      <c r="B110" s="23" t="s">
        <v>205</v>
      </c>
      <c r="C110" s="211" t="s">
        <v>206</v>
      </c>
      <c r="D110" s="25"/>
      <c r="E110" s="25"/>
      <c r="F110" s="37"/>
      <c r="G110" s="27"/>
      <c r="H110" s="27"/>
      <c r="I110" s="27"/>
      <c r="J110" s="27"/>
      <c r="K110" s="27">
        <f>H110-J110</f>
        <v>0</v>
      </c>
      <c r="L110" s="28"/>
      <c r="N110" s="184">
        <f t="shared" si="19"/>
        <v>0</v>
      </c>
    </row>
    <row r="111" spans="1:31" ht="15" hidden="1" customHeight="1">
      <c r="A111" s="38"/>
      <c r="B111" s="54" t="s">
        <v>207</v>
      </c>
      <c r="C111" s="211" t="s">
        <v>208</v>
      </c>
      <c r="D111" s="25"/>
      <c r="E111" s="25"/>
      <c r="F111" s="37"/>
      <c r="G111" s="27"/>
      <c r="H111" s="27"/>
      <c r="I111" s="27"/>
      <c r="J111" s="27"/>
      <c r="K111" s="27">
        <f>H111-J111</f>
        <v>0</v>
      </c>
      <c r="L111" s="28"/>
      <c r="N111" s="184">
        <f t="shared" si="19"/>
        <v>0</v>
      </c>
    </row>
    <row r="112" spans="1:31" ht="16.5" hidden="1" customHeight="1">
      <c r="A112" s="38"/>
      <c r="B112" s="23" t="s">
        <v>209</v>
      </c>
      <c r="C112" s="211" t="s">
        <v>210</v>
      </c>
      <c r="D112" s="25"/>
      <c r="E112" s="25"/>
      <c r="F112" s="37"/>
      <c r="G112" s="27"/>
      <c r="H112" s="27"/>
      <c r="I112" s="27"/>
      <c r="J112" s="27"/>
      <c r="K112" s="27">
        <f>H112-J112</f>
        <v>0</v>
      </c>
      <c r="L112" s="28"/>
      <c r="N112" s="184">
        <f t="shared" si="19"/>
        <v>0</v>
      </c>
    </row>
    <row r="113" spans="1:31" ht="17.25" hidden="1" customHeight="1">
      <c r="A113" s="38"/>
      <c r="B113" s="23" t="s">
        <v>211</v>
      </c>
      <c r="C113" s="211" t="s">
        <v>212</v>
      </c>
      <c r="D113" s="25"/>
      <c r="E113" s="25"/>
      <c r="F113" s="37"/>
      <c r="G113" s="27"/>
      <c r="H113" s="27"/>
      <c r="I113" s="27"/>
      <c r="J113" s="27"/>
      <c r="K113" s="27">
        <f>H113-J113</f>
        <v>0</v>
      </c>
      <c r="L113" s="28"/>
      <c r="N113" s="184">
        <f t="shared" si="19"/>
        <v>0</v>
      </c>
    </row>
    <row r="114" spans="1:31" ht="17.25" hidden="1" customHeight="1">
      <c r="A114" s="64" t="s">
        <v>213</v>
      </c>
      <c r="B114" s="65"/>
      <c r="C114" s="210" t="s">
        <v>214</v>
      </c>
      <c r="D114" s="19"/>
      <c r="E114" s="19"/>
      <c r="F114" s="41">
        <f t="shared" ref="F114:L114" si="26">F115+F116+F117+F118+F119</f>
        <v>0</v>
      </c>
      <c r="G114" s="41">
        <f t="shared" si="26"/>
        <v>0</v>
      </c>
      <c r="H114" s="41">
        <f t="shared" si="26"/>
        <v>0</v>
      </c>
      <c r="I114" s="41">
        <f t="shared" si="26"/>
        <v>0</v>
      </c>
      <c r="J114" s="41">
        <f t="shared" si="26"/>
        <v>0</v>
      </c>
      <c r="K114" s="41">
        <f t="shared" si="26"/>
        <v>0</v>
      </c>
      <c r="L114" s="42">
        <f t="shared" si="26"/>
        <v>0</v>
      </c>
      <c r="N114" s="184">
        <f t="shared" si="19"/>
        <v>0</v>
      </c>
    </row>
    <row r="115" spans="1:31" ht="17.25" hidden="1" customHeight="1">
      <c r="A115" s="66"/>
      <c r="B115" s="23" t="s">
        <v>215</v>
      </c>
      <c r="C115" s="211" t="s">
        <v>216</v>
      </c>
      <c r="D115" s="25"/>
      <c r="E115" s="25"/>
      <c r="F115" s="37"/>
      <c r="G115" s="27"/>
      <c r="H115" s="27"/>
      <c r="I115" s="27"/>
      <c r="J115" s="27"/>
      <c r="K115" s="27">
        <f t="shared" ref="K115:K120" si="27">H115-J115</f>
        <v>0</v>
      </c>
      <c r="L115" s="28"/>
      <c r="N115" s="184">
        <f t="shared" si="19"/>
        <v>0</v>
      </c>
    </row>
    <row r="116" spans="1:31" ht="17.25" hidden="1" customHeight="1">
      <c r="A116" s="38"/>
      <c r="B116" s="23" t="s">
        <v>217</v>
      </c>
      <c r="C116" s="211" t="s">
        <v>218</v>
      </c>
      <c r="D116" s="25"/>
      <c r="E116" s="25"/>
      <c r="F116" s="37"/>
      <c r="G116" s="27"/>
      <c r="H116" s="27"/>
      <c r="I116" s="27"/>
      <c r="J116" s="27"/>
      <c r="K116" s="27">
        <f t="shared" si="27"/>
        <v>0</v>
      </c>
      <c r="L116" s="28"/>
      <c r="N116" s="184">
        <f t="shared" si="19"/>
        <v>0</v>
      </c>
    </row>
    <row r="117" spans="1:31" ht="17.25" hidden="1" customHeight="1">
      <c r="A117" s="38"/>
      <c r="B117" s="54" t="s">
        <v>219</v>
      </c>
      <c r="C117" s="211" t="s">
        <v>220</v>
      </c>
      <c r="D117" s="25"/>
      <c r="E117" s="25"/>
      <c r="F117" s="37"/>
      <c r="G117" s="27"/>
      <c r="H117" s="27"/>
      <c r="I117" s="27"/>
      <c r="J117" s="27"/>
      <c r="K117" s="27">
        <f t="shared" si="27"/>
        <v>0</v>
      </c>
      <c r="L117" s="28"/>
      <c r="N117" s="184">
        <f t="shared" si="19"/>
        <v>0</v>
      </c>
    </row>
    <row r="118" spans="1:31" ht="15" hidden="1" customHeight="1">
      <c r="A118" s="38"/>
      <c r="B118" s="54" t="s">
        <v>221</v>
      </c>
      <c r="C118" s="211" t="s">
        <v>222</v>
      </c>
      <c r="D118" s="25"/>
      <c r="E118" s="25"/>
      <c r="F118" s="37"/>
      <c r="G118" s="27"/>
      <c r="H118" s="27"/>
      <c r="I118" s="27"/>
      <c r="J118" s="27"/>
      <c r="K118" s="27">
        <f t="shared" si="27"/>
        <v>0</v>
      </c>
      <c r="L118" s="28"/>
      <c r="N118" s="184">
        <f t="shared" si="19"/>
        <v>0</v>
      </c>
    </row>
    <row r="119" spans="1:31" ht="17.25" hidden="1" customHeight="1">
      <c r="A119" s="38"/>
      <c r="B119" s="54" t="s">
        <v>223</v>
      </c>
      <c r="C119" s="211" t="s">
        <v>224</v>
      </c>
      <c r="D119" s="25"/>
      <c r="E119" s="25"/>
      <c r="F119" s="37"/>
      <c r="G119" s="27"/>
      <c r="H119" s="27"/>
      <c r="I119" s="27"/>
      <c r="J119" s="27"/>
      <c r="K119" s="27">
        <f t="shared" si="27"/>
        <v>0</v>
      </c>
      <c r="L119" s="28"/>
      <c r="N119" s="184">
        <f t="shared" si="19"/>
        <v>0</v>
      </c>
    </row>
    <row r="120" spans="1:31" s="70" customFormat="1" ht="14.25" hidden="1" customHeight="1">
      <c r="A120" s="38"/>
      <c r="B120" s="67"/>
      <c r="C120" s="217"/>
      <c r="D120" s="69"/>
      <c r="E120" s="69"/>
      <c r="F120" s="37"/>
      <c r="G120" s="27"/>
      <c r="H120" s="27"/>
      <c r="I120" s="27"/>
      <c r="J120" s="27"/>
      <c r="K120" s="27">
        <f t="shared" si="27"/>
        <v>0</v>
      </c>
      <c r="L120" s="28"/>
      <c r="M120" s="183"/>
      <c r="N120" s="184">
        <f t="shared" si="19"/>
        <v>0</v>
      </c>
      <c r="O120" s="183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</row>
    <row r="121" spans="1:31" s="73" customFormat="1" ht="20.100000000000001" customHeight="1">
      <c r="A121" s="71" t="s">
        <v>483</v>
      </c>
      <c r="B121" s="72"/>
      <c r="C121" s="214" t="s">
        <v>225</v>
      </c>
      <c r="D121" s="50"/>
      <c r="E121" s="50"/>
      <c r="F121" s="51">
        <f t="shared" ref="F121:L121" si="28">F122+F123+F124</f>
        <v>11539000</v>
      </c>
      <c r="G121" s="51">
        <f t="shared" si="28"/>
        <v>14564000</v>
      </c>
      <c r="H121" s="51">
        <f t="shared" si="28"/>
        <v>14314675</v>
      </c>
      <c r="I121" s="51">
        <f t="shared" si="28"/>
        <v>14314675</v>
      </c>
      <c r="J121" s="51">
        <f t="shared" si="28"/>
        <v>14314675</v>
      </c>
      <c r="K121" s="51">
        <f t="shared" si="28"/>
        <v>0</v>
      </c>
      <c r="L121" s="52">
        <f t="shared" si="28"/>
        <v>14314675</v>
      </c>
      <c r="M121" s="185"/>
      <c r="N121" s="184">
        <f t="shared" si="19"/>
        <v>0</v>
      </c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</row>
    <row r="122" spans="1:31" s="70" customFormat="1" ht="17.25" hidden="1" customHeight="1">
      <c r="A122" s="38"/>
      <c r="B122" s="74" t="s">
        <v>226</v>
      </c>
      <c r="C122" s="218" t="s">
        <v>227</v>
      </c>
      <c r="D122" s="75"/>
      <c r="E122" s="75"/>
      <c r="F122" s="37"/>
      <c r="G122" s="37"/>
      <c r="H122" s="37"/>
      <c r="I122" s="37"/>
      <c r="J122" s="37"/>
      <c r="K122" s="37">
        <f>'[1]84,03,02'!Q12</f>
        <v>0</v>
      </c>
      <c r="L122" s="37"/>
      <c r="M122" s="183"/>
      <c r="N122" s="184">
        <f>H122-I122</f>
        <v>0</v>
      </c>
      <c r="O122" s="183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</row>
    <row r="123" spans="1:31" s="70" customFormat="1" ht="34.5" hidden="1" customHeight="1">
      <c r="A123" s="38"/>
      <c r="B123" s="76" t="s">
        <v>228</v>
      </c>
      <c r="C123" s="218" t="s">
        <v>229</v>
      </c>
      <c r="D123" s="75"/>
      <c r="E123" s="75"/>
      <c r="F123" s="37"/>
      <c r="G123" s="27"/>
      <c r="H123" s="27"/>
      <c r="I123" s="27"/>
      <c r="J123" s="27"/>
      <c r="K123" s="27">
        <f>H123-J123</f>
        <v>0</v>
      </c>
      <c r="L123" s="28"/>
      <c r="M123" s="183"/>
      <c r="N123" s="184">
        <f t="shared" si="19"/>
        <v>0</v>
      </c>
      <c r="O123" s="183"/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3"/>
    </row>
    <row r="124" spans="1:31" s="70" customFormat="1" ht="20.100000000000001" customHeight="1">
      <c r="A124" s="38"/>
      <c r="B124" s="77" t="s">
        <v>230</v>
      </c>
      <c r="C124" s="218" t="s">
        <v>231</v>
      </c>
      <c r="D124" s="75"/>
      <c r="E124" s="75"/>
      <c r="F124" s="37">
        <f>'[1]84,03,02'!L12</f>
        <v>11539000</v>
      </c>
      <c r="G124" s="37">
        <f>'[1]84,03,02'!M12</f>
        <v>14564000</v>
      </c>
      <c r="H124" s="37">
        <f>'[1]84,03,02'!N12</f>
        <v>14314675</v>
      </c>
      <c r="I124" s="37">
        <f>'[1]84,03,02'!O12</f>
        <v>14314675</v>
      </c>
      <c r="J124" s="37">
        <f>'[1]84,03,02'!P12</f>
        <v>14314675</v>
      </c>
      <c r="K124" s="37">
        <f>'[1]84,03,02'!Q12</f>
        <v>0</v>
      </c>
      <c r="L124" s="37">
        <f>'[1]84,03,02'!R12</f>
        <v>14314675</v>
      </c>
      <c r="M124" s="183"/>
      <c r="N124" s="184">
        <f t="shared" si="19"/>
        <v>0</v>
      </c>
      <c r="O124" s="183"/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</row>
    <row r="125" spans="1:31" s="70" customFormat="1" ht="21.75" hidden="1" customHeight="1">
      <c r="A125" s="78" t="s">
        <v>232</v>
      </c>
      <c r="B125" s="79"/>
      <c r="C125" s="219" t="s">
        <v>233</v>
      </c>
      <c r="D125" s="80"/>
      <c r="E125" s="80"/>
      <c r="F125" s="81">
        <f t="shared" ref="F125:L125" si="29">F126</f>
        <v>0</v>
      </c>
      <c r="G125" s="81">
        <f t="shared" si="29"/>
        <v>0</v>
      </c>
      <c r="H125" s="81">
        <f t="shared" si="29"/>
        <v>0</v>
      </c>
      <c r="I125" s="81">
        <f t="shared" si="29"/>
        <v>0</v>
      </c>
      <c r="J125" s="81">
        <f t="shared" si="29"/>
        <v>0</v>
      </c>
      <c r="K125" s="81">
        <f t="shared" si="29"/>
        <v>0</v>
      </c>
      <c r="L125" s="82">
        <f t="shared" si="29"/>
        <v>0</v>
      </c>
      <c r="M125" s="183"/>
      <c r="N125" s="184">
        <f t="shared" si="19"/>
        <v>0</v>
      </c>
      <c r="O125" s="183"/>
      <c r="P125" s="183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</row>
    <row r="126" spans="1:31" s="70" customFormat="1" ht="16.5" hidden="1" customHeight="1">
      <c r="A126" s="38" t="s">
        <v>234</v>
      </c>
      <c r="B126" s="39"/>
      <c r="C126" s="215" t="s">
        <v>235</v>
      </c>
      <c r="D126" s="25"/>
      <c r="E126" s="25"/>
      <c r="F126" s="37"/>
      <c r="G126" s="27"/>
      <c r="H126" s="27"/>
      <c r="I126" s="27"/>
      <c r="J126" s="27"/>
      <c r="K126" s="27">
        <f>H126-J126</f>
        <v>0</v>
      </c>
      <c r="L126" s="28"/>
      <c r="M126" s="183"/>
      <c r="N126" s="184">
        <f t="shared" si="19"/>
        <v>0</v>
      </c>
      <c r="O126" s="183"/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</row>
    <row r="127" spans="1:31" s="70" customFormat="1" ht="15.75" hidden="1">
      <c r="A127" s="38"/>
      <c r="B127" s="23"/>
      <c r="C127" s="215"/>
      <c r="D127" s="25"/>
      <c r="E127" s="25"/>
      <c r="F127" s="37"/>
      <c r="G127" s="37"/>
      <c r="H127" s="37"/>
      <c r="I127" s="37"/>
      <c r="J127" s="37"/>
      <c r="K127" s="27">
        <f>H127-J127</f>
        <v>0</v>
      </c>
      <c r="L127" s="43"/>
      <c r="M127" s="183"/>
      <c r="N127" s="184">
        <f t="shared" si="19"/>
        <v>0</v>
      </c>
      <c r="O127" s="183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</row>
    <row r="128" spans="1:31" s="73" customFormat="1" ht="33" hidden="1" customHeight="1">
      <c r="A128" s="253" t="s">
        <v>236</v>
      </c>
      <c r="B128" s="254"/>
      <c r="C128" s="209" t="s">
        <v>237</v>
      </c>
      <c r="D128" s="13"/>
      <c r="E128" s="13"/>
      <c r="F128" s="62">
        <f t="shared" ref="F128:L128" si="30">F129</f>
        <v>0</v>
      </c>
      <c r="G128" s="62">
        <f t="shared" si="30"/>
        <v>0</v>
      </c>
      <c r="H128" s="62">
        <f t="shared" si="30"/>
        <v>0</v>
      </c>
      <c r="I128" s="62">
        <f t="shared" si="30"/>
        <v>0</v>
      </c>
      <c r="J128" s="62">
        <f t="shared" si="30"/>
        <v>0</v>
      </c>
      <c r="K128" s="62">
        <f t="shared" si="30"/>
        <v>0</v>
      </c>
      <c r="L128" s="63">
        <f t="shared" si="30"/>
        <v>0</v>
      </c>
      <c r="M128" s="185"/>
      <c r="N128" s="184">
        <f t="shared" si="19"/>
        <v>0</v>
      </c>
      <c r="O128" s="185"/>
      <c r="P128" s="185"/>
      <c r="Q128" s="185"/>
      <c r="R128" s="185"/>
      <c r="S128" s="185"/>
      <c r="T128" s="185"/>
      <c r="U128" s="185"/>
      <c r="V128" s="185"/>
      <c r="W128" s="185"/>
      <c r="X128" s="185"/>
      <c r="Y128" s="185"/>
      <c r="Z128" s="185"/>
      <c r="AA128" s="185"/>
      <c r="AB128" s="185"/>
      <c r="AC128" s="185"/>
      <c r="AD128" s="185"/>
      <c r="AE128" s="185"/>
    </row>
    <row r="129" spans="1:31" s="70" customFormat="1" ht="61.5" hidden="1" customHeight="1">
      <c r="A129" s="255" t="s">
        <v>238</v>
      </c>
      <c r="B129" s="256"/>
      <c r="C129" s="210" t="s">
        <v>239</v>
      </c>
      <c r="D129" s="19"/>
      <c r="E129" s="19"/>
      <c r="F129" s="41">
        <f t="shared" ref="F129:L129" si="31">F130+F131+F132+F133+F134+F135+F136+F137+F138+F139+F140+F141</f>
        <v>0</v>
      </c>
      <c r="G129" s="41">
        <f t="shared" si="31"/>
        <v>0</v>
      </c>
      <c r="H129" s="41">
        <f t="shared" si="31"/>
        <v>0</v>
      </c>
      <c r="I129" s="41">
        <f t="shared" si="31"/>
        <v>0</v>
      </c>
      <c r="J129" s="41">
        <f t="shared" si="31"/>
        <v>0</v>
      </c>
      <c r="K129" s="41">
        <f t="shared" si="31"/>
        <v>0</v>
      </c>
      <c r="L129" s="42">
        <f t="shared" si="31"/>
        <v>0</v>
      </c>
      <c r="M129" s="183"/>
      <c r="N129" s="184">
        <f t="shared" si="19"/>
        <v>0</v>
      </c>
      <c r="O129" s="183"/>
      <c r="P129" s="183"/>
      <c r="Q129" s="183"/>
      <c r="R129" s="183"/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</row>
    <row r="130" spans="1:31" s="70" customFormat="1" ht="15.75" hidden="1" customHeight="1">
      <c r="A130" s="38"/>
      <c r="B130" s="39" t="s">
        <v>240</v>
      </c>
      <c r="C130" s="211" t="s">
        <v>241</v>
      </c>
      <c r="D130" s="25"/>
      <c r="E130" s="25"/>
      <c r="F130" s="37"/>
      <c r="G130" s="27"/>
      <c r="H130" s="27"/>
      <c r="I130" s="27"/>
      <c r="J130" s="27"/>
      <c r="K130" s="27">
        <f t="shared" ref="K130:K141" si="32">H130-J130</f>
        <v>0</v>
      </c>
      <c r="L130" s="28"/>
      <c r="M130" s="183"/>
      <c r="N130" s="184">
        <f t="shared" si="19"/>
        <v>0</v>
      </c>
      <c r="O130" s="183"/>
      <c r="P130" s="183"/>
      <c r="Q130" s="183"/>
      <c r="R130" s="183"/>
      <c r="S130" s="183"/>
      <c r="T130" s="183"/>
      <c r="U130" s="183"/>
      <c r="V130" s="183"/>
      <c r="W130" s="183"/>
      <c r="X130" s="183"/>
      <c r="Y130" s="183"/>
      <c r="Z130" s="183"/>
      <c r="AA130" s="183"/>
      <c r="AB130" s="183"/>
      <c r="AC130" s="183"/>
      <c r="AD130" s="183"/>
      <c r="AE130" s="183"/>
    </row>
    <row r="131" spans="1:31" s="70" customFormat="1" ht="18" hidden="1" customHeight="1">
      <c r="A131" s="38"/>
      <c r="B131" s="23" t="s">
        <v>242</v>
      </c>
      <c r="C131" s="211" t="s">
        <v>243</v>
      </c>
      <c r="D131" s="25"/>
      <c r="E131" s="25"/>
      <c r="F131" s="37"/>
      <c r="G131" s="27"/>
      <c r="H131" s="27"/>
      <c r="I131" s="27"/>
      <c r="J131" s="27"/>
      <c r="K131" s="27">
        <f t="shared" si="32"/>
        <v>0</v>
      </c>
      <c r="L131" s="28"/>
      <c r="M131" s="183"/>
      <c r="N131" s="184">
        <f t="shared" si="19"/>
        <v>0</v>
      </c>
      <c r="O131" s="183"/>
      <c r="P131" s="183"/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</row>
    <row r="132" spans="1:31" s="70" customFormat="1" ht="24.75" hidden="1" customHeight="1">
      <c r="A132" s="38"/>
      <c r="B132" s="54" t="s">
        <v>244</v>
      </c>
      <c r="C132" s="211" t="s">
        <v>245</v>
      </c>
      <c r="D132" s="25"/>
      <c r="E132" s="25"/>
      <c r="F132" s="37"/>
      <c r="G132" s="27"/>
      <c r="H132" s="27"/>
      <c r="I132" s="27"/>
      <c r="J132" s="27"/>
      <c r="K132" s="27">
        <f t="shared" si="32"/>
        <v>0</v>
      </c>
      <c r="L132" s="28"/>
      <c r="M132" s="183"/>
      <c r="N132" s="184">
        <f t="shared" si="19"/>
        <v>0</v>
      </c>
      <c r="O132" s="183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</row>
    <row r="133" spans="1:31" s="70" customFormat="1" ht="25.5" hidden="1" customHeight="1">
      <c r="A133" s="38"/>
      <c r="B133" s="54" t="s">
        <v>246</v>
      </c>
      <c r="C133" s="211" t="s">
        <v>247</v>
      </c>
      <c r="D133" s="25"/>
      <c r="E133" s="25"/>
      <c r="F133" s="37"/>
      <c r="G133" s="27"/>
      <c r="H133" s="27"/>
      <c r="I133" s="27"/>
      <c r="J133" s="27"/>
      <c r="K133" s="27">
        <f t="shared" si="32"/>
        <v>0</v>
      </c>
      <c r="L133" s="28"/>
      <c r="M133" s="183"/>
      <c r="N133" s="184">
        <f t="shared" si="19"/>
        <v>0</v>
      </c>
      <c r="O133" s="183"/>
      <c r="P133" s="183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</row>
    <row r="134" spans="1:31" s="70" customFormat="1" ht="24.75" hidden="1" customHeight="1">
      <c r="A134" s="84"/>
      <c r="B134" s="54" t="s">
        <v>248</v>
      </c>
      <c r="C134" s="211" t="s">
        <v>249</v>
      </c>
      <c r="D134" s="25"/>
      <c r="E134" s="25"/>
      <c r="F134" s="37"/>
      <c r="G134" s="27"/>
      <c r="H134" s="27"/>
      <c r="I134" s="27"/>
      <c r="J134" s="27"/>
      <c r="K134" s="27">
        <f t="shared" si="32"/>
        <v>0</v>
      </c>
      <c r="L134" s="28"/>
      <c r="M134" s="183"/>
      <c r="N134" s="184">
        <f t="shared" si="19"/>
        <v>0</v>
      </c>
      <c r="O134" s="183"/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</row>
    <row r="135" spans="1:31" s="70" customFormat="1" ht="30.75" hidden="1" customHeight="1">
      <c r="A135" s="84"/>
      <c r="B135" s="54" t="s">
        <v>250</v>
      </c>
      <c r="C135" s="211" t="s">
        <v>251</v>
      </c>
      <c r="D135" s="25"/>
      <c r="E135" s="25"/>
      <c r="F135" s="37"/>
      <c r="G135" s="27"/>
      <c r="H135" s="27"/>
      <c r="I135" s="27"/>
      <c r="J135" s="27"/>
      <c r="K135" s="27">
        <f t="shared" si="32"/>
        <v>0</v>
      </c>
      <c r="L135" s="28"/>
      <c r="M135" s="183"/>
      <c r="N135" s="184">
        <f t="shared" si="19"/>
        <v>0</v>
      </c>
      <c r="O135" s="183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</row>
    <row r="136" spans="1:31" s="70" customFormat="1" ht="26.25" hidden="1" customHeight="1">
      <c r="A136" s="84"/>
      <c r="B136" s="54" t="s">
        <v>252</v>
      </c>
      <c r="C136" s="211" t="s">
        <v>253</v>
      </c>
      <c r="D136" s="25"/>
      <c r="E136" s="25"/>
      <c r="F136" s="37"/>
      <c r="G136" s="27"/>
      <c r="H136" s="27"/>
      <c r="I136" s="27"/>
      <c r="J136" s="27"/>
      <c r="K136" s="27">
        <f t="shared" si="32"/>
        <v>0</v>
      </c>
      <c r="L136" s="28"/>
      <c r="M136" s="183"/>
      <c r="N136" s="184">
        <f t="shared" si="19"/>
        <v>0</v>
      </c>
      <c r="O136" s="183"/>
      <c r="P136" s="183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</row>
    <row r="137" spans="1:31" s="70" customFormat="1" ht="26.25" hidden="1" customHeight="1">
      <c r="A137" s="84"/>
      <c r="B137" s="54" t="s">
        <v>254</v>
      </c>
      <c r="C137" s="211" t="s">
        <v>255</v>
      </c>
      <c r="D137" s="25"/>
      <c r="E137" s="25"/>
      <c r="F137" s="37"/>
      <c r="G137" s="27"/>
      <c r="H137" s="27"/>
      <c r="I137" s="27"/>
      <c r="J137" s="27"/>
      <c r="K137" s="27">
        <f t="shared" si="32"/>
        <v>0</v>
      </c>
      <c r="L137" s="28"/>
      <c r="M137" s="183"/>
      <c r="N137" s="184">
        <f t="shared" si="19"/>
        <v>0</v>
      </c>
      <c r="O137" s="183"/>
      <c r="P137" s="183"/>
      <c r="Q137" s="183"/>
      <c r="R137" s="183"/>
      <c r="S137" s="183"/>
      <c r="T137" s="183"/>
      <c r="U137" s="183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3"/>
    </row>
    <row r="138" spans="1:31" s="70" customFormat="1" ht="19.5" hidden="1" customHeight="1">
      <c r="A138" s="84"/>
      <c r="B138" s="54" t="s">
        <v>256</v>
      </c>
      <c r="C138" s="211" t="s">
        <v>257</v>
      </c>
      <c r="D138" s="25"/>
      <c r="E138" s="25"/>
      <c r="F138" s="37"/>
      <c r="G138" s="27"/>
      <c r="H138" s="27"/>
      <c r="I138" s="27"/>
      <c r="J138" s="27"/>
      <c r="K138" s="27">
        <f t="shared" si="32"/>
        <v>0</v>
      </c>
      <c r="L138" s="28"/>
      <c r="M138" s="183"/>
      <c r="N138" s="184">
        <f t="shared" ref="N138:N205" si="33">H138-I138</f>
        <v>0</v>
      </c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3"/>
    </row>
    <row r="139" spans="1:31" s="90" customFormat="1" ht="24" hidden="1" customHeight="1">
      <c r="A139" s="85"/>
      <c r="B139" s="86" t="s">
        <v>258</v>
      </c>
      <c r="C139" s="220" t="s">
        <v>259</v>
      </c>
      <c r="D139" s="87"/>
      <c r="E139" s="87"/>
      <c r="F139" s="37"/>
      <c r="G139" s="88"/>
      <c r="H139" s="88"/>
      <c r="I139" s="88"/>
      <c r="J139" s="88"/>
      <c r="K139" s="27">
        <f t="shared" si="32"/>
        <v>0</v>
      </c>
      <c r="L139" s="89"/>
      <c r="M139" s="187"/>
      <c r="N139" s="184">
        <f t="shared" si="33"/>
        <v>0</v>
      </c>
      <c r="O139" s="187"/>
      <c r="P139" s="187"/>
      <c r="Q139" s="187"/>
      <c r="R139" s="187"/>
      <c r="S139" s="187"/>
      <c r="T139" s="187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</row>
    <row r="140" spans="1:31" s="90" customFormat="1" ht="20.25" hidden="1" customHeight="1">
      <c r="A140" s="85"/>
      <c r="B140" s="86" t="s">
        <v>260</v>
      </c>
      <c r="C140" s="220" t="s">
        <v>261</v>
      </c>
      <c r="D140" s="87"/>
      <c r="E140" s="87"/>
      <c r="F140" s="37"/>
      <c r="G140" s="88"/>
      <c r="H140" s="88"/>
      <c r="I140" s="88"/>
      <c r="J140" s="88"/>
      <c r="K140" s="27">
        <f t="shared" si="32"/>
        <v>0</v>
      </c>
      <c r="L140" s="89"/>
      <c r="M140" s="187"/>
      <c r="N140" s="184">
        <f t="shared" si="33"/>
        <v>0</v>
      </c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</row>
    <row r="141" spans="1:31" s="90" customFormat="1" ht="20.25" hidden="1" customHeight="1">
      <c r="A141" s="85"/>
      <c r="B141" s="86" t="s">
        <v>262</v>
      </c>
      <c r="C141" s="220" t="s">
        <v>263</v>
      </c>
      <c r="D141" s="87"/>
      <c r="E141" s="87"/>
      <c r="F141" s="37"/>
      <c r="G141" s="88"/>
      <c r="H141" s="88"/>
      <c r="I141" s="88"/>
      <c r="J141" s="88"/>
      <c r="K141" s="27">
        <f t="shared" si="32"/>
        <v>0</v>
      </c>
      <c r="L141" s="89"/>
      <c r="M141" s="187"/>
      <c r="N141" s="184">
        <f t="shared" si="33"/>
        <v>0</v>
      </c>
      <c r="O141" s="187"/>
      <c r="P141" s="187"/>
      <c r="Q141" s="187"/>
      <c r="R141" s="187"/>
      <c r="S141" s="187"/>
      <c r="T141" s="187"/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</row>
    <row r="142" spans="1:31" s="73" customFormat="1" ht="32.25" customHeight="1">
      <c r="A142" s="243" t="s">
        <v>484</v>
      </c>
      <c r="B142" s="244"/>
      <c r="C142" s="209" t="s">
        <v>264</v>
      </c>
      <c r="D142" s="13"/>
      <c r="E142" s="13"/>
      <c r="F142" s="62">
        <f>F147+F144</f>
        <v>0</v>
      </c>
      <c r="G142" s="62">
        <f t="shared" ref="G142:L142" si="34">G147+G144</f>
        <v>39000</v>
      </c>
      <c r="H142" s="62">
        <f t="shared" si="34"/>
        <v>38525</v>
      </c>
      <c r="I142" s="62">
        <f t="shared" si="34"/>
        <v>38525</v>
      </c>
      <c r="J142" s="62">
        <f t="shared" si="34"/>
        <v>38525</v>
      </c>
      <c r="K142" s="62">
        <f t="shared" si="34"/>
        <v>0</v>
      </c>
      <c r="L142" s="62">
        <f t="shared" si="34"/>
        <v>38525</v>
      </c>
      <c r="M142" s="185"/>
      <c r="N142" s="184">
        <f t="shared" si="33"/>
        <v>0</v>
      </c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5"/>
      <c r="Z142" s="185"/>
      <c r="AA142" s="185"/>
      <c r="AB142" s="185"/>
      <c r="AC142" s="185"/>
      <c r="AD142" s="185"/>
      <c r="AE142" s="185"/>
    </row>
    <row r="143" spans="1:31" s="73" customFormat="1" ht="17.25" hidden="1" customHeight="1">
      <c r="A143" s="91"/>
      <c r="B143" s="92"/>
      <c r="C143" s="221"/>
      <c r="D143" s="93"/>
      <c r="E143" s="93"/>
      <c r="F143" s="94"/>
      <c r="G143" s="94"/>
      <c r="H143" s="94"/>
      <c r="I143" s="94"/>
      <c r="J143" s="94"/>
      <c r="K143" s="94"/>
      <c r="L143" s="95"/>
      <c r="M143" s="185"/>
      <c r="N143" s="184"/>
      <c r="O143" s="185"/>
      <c r="P143" s="185"/>
      <c r="Q143" s="185"/>
      <c r="R143" s="185"/>
      <c r="S143" s="185"/>
      <c r="T143" s="185"/>
      <c r="U143" s="185"/>
      <c r="V143" s="185"/>
      <c r="W143" s="185"/>
      <c r="X143" s="185"/>
      <c r="Y143" s="185"/>
      <c r="Z143" s="185"/>
      <c r="AA143" s="185"/>
      <c r="AB143" s="185"/>
      <c r="AC143" s="185"/>
      <c r="AD143" s="185"/>
      <c r="AE143" s="185"/>
    </row>
    <row r="144" spans="1:31" s="73" customFormat="1" ht="35.25" customHeight="1">
      <c r="A144" s="91"/>
      <c r="B144" s="92" t="s">
        <v>265</v>
      </c>
      <c r="C144" s="221" t="s">
        <v>266</v>
      </c>
      <c r="D144" s="93"/>
      <c r="E144" s="93"/>
      <c r="F144" s="94">
        <f>F145</f>
        <v>0</v>
      </c>
      <c r="G144" s="94">
        <f t="shared" ref="G144:L144" si="35">G145</f>
        <v>39000</v>
      </c>
      <c r="H144" s="94">
        <f t="shared" si="35"/>
        <v>38525</v>
      </c>
      <c r="I144" s="94">
        <f t="shared" si="35"/>
        <v>38525</v>
      </c>
      <c r="J144" s="94">
        <f t="shared" si="35"/>
        <v>38525</v>
      </c>
      <c r="K144" s="94">
        <f t="shared" si="35"/>
        <v>0</v>
      </c>
      <c r="L144" s="94">
        <f t="shared" si="35"/>
        <v>38525</v>
      </c>
      <c r="M144" s="185"/>
      <c r="N144" s="184"/>
      <c r="O144" s="185"/>
      <c r="P144" s="185"/>
      <c r="Q144" s="185"/>
      <c r="R144" s="185"/>
      <c r="S144" s="185"/>
      <c r="T144" s="185"/>
      <c r="U144" s="185"/>
      <c r="V144" s="185"/>
      <c r="W144" s="185"/>
      <c r="X144" s="185"/>
      <c r="Y144" s="185"/>
      <c r="Z144" s="185"/>
      <c r="AA144" s="185"/>
      <c r="AB144" s="185"/>
      <c r="AC144" s="185"/>
      <c r="AD144" s="185"/>
      <c r="AE144" s="185"/>
    </row>
    <row r="145" spans="1:31" s="73" customFormat="1" ht="17.25" customHeight="1">
      <c r="A145" s="91"/>
      <c r="B145" s="96" t="s">
        <v>267</v>
      </c>
      <c r="C145" s="222" t="s">
        <v>268</v>
      </c>
      <c r="D145" s="93"/>
      <c r="E145" s="93"/>
      <c r="F145" s="94">
        <v>0</v>
      </c>
      <c r="G145" s="94">
        <v>39000</v>
      </c>
      <c r="H145" s="94">
        <v>38525</v>
      </c>
      <c r="I145" s="94">
        <v>38525</v>
      </c>
      <c r="J145" s="94">
        <v>38525</v>
      </c>
      <c r="K145" s="94"/>
      <c r="L145" s="95">
        <v>38525</v>
      </c>
      <c r="M145" s="185"/>
      <c r="N145" s="184"/>
      <c r="O145" s="185" t="s">
        <v>269</v>
      </c>
      <c r="P145" s="185"/>
      <c r="Q145" s="185"/>
      <c r="R145" s="185"/>
      <c r="S145" s="185"/>
      <c r="T145" s="185"/>
      <c r="U145" s="185"/>
      <c r="V145" s="185"/>
      <c r="W145" s="185"/>
      <c r="X145" s="185"/>
      <c r="Y145" s="185"/>
      <c r="Z145" s="185"/>
      <c r="AA145" s="185"/>
      <c r="AB145" s="185"/>
      <c r="AC145" s="185"/>
      <c r="AD145" s="185"/>
      <c r="AE145" s="185"/>
    </row>
    <row r="146" spans="1:31" s="73" customFormat="1" ht="17.25" hidden="1" customHeight="1">
      <c r="A146" s="91"/>
      <c r="B146" s="97"/>
      <c r="C146" s="223"/>
      <c r="D146" s="93"/>
      <c r="E146" s="93"/>
      <c r="F146" s="94"/>
      <c r="G146" s="94"/>
      <c r="H146" s="94"/>
      <c r="I146" s="94"/>
      <c r="J146" s="94"/>
      <c r="K146" s="94"/>
      <c r="L146" s="95"/>
      <c r="M146" s="185"/>
      <c r="N146" s="184"/>
      <c r="O146" s="185"/>
      <c r="P146" s="18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5"/>
      <c r="AE146" s="185"/>
    </row>
    <row r="147" spans="1:31" s="70" customFormat="1" ht="13.5" hidden="1" customHeight="1">
      <c r="A147" s="17" t="s">
        <v>270</v>
      </c>
      <c r="B147" s="18"/>
      <c r="C147" s="210" t="s">
        <v>271</v>
      </c>
      <c r="D147" s="19"/>
      <c r="E147" s="19"/>
      <c r="F147" s="41">
        <f t="shared" ref="F147:L147" si="36">F148+F149</f>
        <v>0</v>
      </c>
      <c r="G147" s="41">
        <f t="shared" si="36"/>
        <v>0</v>
      </c>
      <c r="H147" s="41">
        <f t="shared" si="36"/>
        <v>0</v>
      </c>
      <c r="I147" s="41">
        <f t="shared" si="36"/>
        <v>0</v>
      </c>
      <c r="J147" s="41">
        <f t="shared" si="36"/>
        <v>0</v>
      </c>
      <c r="K147" s="41">
        <f t="shared" si="36"/>
        <v>0</v>
      </c>
      <c r="L147" s="42">
        <f t="shared" si="36"/>
        <v>0</v>
      </c>
      <c r="M147" s="183"/>
      <c r="N147" s="184">
        <f t="shared" si="33"/>
        <v>0</v>
      </c>
      <c r="O147" s="183"/>
      <c r="P147" s="183"/>
      <c r="Q147" s="183"/>
      <c r="R147" s="183"/>
      <c r="S147" s="183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</row>
    <row r="148" spans="1:31" s="70" customFormat="1" ht="13.5" hidden="1" customHeight="1">
      <c r="A148" s="98"/>
      <c r="B148" s="39" t="s">
        <v>272</v>
      </c>
      <c r="C148" s="211" t="s">
        <v>273</v>
      </c>
      <c r="D148" s="25"/>
      <c r="E148" s="25"/>
      <c r="F148" s="37"/>
      <c r="G148" s="27"/>
      <c r="H148" s="27"/>
      <c r="I148" s="27"/>
      <c r="J148" s="27"/>
      <c r="K148" s="27">
        <f>H148-J148</f>
        <v>0</v>
      </c>
      <c r="L148" s="28"/>
      <c r="M148" s="183"/>
      <c r="N148" s="184">
        <f t="shared" si="33"/>
        <v>0</v>
      </c>
      <c r="O148" s="183"/>
      <c r="P148" s="183"/>
      <c r="Q148" s="183"/>
      <c r="R148" s="183"/>
      <c r="S148" s="183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</row>
    <row r="149" spans="1:31" s="70" customFormat="1" ht="13.5" hidden="1" customHeight="1">
      <c r="A149" s="98"/>
      <c r="B149" s="39" t="s">
        <v>274</v>
      </c>
      <c r="C149" s="211" t="s">
        <v>275</v>
      </c>
      <c r="D149" s="25"/>
      <c r="E149" s="25"/>
      <c r="F149" s="37"/>
      <c r="G149" s="27"/>
      <c r="H149" s="27"/>
      <c r="I149" s="27"/>
      <c r="J149" s="27"/>
      <c r="K149" s="27">
        <f>H149-J149</f>
        <v>0</v>
      </c>
      <c r="L149" s="28"/>
      <c r="M149" s="183"/>
      <c r="N149" s="184">
        <f t="shared" si="33"/>
        <v>0</v>
      </c>
      <c r="O149" s="183"/>
      <c r="P149" s="183"/>
      <c r="Q149" s="183"/>
      <c r="R149" s="183"/>
      <c r="S149" s="183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3"/>
      <c r="AE149" s="183"/>
    </row>
    <row r="150" spans="1:31" s="70" customFormat="1" ht="17.25" hidden="1" customHeight="1">
      <c r="A150" s="99" t="s">
        <v>276</v>
      </c>
      <c r="B150" s="100"/>
      <c r="C150" s="224" t="s">
        <v>277</v>
      </c>
      <c r="D150" s="102"/>
      <c r="E150" s="102"/>
      <c r="F150" s="81">
        <f t="shared" ref="F150:L150" si="37">F151</f>
        <v>0</v>
      </c>
      <c r="G150" s="81">
        <f t="shared" si="37"/>
        <v>0</v>
      </c>
      <c r="H150" s="81">
        <f t="shared" si="37"/>
        <v>0</v>
      </c>
      <c r="I150" s="81">
        <f t="shared" si="37"/>
        <v>0</v>
      </c>
      <c r="J150" s="81">
        <f t="shared" si="37"/>
        <v>0</v>
      </c>
      <c r="K150" s="81">
        <f t="shared" si="37"/>
        <v>0</v>
      </c>
      <c r="L150" s="82">
        <f t="shared" si="37"/>
        <v>0</v>
      </c>
      <c r="M150" s="183"/>
      <c r="N150" s="184">
        <f t="shared" si="33"/>
        <v>0</v>
      </c>
      <c r="O150" s="183"/>
      <c r="P150" s="183"/>
      <c r="Q150" s="183"/>
      <c r="R150" s="183"/>
      <c r="S150" s="183"/>
      <c r="T150" s="183"/>
      <c r="U150" s="183"/>
      <c r="V150" s="183"/>
      <c r="W150" s="183"/>
      <c r="X150" s="183"/>
      <c r="Y150" s="183"/>
      <c r="Z150" s="183"/>
      <c r="AA150" s="183"/>
      <c r="AB150" s="183"/>
      <c r="AC150" s="183"/>
      <c r="AD150" s="183"/>
      <c r="AE150" s="183"/>
    </row>
    <row r="151" spans="1:31" s="70" customFormat="1" ht="15.75" hidden="1">
      <c r="A151" s="103" t="s">
        <v>278</v>
      </c>
      <c r="B151" s="40"/>
      <c r="C151" s="210" t="s">
        <v>279</v>
      </c>
      <c r="D151" s="19"/>
      <c r="E151" s="19"/>
      <c r="F151" s="41">
        <f t="shared" ref="F151:L151" si="38">F152+F153+F154+F155</f>
        <v>0</v>
      </c>
      <c r="G151" s="41">
        <f t="shared" si="38"/>
        <v>0</v>
      </c>
      <c r="H151" s="41">
        <f t="shared" si="38"/>
        <v>0</v>
      </c>
      <c r="I151" s="41">
        <f t="shared" si="38"/>
        <v>0</v>
      </c>
      <c r="J151" s="41">
        <f t="shared" si="38"/>
        <v>0</v>
      </c>
      <c r="K151" s="41">
        <f t="shared" si="38"/>
        <v>0</v>
      </c>
      <c r="L151" s="42">
        <f t="shared" si="38"/>
        <v>0</v>
      </c>
      <c r="M151" s="183"/>
      <c r="N151" s="184">
        <f t="shared" si="33"/>
        <v>0</v>
      </c>
      <c r="O151" s="183"/>
      <c r="P151" s="183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</row>
    <row r="152" spans="1:31" s="70" customFormat="1" ht="15.75" hidden="1">
      <c r="A152" s="38"/>
      <c r="B152" s="104" t="s">
        <v>280</v>
      </c>
      <c r="C152" s="211" t="s">
        <v>281</v>
      </c>
      <c r="D152" s="25"/>
      <c r="E152" s="25"/>
      <c r="F152" s="37"/>
      <c r="G152" s="27"/>
      <c r="H152" s="27"/>
      <c r="I152" s="27"/>
      <c r="J152" s="27"/>
      <c r="K152" s="27">
        <f>H152-J152</f>
        <v>0</v>
      </c>
      <c r="L152" s="28"/>
      <c r="M152" s="183"/>
      <c r="N152" s="184">
        <f t="shared" si="33"/>
        <v>0</v>
      </c>
      <c r="O152" s="183"/>
      <c r="P152" s="183"/>
      <c r="Q152" s="183"/>
      <c r="R152" s="183"/>
      <c r="S152" s="183"/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</row>
    <row r="153" spans="1:31" s="70" customFormat="1" ht="15.75" hidden="1">
      <c r="A153" s="46"/>
      <c r="B153" s="104" t="s">
        <v>282</v>
      </c>
      <c r="C153" s="211" t="s">
        <v>283</v>
      </c>
      <c r="D153" s="25"/>
      <c r="E153" s="25"/>
      <c r="F153" s="37"/>
      <c r="G153" s="27"/>
      <c r="H153" s="27"/>
      <c r="I153" s="27"/>
      <c r="J153" s="27"/>
      <c r="K153" s="27">
        <f>H153-J153</f>
        <v>0</v>
      </c>
      <c r="L153" s="28"/>
      <c r="M153" s="183"/>
      <c r="N153" s="184">
        <f t="shared" si="33"/>
        <v>0</v>
      </c>
      <c r="O153" s="183"/>
      <c r="P153" s="183"/>
      <c r="Q153" s="183"/>
      <c r="R153" s="183"/>
      <c r="S153" s="183"/>
      <c r="T153" s="183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3"/>
    </row>
    <row r="154" spans="1:31" s="70" customFormat="1" ht="15" hidden="1" customHeight="1">
      <c r="A154" s="46"/>
      <c r="B154" s="104" t="s">
        <v>284</v>
      </c>
      <c r="C154" s="211" t="s">
        <v>285</v>
      </c>
      <c r="D154" s="25"/>
      <c r="E154" s="25"/>
      <c r="F154" s="37"/>
      <c r="G154" s="27"/>
      <c r="H154" s="27"/>
      <c r="I154" s="27"/>
      <c r="J154" s="27"/>
      <c r="K154" s="27">
        <f>H154-J154</f>
        <v>0</v>
      </c>
      <c r="L154" s="28"/>
      <c r="M154" s="183"/>
      <c r="N154" s="184">
        <f t="shared" si="33"/>
        <v>0</v>
      </c>
      <c r="O154" s="183"/>
      <c r="P154" s="183"/>
      <c r="Q154" s="183"/>
      <c r="R154" s="183"/>
      <c r="S154" s="183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3"/>
    </row>
    <row r="155" spans="1:31" s="70" customFormat="1" ht="15.75" hidden="1">
      <c r="A155" s="46"/>
      <c r="B155" s="104" t="s">
        <v>286</v>
      </c>
      <c r="C155" s="211" t="s">
        <v>287</v>
      </c>
      <c r="D155" s="25"/>
      <c r="E155" s="25"/>
      <c r="F155" s="37"/>
      <c r="G155" s="27"/>
      <c r="H155" s="27"/>
      <c r="I155" s="27"/>
      <c r="J155" s="27"/>
      <c r="K155" s="27">
        <f>H155-J155</f>
        <v>0</v>
      </c>
      <c r="L155" s="28"/>
      <c r="M155" s="183"/>
      <c r="N155" s="184">
        <f t="shared" si="33"/>
        <v>0</v>
      </c>
      <c r="O155" s="183"/>
      <c r="P155" s="183"/>
      <c r="Q155" s="183"/>
      <c r="R155" s="183"/>
      <c r="S155" s="183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3"/>
    </row>
    <row r="156" spans="1:31" s="70" customFormat="1" ht="15.75" hidden="1">
      <c r="A156" s="46"/>
      <c r="B156" s="104"/>
      <c r="C156" s="225"/>
      <c r="D156" s="106"/>
      <c r="E156" s="106"/>
      <c r="F156" s="37"/>
      <c r="G156" s="37"/>
      <c r="H156" s="37"/>
      <c r="I156" s="37"/>
      <c r="J156" s="37"/>
      <c r="K156" s="27">
        <f>H156-J156</f>
        <v>0</v>
      </c>
      <c r="L156" s="43"/>
      <c r="M156" s="183"/>
      <c r="N156" s="184">
        <f t="shared" si="33"/>
        <v>0</v>
      </c>
      <c r="O156" s="183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</row>
    <row r="157" spans="1:31" s="73" customFormat="1" ht="32.25" hidden="1" customHeight="1">
      <c r="A157" s="280" t="s">
        <v>288</v>
      </c>
      <c r="B157" s="281"/>
      <c r="C157" s="209" t="s">
        <v>289</v>
      </c>
      <c r="D157" s="13"/>
      <c r="E157" s="13"/>
      <c r="F157" s="62">
        <f t="shared" ref="F157:L157" si="39">F158+F159+F160+F161+F162+F163+F164+F165+F166</f>
        <v>0</v>
      </c>
      <c r="G157" s="62">
        <f t="shared" si="39"/>
        <v>0</v>
      </c>
      <c r="H157" s="62">
        <f t="shared" si="39"/>
        <v>0</v>
      </c>
      <c r="I157" s="62">
        <f t="shared" si="39"/>
        <v>0</v>
      </c>
      <c r="J157" s="62">
        <f t="shared" si="39"/>
        <v>0</v>
      </c>
      <c r="K157" s="62">
        <f t="shared" si="39"/>
        <v>0</v>
      </c>
      <c r="L157" s="63">
        <f t="shared" si="39"/>
        <v>0</v>
      </c>
      <c r="M157" s="185"/>
      <c r="N157" s="184">
        <f t="shared" si="33"/>
        <v>0</v>
      </c>
      <c r="O157" s="185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</row>
    <row r="158" spans="1:31" s="70" customFormat="1" ht="15.75" hidden="1">
      <c r="A158" s="38" t="s">
        <v>290</v>
      </c>
      <c r="B158" s="67"/>
      <c r="C158" s="215" t="s">
        <v>291</v>
      </c>
      <c r="D158" s="25"/>
      <c r="E158" s="25"/>
      <c r="F158" s="37"/>
      <c r="G158" s="27"/>
      <c r="H158" s="27"/>
      <c r="I158" s="27"/>
      <c r="J158" s="27"/>
      <c r="K158" s="27">
        <f t="shared" ref="K158:K166" si="40">H158-J158</f>
        <v>0</v>
      </c>
      <c r="L158" s="28"/>
      <c r="M158" s="183"/>
      <c r="N158" s="184">
        <f t="shared" si="33"/>
        <v>0</v>
      </c>
      <c r="O158" s="183"/>
      <c r="P158" s="183"/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</row>
    <row r="159" spans="1:31" s="70" customFormat="1" ht="15.75" hidden="1">
      <c r="A159" s="22" t="s">
        <v>292</v>
      </c>
      <c r="B159" s="67"/>
      <c r="C159" s="215" t="s">
        <v>293</v>
      </c>
      <c r="D159" s="25"/>
      <c r="E159" s="25"/>
      <c r="F159" s="37"/>
      <c r="G159" s="27"/>
      <c r="H159" s="27"/>
      <c r="I159" s="27"/>
      <c r="J159" s="27"/>
      <c r="K159" s="27">
        <f t="shared" si="40"/>
        <v>0</v>
      </c>
      <c r="L159" s="28"/>
      <c r="M159" s="183"/>
      <c r="N159" s="184">
        <f t="shared" si="33"/>
        <v>0</v>
      </c>
      <c r="O159" s="183"/>
      <c r="P159" s="183"/>
      <c r="Q159" s="183"/>
      <c r="R159" s="183"/>
      <c r="S159" s="183"/>
      <c r="T159" s="183"/>
      <c r="U159" s="183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3"/>
    </row>
    <row r="160" spans="1:31" s="70" customFormat="1" ht="15" hidden="1" customHeight="1">
      <c r="A160" s="282" t="s">
        <v>294</v>
      </c>
      <c r="B160" s="283"/>
      <c r="C160" s="215" t="s">
        <v>295</v>
      </c>
      <c r="D160" s="25"/>
      <c r="E160" s="25"/>
      <c r="F160" s="37"/>
      <c r="G160" s="27"/>
      <c r="H160" s="27"/>
      <c r="I160" s="27"/>
      <c r="J160" s="27"/>
      <c r="K160" s="27">
        <f t="shared" si="40"/>
        <v>0</v>
      </c>
      <c r="L160" s="28"/>
      <c r="M160" s="183"/>
      <c r="N160" s="184">
        <f t="shared" si="33"/>
        <v>0</v>
      </c>
      <c r="O160" s="183"/>
      <c r="P160" s="183"/>
      <c r="Q160" s="183"/>
      <c r="R160" s="183"/>
      <c r="S160" s="183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</row>
    <row r="161" spans="1:31" s="70" customFormat="1" ht="15" hidden="1" customHeight="1">
      <c r="A161" s="282" t="s">
        <v>296</v>
      </c>
      <c r="B161" s="283"/>
      <c r="C161" s="215" t="s">
        <v>297</v>
      </c>
      <c r="D161" s="25"/>
      <c r="E161" s="25"/>
      <c r="F161" s="37"/>
      <c r="G161" s="27"/>
      <c r="H161" s="27"/>
      <c r="I161" s="27"/>
      <c r="J161" s="27"/>
      <c r="K161" s="27">
        <f t="shared" si="40"/>
        <v>0</v>
      </c>
      <c r="L161" s="28"/>
      <c r="M161" s="183"/>
      <c r="N161" s="184">
        <f t="shared" si="33"/>
        <v>0</v>
      </c>
      <c r="O161" s="183"/>
      <c r="P161" s="183"/>
      <c r="Q161" s="183"/>
      <c r="R161" s="183"/>
      <c r="S161" s="183"/>
      <c r="T161" s="183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3"/>
    </row>
    <row r="162" spans="1:31" s="70" customFormat="1" ht="15.75" hidden="1">
      <c r="A162" s="22" t="s">
        <v>298</v>
      </c>
      <c r="B162" s="67"/>
      <c r="C162" s="215" t="s">
        <v>299</v>
      </c>
      <c r="D162" s="25"/>
      <c r="E162" s="25"/>
      <c r="F162" s="37"/>
      <c r="G162" s="27"/>
      <c r="H162" s="27"/>
      <c r="I162" s="27"/>
      <c r="J162" s="27"/>
      <c r="K162" s="27">
        <f t="shared" si="40"/>
        <v>0</v>
      </c>
      <c r="L162" s="28"/>
      <c r="M162" s="183"/>
      <c r="N162" s="184">
        <f t="shared" si="33"/>
        <v>0</v>
      </c>
      <c r="O162" s="183"/>
      <c r="P162" s="183"/>
      <c r="Q162" s="183"/>
      <c r="R162" s="183"/>
      <c r="S162" s="183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3"/>
    </row>
    <row r="163" spans="1:31" s="70" customFormat="1" ht="15.75" hidden="1">
      <c r="A163" s="22" t="s">
        <v>300</v>
      </c>
      <c r="B163" s="67"/>
      <c r="C163" s="215" t="s">
        <v>301</v>
      </c>
      <c r="D163" s="25"/>
      <c r="E163" s="25"/>
      <c r="F163" s="37"/>
      <c r="G163" s="27"/>
      <c r="H163" s="27"/>
      <c r="I163" s="27"/>
      <c r="J163" s="27"/>
      <c r="K163" s="27">
        <f t="shared" si="40"/>
        <v>0</v>
      </c>
      <c r="L163" s="28"/>
      <c r="M163" s="183"/>
      <c r="N163" s="184">
        <f t="shared" si="33"/>
        <v>0</v>
      </c>
      <c r="O163" s="183"/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183"/>
      <c r="AD163" s="183"/>
      <c r="AE163" s="183"/>
    </row>
    <row r="164" spans="1:31" s="70" customFormat="1" ht="15.75" hidden="1">
      <c r="A164" s="22" t="s">
        <v>302</v>
      </c>
      <c r="B164" s="67"/>
      <c r="C164" s="215" t="s">
        <v>303</v>
      </c>
      <c r="D164" s="25"/>
      <c r="E164" s="25"/>
      <c r="F164" s="37"/>
      <c r="G164" s="27"/>
      <c r="H164" s="27"/>
      <c r="I164" s="27"/>
      <c r="J164" s="27"/>
      <c r="K164" s="27">
        <f t="shared" si="40"/>
        <v>0</v>
      </c>
      <c r="L164" s="28"/>
      <c r="M164" s="183"/>
      <c r="N164" s="184">
        <f t="shared" si="33"/>
        <v>0</v>
      </c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</row>
    <row r="165" spans="1:31" s="70" customFormat="1" ht="15.75" hidden="1">
      <c r="A165" s="22" t="s">
        <v>304</v>
      </c>
      <c r="B165" s="67"/>
      <c r="C165" s="215" t="s">
        <v>305</v>
      </c>
      <c r="D165" s="25"/>
      <c r="E165" s="25"/>
      <c r="F165" s="37"/>
      <c r="G165" s="27"/>
      <c r="H165" s="27"/>
      <c r="I165" s="27"/>
      <c r="J165" s="27"/>
      <c r="K165" s="27">
        <f t="shared" si="40"/>
        <v>0</v>
      </c>
      <c r="L165" s="28"/>
      <c r="M165" s="183"/>
      <c r="N165" s="184">
        <f t="shared" si="33"/>
        <v>0</v>
      </c>
      <c r="O165" s="183"/>
      <c r="P165" s="183"/>
      <c r="Q165" s="183"/>
      <c r="R165" s="183"/>
      <c r="S165" s="183"/>
      <c r="T165" s="183"/>
      <c r="U165" s="183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3"/>
    </row>
    <row r="166" spans="1:31" s="70" customFormat="1" ht="15.75" hidden="1">
      <c r="A166" s="22" t="s">
        <v>306</v>
      </c>
      <c r="B166" s="67"/>
      <c r="C166" s="215" t="s">
        <v>307</v>
      </c>
      <c r="D166" s="25"/>
      <c r="E166" s="25"/>
      <c r="F166" s="37"/>
      <c r="G166" s="27"/>
      <c r="H166" s="27"/>
      <c r="I166" s="27"/>
      <c r="J166" s="27"/>
      <c r="K166" s="27">
        <f t="shared" si="40"/>
        <v>0</v>
      </c>
      <c r="L166" s="28"/>
      <c r="M166" s="183"/>
      <c r="N166" s="184">
        <f t="shared" si="33"/>
        <v>0</v>
      </c>
      <c r="O166" s="183"/>
      <c r="P166" s="183"/>
      <c r="Q166" s="183"/>
      <c r="R166" s="183"/>
      <c r="S166" s="183"/>
      <c r="T166" s="183"/>
      <c r="U166" s="183"/>
      <c r="V166" s="183"/>
      <c r="W166" s="183"/>
      <c r="X166" s="183"/>
      <c r="Y166" s="183"/>
      <c r="Z166" s="183"/>
      <c r="AA166" s="183"/>
      <c r="AB166" s="183"/>
      <c r="AC166" s="183"/>
      <c r="AD166" s="183"/>
      <c r="AE166" s="183"/>
    </row>
    <row r="167" spans="1:31" s="70" customFormat="1" ht="20.100000000000001" customHeight="1">
      <c r="A167" s="107" t="s">
        <v>308</v>
      </c>
      <c r="B167" s="108"/>
      <c r="C167" s="210" t="s">
        <v>309</v>
      </c>
      <c r="D167" s="19"/>
      <c r="E167" s="19"/>
      <c r="F167" s="41">
        <f t="shared" ref="F167:L167" si="41">F169+F173</f>
        <v>5192000</v>
      </c>
      <c r="G167" s="41">
        <f t="shared" si="41"/>
        <v>5904000</v>
      </c>
      <c r="H167" s="41">
        <f t="shared" si="41"/>
        <v>5892170</v>
      </c>
      <c r="I167" s="41">
        <f t="shared" si="41"/>
        <v>5892170</v>
      </c>
      <c r="J167" s="41">
        <f t="shared" si="41"/>
        <v>5892170</v>
      </c>
      <c r="K167" s="41">
        <f t="shared" si="41"/>
        <v>0</v>
      </c>
      <c r="L167" s="42">
        <f t="shared" si="41"/>
        <v>0</v>
      </c>
      <c r="M167" s="183"/>
      <c r="N167" s="184">
        <f t="shared" si="33"/>
        <v>0</v>
      </c>
      <c r="O167" s="183"/>
      <c r="P167" s="183"/>
      <c r="Q167" s="183"/>
      <c r="R167" s="183"/>
      <c r="S167" s="183"/>
      <c r="T167" s="183"/>
      <c r="U167" s="183"/>
      <c r="V167" s="183"/>
      <c r="W167" s="183"/>
      <c r="X167" s="183"/>
      <c r="Y167" s="183"/>
      <c r="Z167" s="183"/>
      <c r="AA167" s="183"/>
      <c r="AB167" s="183"/>
      <c r="AC167" s="183"/>
      <c r="AD167" s="183"/>
      <c r="AE167" s="183"/>
    </row>
    <row r="168" spans="1:31" s="70" customFormat="1" ht="15.75" hidden="1">
      <c r="A168" s="109"/>
      <c r="B168" s="110"/>
      <c r="C168" s="211"/>
      <c r="D168" s="25"/>
      <c r="E168" s="25"/>
      <c r="F168" s="37"/>
      <c r="G168" s="37"/>
      <c r="H168" s="37"/>
      <c r="I168" s="37"/>
      <c r="J168" s="37"/>
      <c r="K168" s="27">
        <f>H168-J168</f>
        <v>0</v>
      </c>
      <c r="L168" s="43"/>
      <c r="M168" s="183"/>
      <c r="N168" s="184">
        <f t="shared" si="33"/>
        <v>0</v>
      </c>
      <c r="O168" s="183"/>
      <c r="P168" s="183"/>
      <c r="Q168" s="183"/>
      <c r="R168" s="183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</row>
    <row r="169" spans="1:31" s="73" customFormat="1" ht="33" hidden="1" customHeight="1">
      <c r="A169" s="278" t="s">
        <v>310</v>
      </c>
      <c r="B169" s="279"/>
      <c r="C169" s="209" t="s">
        <v>311</v>
      </c>
      <c r="D169" s="13"/>
      <c r="E169" s="13"/>
      <c r="F169" s="62">
        <f t="shared" ref="F169:L169" si="42">F170+F171</f>
        <v>0</v>
      </c>
      <c r="G169" s="62">
        <f t="shared" si="42"/>
        <v>0</v>
      </c>
      <c r="H169" s="62">
        <f t="shared" si="42"/>
        <v>0</v>
      </c>
      <c r="I169" s="62">
        <f t="shared" si="42"/>
        <v>0</v>
      </c>
      <c r="J169" s="62">
        <f t="shared" si="42"/>
        <v>0</v>
      </c>
      <c r="K169" s="62">
        <f t="shared" si="42"/>
        <v>0</v>
      </c>
      <c r="L169" s="63">
        <f t="shared" si="42"/>
        <v>0</v>
      </c>
      <c r="M169" s="185"/>
      <c r="N169" s="184">
        <f t="shared" si="33"/>
        <v>0</v>
      </c>
      <c r="O169" s="185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  <c r="AA169" s="185"/>
      <c r="AB169" s="185"/>
      <c r="AC169" s="185"/>
      <c r="AD169" s="185"/>
      <c r="AE169" s="185"/>
    </row>
    <row r="170" spans="1:31" s="70" customFormat="1" ht="25.5" hidden="1" customHeight="1">
      <c r="A170" s="284" t="s">
        <v>312</v>
      </c>
      <c r="B170" s="285"/>
      <c r="C170" s="215" t="s">
        <v>313</v>
      </c>
      <c r="D170" s="25"/>
      <c r="E170" s="25"/>
      <c r="F170" s="37"/>
      <c r="G170" s="27"/>
      <c r="H170" s="27"/>
      <c r="I170" s="27"/>
      <c r="J170" s="27"/>
      <c r="K170" s="27">
        <f>H170-J170</f>
        <v>0</v>
      </c>
      <c r="L170" s="28"/>
      <c r="M170" s="183"/>
      <c r="N170" s="184">
        <f t="shared" si="33"/>
        <v>0</v>
      </c>
      <c r="O170" s="183"/>
      <c r="P170" s="183"/>
      <c r="Q170" s="183"/>
      <c r="R170" s="183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</row>
    <row r="171" spans="1:31" s="70" customFormat="1" ht="15.75" hidden="1">
      <c r="A171" s="22" t="s">
        <v>314</v>
      </c>
      <c r="B171" s="67"/>
      <c r="C171" s="215" t="s">
        <v>315</v>
      </c>
      <c r="D171" s="25"/>
      <c r="E171" s="25"/>
      <c r="F171" s="37"/>
      <c r="G171" s="27"/>
      <c r="H171" s="27"/>
      <c r="I171" s="27"/>
      <c r="J171" s="27"/>
      <c r="K171" s="27">
        <f>H171-J171</f>
        <v>0</v>
      </c>
      <c r="L171" s="28"/>
      <c r="M171" s="183"/>
      <c r="N171" s="184">
        <f t="shared" si="33"/>
        <v>0</v>
      </c>
      <c r="O171" s="183"/>
      <c r="P171" s="183"/>
      <c r="Q171" s="183"/>
      <c r="R171" s="183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</row>
    <row r="172" spans="1:31" s="70" customFormat="1" ht="20.100000000000001" customHeight="1">
      <c r="A172" s="22"/>
      <c r="B172" s="67" t="s">
        <v>316</v>
      </c>
      <c r="C172" s="217">
        <v>79</v>
      </c>
      <c r="D172" s="69"/>
      <c r="E172" s="69"/>
      <c r="F172" s="37">
        <f>F173</f>
        <v>5192000</v>
      </c>
      <c r="G172" s="37">
        <f t="shared" ref="G172:L172" si="43">G173</f>
        <v>5904000</v>
      </c>
      <c r="H172" s="37">
        <f t="shared" si="43"/>
        <v>5892170</v>
      </c>
      <c r="I172" s="37">
        <f t="shared" si="43"/>
        <v>5892170</v>
      </c>
      <c r="J172" s="37">
        <f t="shared" si="43"/>
        <v>5892170</v>
      </c>
      <c r="K172" s="37">
        <f t="shared" si="43"/>
        <v>0</v>
      </c>
      <c r="L172" s="37">
        <f t="shared" si="43"/>
        <v>0</v>
      </c>
      <c r="M172" s="183"/>
      <c r="N172" s="184">
        <f t="shared" si="33"/>
        <v>0</v>
      </c>
      <c r="O172" s="183"/>
      <c r="P172" s="183"/>
      <c r="Q172" s="183"/>
      <c r="R172" s="183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</row>
    <row r="173" spans="1:31" s="73" customFormat="1" ht="27" customHeight="1">
      <c r="A173" s="111" t="s">
        <v>317</v>
      </c>
      <c r="B173" s="112"/>
      <c r="C173" s="214" t="s">
        <v>318</v>
      </c>
      <c r="D173" s="50"/>
      <c r="E173" s="50"/>
      <c r="F173" s="51">
        <f t="shared" ref="F173:L173" si="44">F174+F179</f>
        <v>5192000</v>
      </c>
      <c r="G173" s="51">
        <f t="shared" si="44"/>
        <v>5904000</v>
      </c>
      <c r="H173" s="51">
        <f t="shared" si="44"/>
        <v>5892170</v>
      </c>
      <c r="I173" s="51">
        <f t="shared" si="44"/>
        <v>5892170</v>
      </c>
      <c r="J173" s="51">
        <f t="shared" si="44"/>
        <v>5892170</v>
      </c>
      <c r="K173" s="51">
        <f t="shared" si="44"/>
        <v>0</v>
      </c>
      <c r="L173" s="52">
        <f t="shared" si="44"/>
        <v>0</v>
      </c>
      <c r="M173" s="185"/>
      <c r="N173" s="184">
        <f t="shared" si="33"/>
        <v>0</v>
      </c>
      <c r="O173" s="185"/>
      <c r="P173" s="185"/>
      <c r="Q173" s="185"/>
      <c r="R173" s="185"/>
      <c r="S173" s="185"/>
      <c r="T173" s="185"/>
      <c r="U173" s="185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</row>
    <row r="174" spans="1:31" s="70" customFormat="1" ht="39.75" hidden="1" customHeight="1">
      <c r="A174" s="251" t="s">
        <v>485</v>
      </c>
      <c r="B174" s="252"/>
      <c r="C174" s="210" t="s">
        <v>319</v>
      </c>
      <c r="D174" s="19"/>
      <c r="E174" s="19"/>
      <c r="F174" s="41">
        <f t="shared" ref="F174:L174" si="45">F175+F176+F177+F178</f>
        <v>0</v>
      </c>
      <c r="G174" s="41">
        <f t="shared" si="45"/>
        <v>0</v>
      </c>
      <c r="H174" s="41">
        <f t="shared" si="45"/>
        <v>0</v>
      </c>
      <c r="I174" s="41">
        <f t="shared" si="45"/>
        <v>0</v>
      </c>
      <c r="J174" s="41">
        <f t="shared" si="45"/>
        <v>0</v>
      </c>
      <c r="K174" s="41">
        <f t="shared" si="45"/>
        <v>0</v>
      </c>
      <c r="L174" s="42">
        <f t="shared" si="45"/>
        <v>0</v>
      </c>
      <c r="M174" s="183"/>
      <c r="N174" s="184">
        <f t="shared" si="33"/>
        <v>0</v>
      </c>
      <c r="O174" s="183"/>
      <c r="P174" s="183"/>
      <c r="Q174" s="183"/>
      <c r="R174" s="183"/>
      <c r="S174" s="183"/>
      <c r="T174" s="183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</row>
    <row r="175" spans="1:31" s="70" customFormat="1" ht="26.25" hidden="1">
      <c r="A175" s="38"/>
      <c r="B175" s="54" t="s">
        <v>320</v>
      </c>
      <c r="C175" s="211" t="s">
        <v>321</v>
      </c>
      <c r="D175" s="25"/>
      <c r="E175" s="25"/>
      <c r="F175" s="37">
        <f>'[1]84,03,03'!L16</f>
        <v>0</v>
      </c>
      <c r="G175" s="37">
        <f>'[1]84,03,03'!M16</f>
        <v>0</v>
      </c>
      <c r="H175" s="37">
        <f>'[1]84,03,03'!N16</f>
        <v>0</v>
      </c>
      <c r="I175" s="37">
        <f>'[1]84,03,03'!O16</f>
        <v>0</v>
      </c>
      <c r="J175" s="37">
        <f>'[1]84,03,03'!P16</f>
        <v>0</v>
      </c>
      <c r="K175" s="37">
        <f>'[1]84,03,03'!Q16</f>
        <v>0</v>
      </c>
      <c r="L175" s="37">
        <f>'[1]84,03,03'!R16</f>
        <v>0</v>
      </c>
      <c r="M175" s="183"/>
      <c r="N175" s="184">
        <f t="shared" si="33"/>
        <v>0</v>
      </c>
      <c r="O175" s="183"/>
      <c r="P175" s="183"/>
      <c r="Q175" s="183"/>
      <c r="R175" s="183"/>
      <c r="S175" s="183"/>
      <c r="T175" s="183"/>
      <c r="U175" s="183"/>
      <c r="V175" s="183"/>
      <c r="W175" s="183"/>
      <c r="X175" s="183"/>
      <c r="Y175" s="183"/>
      <c r="Z175" s="183"/>
      <c r="AA175" s="183"/>
      <c r="AB175" s="183"/>
      <c r="AC175" s="183"/>
      <c r="AD175" s="183"/>
      <c r="AE175" s="183"/>
    </row>
    <row r="176" spans="1:31" s="70" customFormat="1" ht="26.25" hidden="1">
      <c r="A176" s="38"/>
      <c r="B176" s="54" t="s">
        <v>322</v>
      </c>
      <c r="C176" s="211" t="s">
        <v>323</v>
      </c>
      <c r="D176" s="25"/>
      <c r="E176" s="25"/>
      <c r="F176" s="37"/>
      <c r="G176" s="27"/>
      <c r="H176" s="27"/>
      <c r="I176" s="27"/>
      <c r="J176" s="27"/>
      <c r="K176" s="27">
        <f>H176-J176</f>
        <v>0</v>
      </c>
      <c r="L176" s="28"/>
      <c r="M176" s="183"/>
      <c r="N176" s="184">
        <f t="shared" si="33"/>
        <v>0</v>
      </c>
      <c r="O176" s="183"/>
      <c r="P176" s="183"/>
      <c r="Q176" s="183"/>
      <c r="R176" s="183"/>
      <c r="S176" s="183"/>
      <c r="T176" s="183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3"/>
    </row>
    <row r="177" spans="1:31" s="70" customFormat="1" ht="15.75" hidden="1" customHeight="1">
      <c r="A177" s="38"/>
      <c r="B177" s="54" t="s">
        <v>324</v>
      </c>
      <c r="C177" s="211" t="s">
        <v>325</v>
      </c>
      <c r="D177" s="25"/>
      <c r="E177" s="25"/>
      <c r="F177" s="37"/>
      <c r="G177" s="27"/>
      <c r="H177" s="27"/>
      <c r="I177" s="27"/>
      <c r="J177" s="27"/>
      <c r="K177" s="27">
        <f>H177-J177</f>
        <v>0</v>
      </c>
      <c r="L177" s="28"/>
      <c r="M177" s="183"/>
      <c r="N177" s="184">
        <f t="shared" si="33"/>
        <v>0</v>
      </c>
      <c r="O177" s="183"/>
      <c r="P177" s="183"/>
      <c r="Q177" s="183"/>
      <c r="R177" s="183"/>
      <c r="S177" s="183"/>
      <c r="T177" s="183"/>
      <c r="U177" s="183"/>
      <c r="V177" s="183"/>
      <c r="W177" s="183"/>
      <c r="X177" s="183"/>
      <c r="Y177" s="183"/>
      <c r="Z177" s="183"/>
      <c r="AA177" s="183"/>
      <c r="AB177" s="183"/>
      <c r="AC177" s="183"/>
      <c r="AD177" s="183"/>
      <c r="AE177" s="183"/>
    </row>
    <row r="178" spans="1:31" s="70" customFormat="1" ht="15.75" hidden="1">
      <c r="A178" s="38"/>
      <c r="B178" s="23" t="s">
        <v>326</v>
      </c>
      <c r="C178" s="211" t="s">
        <v>327</v>
      </c>
      <c r="D178" s="25"/>
      <c r="E178" s="25"/>
      <c r="F178" s="37"/>
      <c r="G178" s="27"/>
      <c r="H178" s="27"/>
      <c r="I178" s="27"/>
      <c r="J178" s="27"/>
      <c r="K178" s="27">
        <f>H178-J178</f>
        <v>0</v>
      </c>
      <c r="L178" s="28"/>
      <c r="M178" s="183"/>
      <c r="N178" s="184">
        <f t="shared" si="33"/>
        <v>0</v>
      </c>
      <c r="O178" s="183"/>
      <c r="P178" s="183"/>
      <c r="Q178" s="183"/>
      <c r="R178" s="183"/>
      <c r="S178" s="183"/>
      <c r="T178" s="183"/>
      <c r="U178" s="183"/>
      <c r="V178" s="183"/>
      <c r="W178" s="183"/>
      <c r="X178" s="183"/>
      <c r="Y178" s="183"/>
      <c r="Z178" s="183"/>
      <c r="AA178" s="183"/>
      <c r="AB178" s="183"/>
      <c r="AC178" s="183"/>
      <c r="AD178" s="183"/>
      <c r="AE178" s="183"/>
    </row>
    <row r="179" spans="1:31" s="70" customFormat="1" ht="38.25" customHeight="1">
      <c r="A179" s="251" t="s">
        <v>486</v>
      </c>
      <c r="B179" s="252"/>
      <c r="C179" s="210" t="s">
        <v>328</v>
      </c>
      <c r="D179" s="19"/>
      <c r="E179" s="19"/>
      <c r="F179" s="41">
        <f t="shared" ref="F179:L179" si="46">F180+F181+F182</f>
        <v>5192000</v>
      </c>
      <c r="G179" s="41">
        <f t="shared" si="46"/>
        <v>5904000</v>
      </c>
      <c r="H179" s="41">
        <f t="shared" si="46"/>
        <v>5892170</v>
      </c>
      <c r="I179" s="41">
        <f t="shared" si="46"/>
        <v>5892170</v>
      </c>
      <c r="J179" s="41">
        <f t="shared" si="46"/>
        <v>5892170</v>
      </c>
      <c r="K179" s="41">
        <f t="shared" si="46"/>
        <v>0</v>
      </c>
      <c r="L179" s="42">
        <f t="shared" si="46"/>
        <v>0</v>
      </c>
      <c r="M179" s="183"/>
      <c r="N179" s="184">
        <f t="shared" si="33"/>
        <v>0</v>
      </c>
      <c r="O179" s="183"/>
      <c r="P179" s="183"/>
      <c r="Q179" s="183"/>
      <c r="R179" s="183"/>
      <c r="S179" s="183"/>
      <c r="T179" s="183"/>
      <c r="U179" s="183"/>
      <c r="V179" s="183"/>
      <c r="W179" s="183"/>
      <c r="X179" s="183"/>
      <c r="Y179" s="183"/>
      <c r="Z179" s="183"/>
      <c r="AA179" s="183"/>
      <c r="AB179" s="183"/>
      <c r="AC179" s="183"/>
      <c r="AD179" s="183"/>
      <c r="AE179" s="183"/>
    </row>
    <row r="180" spans="1:31" s="70" customFormat="1" ht="15.75" hidden="1">
      <c r="A180" s="38"/>
      <c r="B180" s="23" t="s">
        <v>329</v>
      </c>
      <c r="C180" s="211" t="s">
        <v>330</v>
      </c>
      <c r="D180" s="25"/>
      <c r="E180" s="25"/>
      <c r="F180" s="37"/>
      <c r="G180" s="27"/>
      <c r="H180" s="27"/>
      <c r="I180" s="27"/>
      <c r="J180" s="27"/>
      <c r="K180" s="27">
        <f>H180-J180</f>
        <v>0</v>
      </c>
      <c r="L180" s="28"/>
      <c r="M180" s="183"/>
      <c r="N180" s="184">
        <f t="shared" si="33"/>
        <v>0</v>
      </c>
      <c r="O180" s="183"/>
      <c r="P180" s="183"/>
      <c r="Q180" s="183"/>
      <c r="R180" s="183"/>
      <c r="S180" s="183"/>
      <c r="T180" s="183"/>
      <c r="U180" s="183"/>
      <c r="V180" s="183"/>
      <c r="W180" s="183"/>
      <c r="X180" s="183"/>
      <c r="Y180" s="183"/>
      <c r="Z180" s="183"/>
      <c r="AA180" s="183"/>
      <c r="AB180" s="183"/>
      <c r="AC180" s="183"/>
      <c r="AD180" s="183"/>
      <c r="AE180" s="183"/>
    </row>
    <row r="181" spans="1:31" s="70" customFormat="1" ht="15.75" hidden="1">
      <c r="A181" s="38"/>
      <c r="B181" s="23" t="s">
        <v>331</v>
      </c>
      <c r="C181" s="211" t="s">
        <v>332</v>
      </c>
      <c r="D181" s="25"/>
      <c r="E181" s="25"/>
      <c r="F181" s="37"/>
      <c r="G181" s="27"/>
      <c r="H181" s="27"/>
      <c r="I181" s="27"/>
      <c r="J181" s="27"/>
      <c r="K181" s="27">
        <f>H181-J181</f>
        <v>0</v>
      </c>
      <c r="L181" s="28"/>
      <c r="M181" s="183"/>
      <c r="N181" s="184">
        <f t="shared" si="33"/>
        <v>0</v>
      </c>
      <c r="O181" s="183"/>
      <c r="P181" s="183"/>
      <c r="Q181" s="183"/>
      <c r="R181" s="183"/>
      <c r="S181" s="183"/>
      <c r="T181" s="183"/>
      <c r="U181" s="183"/>
      <c r="V181" s="183"/>
      <c r="W181" s="183"/>
      <c r="X181" s="183"/>
      <c r="Y181" s="183"/>
      <c r="Z181" s="183"/>
      <c r="AA181" s="183"/>
      <c r="AB181" s="183"/>
      <c r="AC181" s="183"/>
      <c r="AD181" s="183"/>
      <c r="AE181" s="183"/>
    </row>
    <row r="182" spans="1:31" s="70" customFormat="1" ht="31.5" customHeight="1">
      <c r="A182" s="38"/>
      <c r="B182" s="54" t="s">
        <v>333</v>
      </c>
      <c r="C182" s="211" t="s">
        <v>334</v>
      </c>
      <c r="D182" s="25"/>
      <c r="E182" s="25"/>
      <c r="F182" s="37">
        <f>'[1]84,03,03'!L18+'[1]84,03,01'!L13</f>
        <v>5192000</v>
      </c>
      <c r="G182" s="37">
        <f>'[1]84,03,03'!M18+'[1]84,03,01'!M13</f>
        <v>5904000</v>
      </c>
      <c r="H182" s="37">
        <f>'[1]84,03,03'!N18+'[1]84,03,01'!N13</f>
        <v>5892170</v>
      </c>
      <c r="I182" s="37">
        <f>'[1]84,03,03'!O18+'[1]84,03,01'!O13</f>
        <v>5892170</v>
      </c>
      <c r="J182" s="37">
        <f>'[1]84,03,03'!P18+'[1]84,03,01'!P13</f>
        <v>5892170</v>
      </c>
      <c r="K182" s="37">
        <f>'[1]84,03,03'!Q18+'[1]84,03,01'!Q13</f>
        <v>0</v>
      </c>
      <c r="L182" s="37">
        <f>'[1]84,03,03'!R18+'[1]84,03,01'!R13</f>
        <v>0</v>
      </c>
      <c r="M182" s="183"/>
      <c r="N182" s="184">
        <f t="shared" si="33"/>
        <v>0</v>
      </c>
      <c r="O182" s="183"/>
      <c r="P182" s="183"/>
      <c r="Q182" s="183"/>
      <c r="R182" s="183"/>
      <c r="S182" s="183"/>
      <c r="T182" s="183"/>
      <c r="U182" s="183"/>
      <c r="V182" s="183"/>
      <c r="W182" s="183"/>
      <c r="X182" s="183"/>
      <c r="Y182" s="183"/>
      <c r="Z182" s="183"/>
      <c r="AA182" s="183"/>
      <c r="AB182" s="183"/>
      <c r="AC182" s="183"/>
      <c r="AD182" s="183"/>
      <c r="AE182" s="183"/>
    </row>
    <row r="183" spans="1:31" s="73" customFormat="1" ht="33.75" hidden="1" customHeight="1">
      <c r="A183" s="286" t="s">
        <v>335</v>
      </c>
      <c r="B183" s="287"/>
      <c r="C183" s="214" t="s">
        <v>336</v>
      </c>
      <c r="D183" s="50"/>
      <c r="E183" s="50"/>
      <c r="F183" s="51">
        <f t="shared" ref="F183:L184" si="47">F184</f>
        <v>0</v>
      </c>
      <c r="G183" s="51">
        <f t="shared" si="47"/>
        <v>0</v>
      </c>
      <c r="H183" s="51">
        <f t="shared" si="47"/>
        <v>0</v>
      </c>
      <c r="I183" s="51">
        <f t="shared" si="47"/>
        <v>0</v>
      </c>
      <c r="J183" s="51">
        <f t="shared" si="47"/>
        <v>0</v>
      </c>
      <c r="K183" s="51">
        <f t="shared" si="47"/>
        <v>0</v>
      </c>
      <c r="L183" s="52">
        <f t="shared" si="47"/>
        <v>0</v>
      </c>
      <c r="M183" s="185"/>
      <c r="N183" s="184">
        <f t="shared" si="33"/>
        <v>0</v>
      </c>
      <c r="O183" s="185"/>
      <c r="P183" s="185"/>
      <c r="Q183" s="185"/>
      <c r="R183" s="185"/>
      <c r="S183" s="185"/>
      <c r="T183" s="185"/>
      <c r="U183" s="185"/>
      <c r="V183" s="185"/>
      <c r="W183" s="185"/>
      <c r="X183" s="185"/>
      <c r="Y183" s="185"/>
      <c r="Z183" s="185"/>
      <c r="AA183" s="185"/>
      <c r="AB183" s="185"/>
      <c r="AC183" s="185"/>
      <c r="AD183" s="185"/>
      <c r="AE183" s="185"/>
    </row>
    <row r="184" spans="1:31" s="70" customFormat="1" ht="15.75" hidden="1">
      <c r="A184" s="38" t="s">
        <v>337</v>
      </c>
      <c r="B184" s="23"/>
      <c r="C184" s="215" t="s">
        <v>338</v>
      </c>
      <c r="D184" s="25"/>
      <c r="E184" s="25"/>
      <c r="F184" s="37">
        <f>F185</f>
        <v>0</v>
      </c>
      <c r="G184" s="37">
        <f t="shared" si="47"/>
        <v>0</v>
      </c>
      <c r="H184" s="37">
        <f t="shared" si="47"/>
        <v>0</v>
      </c>
      <c r="I184" s="37">
        <f t="shared" si="47"/>
        <v>0</v>
      </c>
      <c r="J184" s="37">
        <f t="shared" si="47"/>
        <v>0</v>
      </c>
      <c r="K184" s="37">
        <f t="shared" si="47"/>
        <v>0</v>
      </c>
      <c r="L184" s="37">
        <f t="shared" si="47"/>
        <v>0</v>
      </c>
      <c r="M184" s="183"/>
      <c r="N184" s="184">
        <f t="shared" si="33"/>
        <v>0</v>
      </c>
      <c r="O184" s="183"/>
      <c r="P184" s="183"/>
      <c r="Q184" s="183"/>
      <c r="R184" s="183"/>
      <c r="S184" s="183"/>
      <c r="T184" s="183"/>
      <c r="U184" s="183"/>
      <c r="V184" s="183"/>
      <c r="W184" s="183"/>
      <c r="X184" s="183"/>
      <c r="Y184" s="183"/>
      <c r="Z184" s="183"/>
      <c r="AA184" s="183"/>
      <c r="AB184" s="183"/>
      <c r="AC184" s="183"/>
      <c r="AD184" s="183"/>
      <c r="AE184" s="183"/>
    </row>
    <row r="185" spans="1:31" s="70" customFormat="1" ht="15.75" hidden="1">
      <c r="A185" s="38"/>
      <c r="B185" s="23"/>
      <c r="C185" s="215" t="s">
        <v>339</v>
      </c>
      <c r="D185" s="25"/>
      <c r="E185" s="25"/>
      <c r="F185" s="113">
        <f>'[1]84,03,02'!L18+'[1]84,03,03'!L21</f>
        <v>0</v>
      </c>
      <c r="G185" s="113">
        <f>'[1]84,03,02'!M18+'[1]84,03,03'!M21</f>
        <v>0</v>
      </c>
      <c r="H185" s="113">
        <f>'[1]84,03,02'!N18+'[1]84,03,03'!N21</f>
        <v>0</v>
      </c>
      <c r="I185" s="113">
        <f>'[1]84,03,02'!O18+'[1]84,03,03'!O21</f>
        <v>0</v>
      </c>
      <c r="J185" s="113">
        <f>'[1]84,03,02'!P18+'[1]84,03,03'!P21</f>
        <v>0</v>
      </c>
      <c r="K185" s="113">
        <f>'[1]84,03,02'!Q18+'[1]84,03,03'!Q21</f>
        <v>0</v>
      </c>
      <c r="L185" s="113">
        <f>'[1]84,03,02'!R18+'[1]84,03,03'!R21</f>
        <v>0</v>
      </c>
      <c r="M185" s="183"/>
      <c r="N185" s="184">
        <f t="shared" si="33"/>
        <v>0</v>
      </c>
      <c r="O185" s="183"/>
      <c r="P185" s="183"/>
      <c r="Q185" s="183"/>
      <c r="R185" s="183"/>
      <c r="S185" s="183"/>
      <c r="T185" s="183"/>
      <c r="U185" s="183"/>
      <c r="V185" s="183"/>
      <c r="W185" s="183"/>
      <c r="X185" s="183"/>
      <c r="Y185" s="183"/>
      <c r="Z185" s="183"/>
      <c r="AA185" s="183"/>
      <c r="AB185" s="183"/>
      <c r="AC185" s="183"/>
      <c r="AD185" s="183"/>
      <c r="AE185" s="183"/>
    </row>
    <row r="186" spans="1:31" s="114" customFormat="1" ht="30" customHeight="1">
      <c r="A186" s="273" t="s">
        <v>340</v>
      </c>
      <c r="B186" s="274"/>
      <c r="C186" s="226"/>
      <c r="D186" s="192">
        <f>D187+D198+D217+D264+D254+D273+D211</f>
        <v>87319140</v>
      </c>
      <c r="E186" s="192">
        <f>E187+E198+E217+E264+E254+E273+E211</f>
        <v>64730377</v>
      </c>
      <c r="F186" s="192">
        <f>F187+F198+F217+F264+F254+F273+F211</f>
        <v>87319140</v>
      </c>
      <c r="G186" s="192">
        <f t="shared" ref="G186:L186" si="48">G187+G198+G217+G264+G254+G273+G211</f>
        <v>64730377</v>
      </c>
      <c r="H186" s="192">
        <f t="shared" si="48"/>
        <v>13942548</v>
      </c>
      <c r="I186" s="192">
        <f t="shared" si="48"/>
        <v>13942548</v>
      </c>
      <c r="J186" s="192">
        <f t="shared" si="48"/>
        <v>13942548</v>
      </c>
      <c r="K186" s="192">
        <f t="shared" si="48"/>
        <v>0</v>
      </c>
      <c r="L186" s="192">
        <f t="shared" si="48"/>
        <v>45168147</v>
      </c>
      <c r="M186" s="187"/>
      <c r="N186" s="184">
        <f t="shared" si="33"/>
        <v>0</v>
      </c>
      <c r="O186" s="188">
        <f>F217+F254+F264+F282</f>
        <v>84139140</v>
      </c>
      <c r="P186" s="187"/>
      <c r="Q186" s="187"/>
      <c r="R186" s="187"/>
      <c r="S186" s="187"/>
      <c r="T186" s="187"/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7"/>
    </row>
    <row r="187" spans="1:31" s="114" customFormat="1" ht="26.25" hidden="1" customHeight="1">
      <c r="A187" s="275" t="s">
        <v>341</v>
      </c>
      <c r="B187" s="276"/>
      <c r="C187" s="227" t="s">
        <v>342</v>
      </c>
      <c r="D187" s="115"/>
      <c r="E187" s="115"/>
      <c r="F187" s="116">
        <f t="shared" ref="F187:L187" si="49">F188</f>
        <v>0</v>
      </c>
      <c r="G187" s="116">
        <f t="shared" si="49"/>
        <v>0</v>
      </c>
      <c r="H187" s="116">
        <f t="shared" si="49"/>
        <v>0</v>
      </c>
      <c r="I187" s="116">
        <f t="shared" si="49"/>
        <v>0</v>
      </c>
      <c r="J187" s="116">
        <f t="shared" si="49"/>
        <v>0</v>
      </c>
      <c r="K187" s="116">
        <f t="shared" si="49"/>
        <v>0</v>
      </c>
      <c r="L187" s="117">
        <f t="shared" si="49"/>
        <v>0</v>
      </c>
      <c r="M187" s="187"/>
      <c r="N187" s="184">
        <f t="shared" si="33"/>
        <v>0</v>
      </c>
      <c r="O187" s="187"/>
      <c r="P187" s="187"/>
      <c r="Q187" s="187"/>
      <c r="R187" s="187"/>
      <c r="S187" s="187"/>
      <c r="T187" s="187"/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</row>
    <row r="188" spans="1:31" s="70" customFormat="1" ht="18" hidden="1" customHeight="1">
      <c r="A188" s="17" t="s">
        <v>343</v>
      </c>
      <c r="B188" s="40"/>
      <c r="C188" s="210" t="s">
        <v>344</v>
      </c>
      <c r="D188" s="19"/>
      <c r="E188" s="19"/>
      <c r="F188" s="41">
        <f t="shared" ref="F188:L188" si="50">F189+F190+F191+F192+F193+F194+F195+F196</f>
        <v>0</v>
      </c>
      <c r="G188" s="41">
        <f t="shared" si="50"/>
        <v>0</v>
      </c>
      <c r="H188" s="41">
        <f t="shared" si="50"/>
        <v>0</v>
      </c>
      <c r="I188" s="41">
        <f t="shared" si="50"/>
        <v>0</v>
      </c>
      <c r="J188" s="41">
        <f t="shared" si="50"/>
        <v>0</v>
      </c>
      <c r="K188" s="41">
        <f t="shared" si="50"/>
        <v>0</v>
      </c>
      <c r="L188" s="42">
        <f t="shared" si="50"/>
        <v>0</v>
      </c>
      <c r="M188" s="183"/>
      <c r="N188" s="184">
        <f t="shared" si="33"/>
        <v>0</v>
      </c>
      <c r="O188" s="183"/>
      <c r="P188" s="183"/>
      <c r="Q188" s="183"/>
      <c r="R188" s="183"/>
      <c r="S188" s="183"/>
      <c r="T188" s="183"/>
      <c r="U188" s="183"/>
      <c r="V188" s="183"/>
      <c r="W188" s="183"/>
      <c r="X188" s="183"/>
      <c r="Y188" s="183"/>
      <c r="Z188" s="183"/>
      <c r="AA188" s="183"/>
      <c r="AB188" s="183"/>
      <c r="AC188" s="183"/>
      <c r="AD188" s="183"/>
      <c r="AE188" s="183"/>
    </row>
    <row r="189" spans="1:31" s="121" customFormat="1" ht="15" hidden="1" customHeight="1">
      <c r="A189" s="118"/>
      <c r="B189" s="39" t="s">
        <v>345</v>
      </c>
      <c r="C189" s="211" t="s">
        <v>346</v>
      </c>
      <c r="D189" s="25"/>
      <c r="E189" s="25"/>
      <c r="F189" s="37"/>
      <c r="G189" s="119"/>
      <c r="H189" s="119"/>
      <c r="I189" s="119"/>
      <c r="J189" s="119"/>
      <c r="K189" s="27">
        <f t="shared" ref="K189:K197" si="51">H189-J189</f>
        <v>0</v>
      </c>
      <c r="L189" s="120"/>
      <c r="M189" s="183"/>
      <c r="N189" s="184">
        <f t="shared" si="33"/>
        <v>0</v>
      </c>
      <c r="O189" s="183"/>
      <c r="P189" s="183"/>
      <c r="Q189" s="183"/>
      <c r="R189" s="183"/>
      <c r="S189" s="183"/>
      <c r="T189" s="183"/>
      <c r="U189" s="183"/>
      <c r="V189" s="183"/>
      <c r="W189" s="183"/>
      <c r="X189" s="183"/>
      <c r="Y189" s="183"/>
      <c r="Z189" s="183"/>
      <c r="AA189" s="183"/>
      <c r="AB189" s="183"/>
      <c r="AC189" s="183"/>
      <c r="AD189" s="183"/>
      <c r="AE189" s="183"/>
    </row>
    <row r="190" spans="1:31" s="126" customFormat="1" ht="32.25" hidden="1" customHeight="1">
      <c r="A190" s="122"/>
      <c r="B190" s="123" t="s">
        <v>347</v>
      </c>
      <c r="C190" s="220" t="s">
        <v>348</v>
      </c>
      <c r="D190" s="87"/>
      <c r="E190" s="87"/>
      <c r="F190" s="37"/>
      <c r="G190" s="124"/>
      <c r="H190" s="124"/>
      <c r="I190" s="124"/>
      <c r="J190" s="124"/>
      <c r="K190" s="27">
        <f t="shared" si="51"/>
        <v>0</v>
      </c>
      <c r="L190" s="125"/>
      <c r="M190" s="187"/>
      <c r="N190" s="184">
        <f t="shared" si="33"/>
        <v>0</v>
      </c>
      <c r="O190" s="187"/>
      <c r="P190" s="187"/>
      <c r="Q190" s="187"/>
      <c r="R190" s="187"/>
      <c r="S190" s="187"/>
      <c r="T190" s="187"/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</row>
    <row r="191" spans="1:31" s="126" customFormat="1" ht="28.5" hidden="1" customHeight="1">
      <c r="A191" s="122"/>
      <c r="B191" s="123" t="s">
        <v>349</v>
      </c>
      <c r="C191" s="220" t="s">
        <v>350</v>
      </c>
      <c r="D191" s="87"/>
      <c r="E191" s="87"/>
      <c r="F191" s="37"/>
      <c r="G191" s="124"/>
      <c r="H191" s="124"/>
      <c r="I191" s="124"/>
      <c r="J191" s="124"/>
      <c r="K191" s="27">
        <f t="shared" si="51"/>
        <v>0</v>
      </c>
      <c r="L191" s="125"/>
      <c r="M191" s="187"/>
      <c r="N191" s="184">
        <f t="shared" si="33"/>
        <v>0</v>
      </c>
      <c r="O191" s="187"/>
      <c r="P191" s="187"/>
      <c r="Q191" s="187"/>
      <c r="R191" s="187"/>
      <c r="S191" s="187"/>
      <c r="T191" s="187"/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</row>
    <row r="192" spans="1:31" s="126" customFormat="1" ht="29.25" hidden="1" customHeight="1">
      <c r="A192" s="122"/>
      <c r="B192" s="123" t="s">
        <v>351</v>
      </c>
      <c r="C192" s="220" t="s">
        <v>352</v>
      </c>
      <c r="D192" s="87"/>
      <c r="E192" s="87"/>
      <c r="F192" s="37"/>
      <c r="G192" s="124"/>
      <c r="H192" s="124"/>
      <c r="I192" s="124"/>
      <c r="J192" s="124"/>
      <c r="K192" s="27">
        <f t="shared" si="51"/>
        <v>0</v>
      </c>
      <c r="L192" s="125"/>
      <c r="M192" s="187"/>
      <c r="N192" s="184">
        <f t="shared" si="33"/>
        <v>0</v>
      </c>
      <c r="O192" s="187"/>
      <c r="P192" s="187"/>
      <c r="Q192" s="187"/>
      <c r="R192" s="187"/>
      <c r="S192" s="187"/>
      <c r="T192" s="187"/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</row>
    <row r="193" spans="1:31" s="126" customFormat="1" ht="29.25" hidden="1" customHeight="1">
      <c r="A193" s="122"/>
      <c r="B193" s="123" t="s">
        <v>353</v>
      </c>
      <c r="C193" s="220" t="s">
        <v>354</v>
      </c>
      <c r="D193" s="87"/>
      <c r="E193" s="87"/>
      <c r="F193" s="37"/>
      <c r="G193" s="124"/>
      <c r="H193" s="124"/>
      <c r="I193" s="124"/>
      <c r="J193" s="124"/>
      <c r="K193" s="27">
        <f t="shared" si="51"/>
        <v>0</v>
      </c>
      <c r="L193" s="125"/>
      <c r="M193" s="187"/>
      <c r="N193" s="184">
        <f t="shared" si="33"/>
        <v>0</v>
      </c>
      <c r="O193" s="187"/>
      <c r="P193" s="187"/>
      <c r="Q193" s="187"/>
      <c r="R193" s="187"/>
      <c r="S193" s="187"/>
      <c r="T193" s="187"/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</row>
    <row r="194" spans="1:31" s="126" customFormat="1" ht="30" hidden="1" customHeight="1">
      <c r="A194" s="122"/>
      <c r="B194" s="123" t="s">
        <v>355</v>
      </c>
      <c r="C194" s="220" t="s">
        <v>356</v>
      </c>
      <c r="D194" s="87"/>
      <c r="E194" s="87"/>
      <c r="F194" s="37"/>
      <c r="G194" s="124"/>
      <c r="H194" s="124"/>
      <c r="I194" s="124"/>
      <c r="J194" s="124"/>
      <c r="K194" s="27">
        <f t="shared" si="51"/>
        <v>0</v>
      </c>
      <c r="L194" s="125"/>
      <c r="M194" s="187"/>
      <c r="N194" s="184">
        <f t="shared" si="33"/>
        <v>0</v>
      </c>
      <c r="O194" s="187"/>
      <c r="P194" s="187"/>
      <c r="Q194" s="187"/>
      <c r="R194" s="187"/>
      <c r="S194" s="187"/>
      <c r="T194" s="187"/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</row>
    <row r="195" spans="1:31" s="126" customFormat="1" ht="29.25" hidden="1" customHeight="1">
      <c r="A195" s="122"/>
      <c r="B195" s="123" t="s">
        <v>357</v>
      </c>
      <c r="C195" s="220" t="s">
        <v>358</v>
      </c>
      <c r="D195" s="87"/>
      <c r="E195" s="87"/>
      <c r="F195" s="37"/>
      <c r="G195" s="124"/>
      <c r="H195" s="124"/>
      <c r="I195" s="124"/>
      <c r="J195" s="124"/>
      <c r="K195" s="27">
        <f t="shared" si="51"/>
        <v>0</v>
      </c>
      <c r="L195" s="125"/>
      <c r="M195" s="187"/>
      <c r="N195" s="184">
        <f t="shared" si="33"/>
        <v>0</v>
      </c>
      <c r="O195" s="187"/>
      <c r="P195" s="187"/>
      <c r="Q195" s="187"/>
      <c r="R195" s="187"/>
      <c r="S195" s="187"/>
      <c r="T195" s="187"/>
      <c r="U195" s="187"/>
      <c r="V195" s="187"/>
      <c r="W195" s="187"/>
      <c r="X195" s="187"/>
      <c r="Y195" s="187"/>
      <c r="Z195" s="187"/>
      <c r="AA195" s="187"/>
      <c r="AB195" s="187"/>
      <c r="AC195" s="187"/>
      <c r="AD195" s="187"/>
      <c r="AE195" s="187"/>
    </row>
    <row r="196" spans="1:31" s="126" customFormat="1" ht="32.25" hidden="1" customHeight="1">
      <c r="A196" s="122"/>
      <c r="B196" s="127" t="s">
        <v>359</v>
      </c>
      <c r="C196" s="220" t="s">
        <v>360</v>
      </c>
      <c r="D196" s="87"/>
      <c r="E196" s="87"/>
      <c r="F196" s="37">
        <f>'[1]84,03,02'!L21</f>
        <v>0</v>
      </c>
      <c r="G196" s="37">
        <f>'[1]84,03,02'!M21</f>
        <v>0</v>
      </c>
      <c r="H196" s="37">
        <f>'[1]84,03,02'!N21</f>
        <v>0</v>
      </c>
      <c r="I196" s="37">
        <f>'[1]84,03,02'!O21</f>
        <v>0</v>
      </c>
      <c r="J196" s="37">
        <f>'[1]84,03,02'!P21</f>
        <v>0</v>
      </c>
      <c r="K196" s="37">
        <f>'[1]84,03,02'!Q21</f>
        <v>0</v>
      </c>
      <c r="L196" s="37">
        <f>'[1]84,03,02'!R21</f>
        <v>0</v>
      </c>
      <c r="M196" s="187"/>
      <c r="N196" s="184">
        <f t="shared" si="33"/>
        <v>0</v>
      </c>
      <c r="O196" s="187"/>
      <c r="P196" s="187"/>
      <c r="Q196" s="187"/>
      <c r="R196" s="187"/>
      <c r="S196" s="187"/>
      <c r="T196" s="187"/>
      <c r="U196" s="187"/>
      <c r="V196" s="187"/>
      <c r="W196" s="187"/>
      <c r="X196" s="187"/>
      <c r="Y196" s="187"/>
      <c r="Z196" s="187"/>
      <c r="AA196" s="187"/>
      <c r="AB196" s="187"/>
      <c r="AC196" s="187"/>
      <c r="AD196" s="187"/>
      <c r="AE196" s="187"/>
    </row>
    <row r="197" spans="1:31" s="126" customFormat="1" ht="12.75" hidden="1" customHeight="1">
      <c r="A197" s="122"/>
      <c r="B197" s="123"/>
      <c r="C197" s="220"/>
      <c r="D197" s="87"/>
      <c r="E197" s="87"/>
      <c r="F197" s="37"/>
      <c r="G197" s="128"/>
      <c r="H197" s="128"/>
      <c r="I197" s="128"/>
      <c r="J197" s="128"/>
      <c r="K197" s="27">
        <f t="shared" si="51"/>
        <v>0</v>
      </c>
      <c r="L197" s="129"/>
      <c r="M197" s="187"/>
      <c r="N197" s="184">
        <f t="shared" si="33"/>
        <v>0</v>
      </c>
      <c r="O197" s="187"/>
      <c r="P197" s="187"/>
      <c r="Q197" s="187"/>
      <c r="R197" s="187"/>
      <c r="S197" s="187"/>
      <c r="T197" s="187"/>
      <c r="U197" s="187"/>
      <c r="V197" s="187"/>
      <c r="W197" s="187"/>
      <c r="X197" s="187"/>
      <c r="Y197" s="187"/>
      <c r="Z197" s="187"/>
      <c r="AA197" s="187"/>
      <c r="AB197" s="187"/>
      <c r="AC197" s="187"/>
      <c r="AD197" s="187"/>
      <c r="AE197" s="187"/>
    </row>
    <row r="198" spans="1:31" ht="17.25" hidden="1" customHeight="1">
      <c r="A198" s="130" t="s">
        <v>361</v>
      </c>
      <c r="B198" s="131"/>
      <c r="C198" s="208" t="s">
        <v>362</v>
      </c>
      <c r="D198" s="132"/>
      <c r="E198" s="132"/>
      <c r="F198" s="133">
        <f t="shared" ref="F198:L198" si="52">F199</f>
        <v>0</v>
      </c>
      <c r="G198" s="133">
        <f t="shared" si="52"/>
        <v>0</v>
      </c>
      <c r="H198" s="133">
        <f t="shared" si="52"/>
        <v>0</v>
      </c>
      <c r="I198" s="133">
        <f t="shared" si="52"/>
        <v>0</v>
      </c>
      <c r="J198" s="133">
        <f t="shared" si="52"/>
        <v>0</v>
      </c>
      <c r="K198" s="133">
        <f t="shared" si="52"/>
        <v>0</v>
      </c>
      <c r="L198" s="134">
        <f t="shared" si="52"/>
        <v>0</v>
      </c>
      <c r="N198" s="184">
        <f t="shared" si="33"/>
        <v>0</v>
      </c>
    </row>
    <row r="199" spans="1:31" ht="26.25" hidden="1" customHeight="1">
      <c r="A199" s="255" t="s">
        <v>363</v>
      </c>
      <c r="B199" s="277"/>
      <c r="C199" s="210" t="s">
        <v>266</v>
      </c>
      <c r="D199" s="19"/>
      <c r="E199" s="19"/>
      <c r="F199" s="41">
        <f t="shared" ref="F199:L199" si="53">F200+F201+F202+F203+F204+F205+F206+F207+F208+F209+F210</f>
        <v>0</v>
      </c>
      <c r="G199" s="41">
        <f t="shared" si="53"/>
        <v>0</v>
      </c>
      <c r="H199" s="41">
        <f t="shared" si="53"/>
        <v>0</v>
      </c>
      <c r="I199" s="41">
        <f t="shared" si="53"/>
        <v>0</v>
      </c>
      <c r="J199" s="41">
        <f t="shared" si="53"/>
        <v>0</v>
      </c>
      <c r="K199" s="41">
        <f t="shared" si="53"/>
        <v>0</v>
      </c>
      <c r="L199" s="42">
        <f t="shared" si="53"/>
        <v>0</v>
      </c>
      <c r="N199" s="184">
        <f t="shared" si="33"/>
        <v>0</v>
      </c>
    </row>
    <row r="200" spans="1:31" s="70" customFormat="1" ht="13.5" hidden="1" customHeight="1">
      <c r="A200" s="38"/>
      <c r="B200" s="23" t="s">
        <v>364</v>
      </c>
      <c r="C200" s="211" t="s">
        <v>365</v>
      </c>
      <c r="D200" s="25"/>
      <c r="E200" s="25"/>
      <c r="F200" s="37"/>
      <c r="G200" s="27"/>
      <c r="H200" s="27"/>
      <c r="I200" s="27"/>
      <c r="J200" s="27"/>
      <c r="K200" s="27">
        <f t="shared" ref="K200:K216" si="54">H200-J200</f>
        <v>0</v>
      </c>
      <c r="L200" s="28"/>
      <c r="M200" s="183"/>
      <c r="N200" s="184">
        <f t="shared" si="33"/>
        <v>0</v>
      </c>
      <c r="O200" s="183"/>
      <c r="P200" s="183"/>
      <c r="Q200" s="183"/>
      <c r="R200" s="183"/>
      <c r="S200" s="183"/>
      <c r="T200" s="183"/>
      <c r="U200" s="183"/>
      <c r="V200" s="183"/>
      <c r="W200" s="183"/>
      <c r="X200" s="183"/>
      <c r="Y200" s="183"/>
      <c r="Z200" s="183"/>
      <c r="AA200" s="183"/>
      <c r="AB200" s="183"/>
      <c r="AC200" s="183"/>
      <c r="AD200" s="183"/>
      <c r="AE200" s="183"/>
    </row>
    <row r="201" spans="1:31" s="70" customFormat="1" ht="15.75" hidden="1" customHeight="1">
      <c r="A201" s="38"/>
      <c r="B201" s="23" t="s">
        <v>366</v>
      </c>
      <c r="C201" s="211" t="s">
        <v>367</v>
      </c>
      <c r="D201" s="25"/>
      <c r="E201" s="25"/>
      <c r="F201" s="37"/>
      <c r="G201" s="27"/>
      <c r="H201" s="27"/>
      <c r="I201" s="27"/>
      <c r="J201" s="27"/>
      <c r="K201" s="27">
        <f t="shared" si="54"/>
        <v>0</v>
      </c>
      <c r="L201" s="28"/>
      <c r="M201" s="183"/>
      <c r="N201" s="184">
        <f t="shared" si="33"/>
        <v>0</v>
      </c>
      <c r="O201" s="183"/>
      <c r="P201" s="183"/>
      <c r="Q201" s="183"/>
      <c r="R201" s="183"/>
      <c r="S201" s="183"/>
      <c r="T201" s="183"/>
      <c r="U201" s="183"/>
      <c r="V201" s="183"/>
      <c r="W201" s="183"/>
      <c r="X201" s="183"/>
      <c r="Y201" s="183"/>
      <c r="Z201" s="183"/>
      <c r="AA201" s="183"/>
      <c r="AB201" s="183"/>
      <c r="AC201" s="183"/>
      <c r="AD201" s="183"/>
      <c r="AE201" s="183"/>
    </row>
    <row r="202" spans="1:31" s="70" customFormat="1" ht="15.75" hidden="1" customHeight="1">
      <c r="A202" s="38"/>
      <c r="B202" s="23" t="s">
        <v>368</v>
      </c>
      <c r="C202" s="211" t="s">
        <v>369</v>
      </c>
      <c r="D202" s="25"/>
      <c r="E202" s="25"/>
      <c r="F202" s="37"/>
      <c r="G202" s="27"/>
      <c r="H202" s="27"/>
      <c r="I202" s="27"/>
      <c r="J202" s="27"/>
      <c r="K202" s="27">
        <f t="shared" si="54"/>
        <v>0</v>
      </c>
      <c r="L202" s="28"/>
      <c r="M202" s="183"/>
      <c r="N202" s="184">
        <f t="shared" si="33"/>
        <v>0</v>
      </c>
      <c r="O202" s="183"/>
      <c r="P202" s="183"/>
      <c r="Q202" s="183"/>
      <c r="R202" s="183"/>
      <c r="S202" s="183"/>
      <c r="T202" s="183"/>
      <c r="U202" s="183"/>
      <c r="V202" s="183"/>
      <c r="W202" s="183"/>
      <c r="X202" s="183"/>
      <c r="Y202" s="183"/>
      <c r="Z202" s="183"/>
      <c r="AA202" s="183"/>
      <c r="AB202" s="183"/>
      <c r="AC202" s="183"/>
      <c r="AD202" s="183"/>
      <c r="AE202" s="183"/>
    </row>
    <row r="203" spans="1:31" s="70" customFormat="1" ht="15.75" hidden="1" customHeight="1">
      <c r="A203" s="38"/>
      <c r="B203" s="23" t="s">
        <v>370</v>
      </c>
      <c r="C203" s="211" t="s">
        <v>371</v>
      </c>
      <c r="D203" s="25"/>
      <c r="E203" s="25"/>
      <c r="F203" s="37"/>
      <c r="G203" s="27"/>
      <c r="H203" s="27"/>
      <c r="I203" s="27"/>
      <c r="J203" s="27"/>
      <c r="K203" s="27">
        <f t="shared" si="54"/>
        <v>0</v>
      </c>
      <c r="L203" s="28"/>
      <c r="M203" s="183"/>
      <c r="N203" s="184">
        <f t="shared" si="33"/>
        <v>0</v>
      </c>
      <c r="O203" s="183"/>
      <c r="P203" s="183"/>
      <c r="Q203" s="183"/>
      <c r="R203" s="183"/>
      <c r="S203" s="183"/>
      <c r="T203" s="183"/>
      <c r="U203" s="183"/>
      <c r="V203" s="183"/>
      <c r="W203" s="183"/>
      <c r="X203" s="183"/>
      <c r="Y203" s="183"/>
      <c r="Z203" s="183"/>
      <c r="AA203" s="183"/>
      <c r="AB203" s="183"/>
      <c r="AC203" s="183"/>
      <c r="AD203" s="183"/>
      <c r="AE203" s="183"/>
    </row>
    <row r="204" spans="1:31" s="70" customFormat="1" ht="17.25" hidden="1" customHeight="1">
      <c r="A204" s="38"/>
      <c r="B204" s="54" t="s">
        <v>372</v>
      </c>
      <c r="C204" s="211" t="s">
        <v>373</v>
      </c>
      <c r="D204" s="25"/>
      <c r="E204" s="25"/>
      <c r="F204" s="37"/>
      <c r="G204" s="27"/>
      <c r="H204" s="27"/>
      <c r="I204" s="27"/>
      <c r="J204" s="27"/>
      <c r="K204" s="27">
        <f t="shared" si="54"/>
        <v>0</v>
      </c>
      <c r="L204" s="28"/>
      <c r="M204" s="183"/>
      <c r="N204" s="184">
        <f t="shared" si="33"/>
        <v>0</v>
      </c>
      <c r="O204" s="183"/>
      <c r="P204" s="183"/>
      <c r="Q204" s="183"/>
      <c r="R204" s="183"/>
      <c r="S204" s="183"/>
      <c r="T204" s="183"/>
      <c r="U204" s="183"/>
      <c r="V204" s="183"/>
      <c r="W204" s="183"/>
      <c r="X204" s="183"/>
      <c r="Y204" s="183"/>
      <c r="Z204" s="183"/>
      <c r="AA204" s="183"/>
      <c r="AB204" s="183"/>
      <c r="AC204" s="183"/>
      <c r="AD204" s="183"/>
      <c r="AE204" s="183"/>
    </row>
    <row r="205" spans="1:31" s="70" customFormat="1" ht="13.5" hidden="1" customHeight="1">
      <c r="A205" s="135"/>
      <c r="B205" s="23" t="s">
        <v>374</v>
      </c>
      <c r="C205" s="211" t="s">
        <v>375</v>
      </c>
      <c r="D205" s="25"/>
      <c r="E205" s="25"/>
      <c r="F205" s="37"/>
      <c r="G205" s="27"/>
      <c r="H205" s="27"/>
      <c r="I205" s="27"/>
      <c r="J205" s="27"/>
      <c r="K205" s="27">
        <f t="shared" si="54"/>
        <v>0</v>
      </c>
      <c r="L205" s="28"/>
      <c r="M205" s="183"/>
      <c r="N205" s="184">
        <f t="shared" si="33"/>
        <v>0</v>
      </c>
      <c r="O205" s="183"/>
      <c r="P205" s="183"/>
      <c r="Q205" s="183"/>
      <c r="R205" s="183"/>
      <c r="S205" s="183"/>
      <c r="T205" s="183"/>
      <c r="U205" s="183"/>
      <c r="V205" s="183"/>
      <c r="W205" s="183"/>
      <c r="X205" s="183"/>
      <c r="Y205" s="183"/>
      <c r="Z205" s="183"/>
      <c r="AA205" s="183"/>
      <c r="AB205" s="183"/>
      <c r="AC205" s="183"/>
      <c r="AD205" s="183"/>
      <c r="AE205" s="183"/>
    </row>
    <row r="206" spans="1:31" s="70" customFormat="1" ht="13.5" hidden="1" customHeight="1">
      <c r="A206" s="135"/>
      <c r="B206" s="23" t="s">
        <v>376</v>
      </c>
      <c r="C206" s="211" t="s">
        <v>377</v>
      </c>
      <c r="D206" s="25"/>
      <c r="E206" s="25"/>
      <c r="F206" s="37"/>
      <c r="G206" s="27"/>
      <c r="H206" s="27"/>
      <c r="I206" s="27"/>
      <c r="J206" s="27"/>
      <c r="K206" s="27">
        <f t="shared" si="54"/>
        <v>0</v>
      </c>
      <c r="L206" s="28"/>
      <c r="M206" s="183"/>
      <c r="N206" s="184">
        <f t="shared" ref="N206:N277" si="55">H206-I206</f>
        <v>0</v>
      </c>
      <c r="O206" s="183"/>
      <c r="P206" s="183"/>
      <c r="Q206" s="183"/>
      <c r="R206" s="183"/>
      <c r="S206" s="183"/>
      <c r="T206" s="183"/>
      <c r="U206" s="183"/>
      <c r="V206" s="183"/>
      <c r="W206" s="183"/>
      <c r="X206" s="183"/>
      <c r="Y206" s="183"/>
      <c r="Z206" s="183"/>
      <c r="AA206" s="183"/>
      <c r="AB206" s="183"/>
      <c r="AC206" s="183"/>
      <c r="AD206" s="183"/>
      <c r="AE206" s="183"/>
    </row>
    <row r="207" spans="1:31" s="70" customFormat="1" ht="13.5" hidden="1" customHeight="1">
      <c r="A207" s="135"/>
      <c r="B207" s="39" t="s">
        <v>267</v>
      </c>
      <c r="C207" s="211" t="s">
        <v>268</v>
      </c>
      <c r="D207" s="25"/>
      <c r="E207" s="25"/>
      <c r="F207" s="37"/>
      <c r="G207" s="27"/>
      <c r="H207" s="27"/>
      <c r="I207" s="27"/>
      <c r="J207" s="27"/>
      <c r="K207" s="27">
        <f t="shared" si="54"/>
        <v>0</v>
      </c>
      <c r="L207" s="28"/>
      <c r="M207" s="183"/>
      <c r="N207" s="184">
        <f t="shared" si="55"/>
        <v>0</v>
      </c>
      <c r="O207" s="183" t="s">
        <v>378</v>
      </c>
      <c r="P207" s="183"/>
      <c r="Q207" s="183"/>
      <c r="R207" s="183"/>
      <c r="S207" s="183"/>
      <c r="T207" s="183"/>
      <c r="U207" s="183"/>
      <c r="V207" s="183"/>
      <c r="W207" s="183"/>
      <c r="X207" s="183"/>
      <c r="Y207" s="183"/>
      <c r="Z207" s="183"/>
      <c r="AA207" s="183"/>
      <c r="AB207" s="183"/>
      <c r="AC207" s="183"/>
      <c r="AD207" s="183"/>
      <c r="AE207" s="183"/>
    </row>
    <row r="208" spans="1:31" s="70" customFormat="1" ht="13.5" hidden="1" customHeight="1">
      <c r="A208" s="135"/>
      <c r="B208" s="39" t="s">
        <v>379</v>
      </c>
      <c r="C208" s="211" t="s">
        <v>380</v>
      </c>
      <c r="D208" s="25"/>
      <c r="E208" s="25"/>
      <c r="F208" s="37"/>
      <c r="G208" s="27"/>
      <c r="H208" s="27"/>
      <c r="I208" s="27"/>
      <c r="J208" s="27"/>
      <c r="K208" s="27">
        <f t="shared" si="54"/>
        <v>0</v>
      </c>
      <c r="L208" s="28"/>
      <c r="M208" s="183"/>
      <c r="N208" s="184">
        <f t="shared" si="55"/>
        <v>0</v>
      </c>
      <c r="O208" s="183"/>
      <c r="P208" s="183"/>
      <c r="Q208" s="183"/>
      <c r="R208" s="183"/>
      <c r="S208" s="183"/>
      <c r="T208" s="183"/>
      <c r="U208" s="183"/>
      <c r="V208" s="183"/>
      <c r="W208" s="183"/>
      <c r="X208" s="183"/>
      <c r="Y208" s="183"/>
      <c r="Z208" s="183"/>
      <c r="AA208" s="183"/>
      <c r="AB208" s="183"/>
      <c r="AC208" s="183"/>
      <c r="AD208" s="183"/>
      <c r="AE208" s="183"/>
    </row>
    <row r="209" spans="1:31" s="70" customFormat="1" ht="13.5" hidden="1" customHeight="1">
      <c r="A209" s="135"/>
      <c r="B209" s="39" t="s">
        <v>381</v>
      </c>
      <c r="C209" s="211" t="s">
        <v>382</v>
      </c>
      <c r="D209" s="25"/>
      <c r="E209" s="25"/>
      <c r="F209" s="37"/>
      <c r="G209" s="27"/>
      <c r="H209" s="27"/>
      <c r="I209" s="27"/>
      <c r="J209" s="27"/>
      <c r="K209" s="27">
        <f t="shared" si="54"/>
        <v>0</v>
      </c>
      <c r="L209" s="28"/>
      <c r="M209" s="183"/>
      <c r="N209" s="184">
        <f t="shared" si="55"/>
        <v>0</v>
      </c>
      <c r="O209" s="183"/>
      <c r="P209" s="183"/>
      <c r="Q209" s="183"/>
      <c r="R209" s="183"/>
      <c r="S209" s="183"/>
      <c r="T209" s="183"/>
      <c r="U209" s="183"/>
      <c r="V209" s="183"/>
      <c r="W209" s="183"/>
      <c r="X209" s="183"/>
      <c r="Y209" s="183"/>
      <c r="Z209" s="183"/>
      <c r="AA209" s="183"/>
      <c r="AB209" s="183"/>
      <c r="AC209" s="183"/>
      <c r="AD209" s="183"/>
      <c r="AE209" s="183"/>
    </row>
    <row r="210" spans="1:31" s="70" customFormat="1" ht="28.5" hidden="1" customHeight="1">
      <c r="A210" s="135"/>
      <c r="B210" s="86" t="s">
        <v>383</v>
      </c>
      <c r="C210" s="211" t="s">
        <v>384</v>
      </c>
      <c r="D210" s="25"/>
      <c r="E210" s="25"/>
      <c r="F210" s="37"/>
      <c r="G210" s="27"/>
      <c r="H210" s="27"/>
      <c r="I210" s="27"/>
      <c r="J210" s="27"/>
      <c r="K210" s="27">
        <f t="shared" si="54"/>
        <v>0</v>
      </c>
      <c r="L210" s="28"/>
      <c r="M210" s="183"/>
      <c r="N210" s="184">
        <f t="shared" si="55"/>
        <v>0</v>
      </c>
      <c r="O210" s="183"/>
      <c r="P210" s="183"/>
      <c r="Q210" s="183"/>
      <c r="R210" s="183"/>
      <c r="S210" s="183"/>
      <c r="T210" s="183"/>
      <c r="U210" s="183"/>
      <c r="V210" s="183"/>
      <c r="W210" s="183"/>
      <c r="X210" s="183"/>
      <c r="Y210" s="183"/>
      <c r="Z210" s="183"/>
      <c r="AA210" s="183"/>
      <c r="AB210" s="183"/>
      <c r="AC210" s="183"/>
      <c r="AD210" s="183"/>
      <c r="AE210" s="183"/>
    </row>
    <row r="211" spans="1:31" s="70" customFormat="1" ht="59.25" customHeight="1">
      <c r="A211" s="257" t="s">
        <v>487</v>
      </c>
      <c r="B211" s="258"/>
      <c r="C211" s="228" t="s">
        <v>385</v>
      </c>
      <c r="D211" s="195">
        <f t="shared" ref="D211:E215" si="56">F211</f>
        <v>3180000</v>
      </c>
      <c r="E211" s="195">
        <f t="shared" si="56"/>
        <v>171000</v>
      </c>
      <c r="F211" s="196">
        <f t="shared" ref="F211:L211" si="57">F212</f>
        <v>3180000</v>
      </c>
      <c r="G211" s="197">
        <f t="shared" si="57"/>
        <v>171000</v>
      </c>
      <c r="H211" s="197">
        <f t="shared" si="57"/>
        <v>161884</v>
      </c>
      <c r="I211" s="197">
        <f t="shared" si="57"/>
        <v>161884</v>
      </c>
      <c r="J211" s="197">
        <f t="shared" si="57"/>
        <v>161884</v>
      </c>
      <c r="K211" s="197">
        <f t="shared" si="57"/>
        <v>0</v>
      </c>
      <c r="L211" s="197">
        <f t="shared" si="57"/>
        <v>27737296</v>
      </c>
      <c r="M211" s="183"/>
      <c r="N211" s="184"/>
      <c r="O211" s="183"/>
      <c r="P211" s="183"/>
      <c r="Q211" s="183"/>
      <c r="R211" s="183"/>
      <c r="S211" s="183"/>
      <c r="T211" s="183"/>
      <c r="U211" s="183"/>
      <c r="V211" s="183"/>
      <c r="W211" s="183"/>
      <c r="X211" s="183"/>
      <c r="Y211" s="183"/>
      <c r="Z211" s="183"/>
      <c r="AA211" s="183"/>
      <c r="AB211" s="183"/>
      <c r="AC211" s="183"/>
      <c r="AD211" s="183"/>
      <c r="AE211" s="183"/>
    </row>
    <row r="212" spans="1:31" s="70" customFormat="1" ht="51" customHeight="1">
      <c r="A212" s="242" t="s">
        <v>488</v>
      </c>
      <c r="B212" s="242"/>
      <c r="C212" s="229" t="s">
        <v>386</v>
      </c>
      <c r="D212" s="193">
        <f t="shared" si="56"/>
        <v>3180000</v>
      </c>
      <c r="E212" s="193">
        <f t="shared" si="56"/>
        <v>171000</v>
      </c>
      <c r="F212" s="194">
        <f t="shared" ref="F212:L212" si="58">F213+F214+F215</f>
        <v>3180000</v>
      </c>
      <c r="G212" s="194">
        <f t="shared" si="58"/>
        <v>171000</v>
      </c>
      <c r="H212" s="194">
        <f t="shared" si="58"/>
        <v>161884</v>
      </c>
      <c r="I212" s="194">
        <f t="shared" si="58"/>
        <v>161884</v>
      </c>
      <c r="J212" s="194">
        <f t="shared" si="58"/>
        <v>161884</v>
      </c>
      <c r="K212" s="194">
        <f t="shared" si="58"/>
        <v>0</v>
      </c>
      <c r="L212" s="194">
        <f t="shared" si="58"/>
        <v>27737296</v>
      </c>
      <c r="M212" s="183"/>
      <c r="N212" s="184"/>
      <c r="O212" s="183"/>
      <c r="P212" s="183"/>
      <c r="Q212" s="183"/>
      <c r="R212" s="183"/>
      <c r="S212" s="183"/>
      <c r="T212" s="183"/>
      <c r="U212" s="183"/>
      <c r="V212" s="183"/>
      <c r="W212" s="183"/>
      <c r="X212" s="183"/>
      <c r="Y212" s="183"/>
      <c r="Z212" s="183"/>
      <c r="AA212" s="183"/>
      <c r="AB212" s="183"/>
      <c r="AC212" s="183"/>
      <c r="AD212" s="183"/>
      <c r="AE212" s="183"/>
    </row>
    <row r="213" spans="1:31" s="70" customFormat="1" ht="20.100000000000001" customHeight="1">
      <c r="A213" s="198"/>
      <c r="B213" s="199" t="s">
        <v>387</v>
      </c>
      <c r="C213" s="230" t="s">
        <v>388</v>
      </c>
      <c r="D213" s="200">
        <f t="shared" si="56"/>
        <v>0</v>
      </c>
      <c r="E213" s="200">
        <f t="shared" si="56"/>
        <v>100</v>
      </c>
      <c r="F213" s="201">
        <f>'[1]84 pasarela'!L21</f>
        <v>0</v>
      </c>
      <c r="G213" s="201">
        <f>'[1]84 pasarela'!M21</f>
        <v>100</v>
      </c>
      <c r="H213" s="201">
        <f>'[1]84 pasarela'!N21</f>
        <v>89</v>
      </c>
      <c r="I213" s="201">
        <f>'[1]84 pasarela'!O21</f>
        <v>89</v>
      </c>
      <c r="J213" s="201">
        <f>'[1]84 pasarela'!P21</f>
        <v>89</v>
      </c>
      <c r="K213" s="201">
        <f>'[1]84 pasarela'!Q21</f>
        <v>0</v>
      </c>
      <c r="L213" s="201">
        <f>'[1]84 pasarela'!R21</f>
        <v>89</v>
      </c>
      <c r="M213" s="183"/>
      <c r="N213" s="288" t="s">
        <v>389</v>
      </c>
      <c r="O213" s="183"/>
      <c r="P213" s="183"/>
      <c r="Q213" s="183"/>
      <c r="R213" s="183"/>
      <c r="S213" s="183"/>
      <c r="T213" s="183"/>
      <c r="U213" s="183"/>
      <c r="V213" s="183"/>
      <c r="W213" s="183"/>
      <c r="X213" s="183"/>
      <c r="Y213" s="183"/>
      <c r="Z213" s="183"/>
      <c r="AA213" s="183"/>
      <c r="AB213" s="183"/>
      <c r="AC213" s="183"/>
      <c r="AD213" s="183"/>
      <c r="AE213" s="183"/>
    </row>
    <row r="214" spans="1:31" s="70" customFormat="1" ht="20.100000000000001" customHeight="1">
      <c r="A214" s="135"/>
      <c r="B214" s="190" t="s">
        <v>390</v>
      </c>
      <c r="C214" s="231" t="s">
        <v>391</v>
      </c>
      <c r="D214" s="136">
        <f t="shared" si="56"/>
        <v>0</v>
      </c>
      <c r="E214" s="136">
        <f t="shared" si="56"/>
        <v>900</v>
      </c>
      <c r="F214" s="37">
        <f>'[1]84 pasarela'!L22</f>
        <v>0</v>
      </c>
      <c r="G214" s="37">
        <f>'[1]84 pasarela'!M22</f>
        <v>900</v>
      </c>
      <c r="H214" s="37">
        <f>'[1]84 pasarela'!N22</f>
        <v>506</v>
      </c>
      <c r="I214" s="37">
        <f>'[1]84 pasarela'!O22</f>
        <v>506</v>
      </c>
      <c r="J214" s="37">
        <f>'[1]84 pasarela'!P22</f>
        <v>506</v>
      </c>
      <c r="K214" s="37">
        <f>'[1]84 pasarela'!Q22</f>
        <v>0</v>
      </c>
      <c r="L214" s="37">
        <f>'[1]84 pasarela'!R22</f>
        <v>506</v>
      </c>
      <c r="M214" s="183"/>
      <c r="N214" s="288"/>
      <c r="O214" s="183"/>
      <c r="P214" s="183"/>
      <c r="Q214" s="183"/>
      <c r="R214" s="183"/>
      <c r="S214" s="183"/>
      <c r="T214" s="183"/>
      <c r="U214" s="183"/>
      <c r="V214" s="183"/>
      <c r="W214" s="183"/>
      <c r="X214" s="183"/>
      <c r="Y214" s="183"/>
      <c r="Z214" s="183"/>
      <c r="AA214" s="183"/>
      <c r="AB214" s="183"/>
      <c r="AC214" s="183"/>
      <c r="AD214" s="183"/>
      <c r="AE214" s="183"/>
    </row>
    <row r="215" spans="1:31" s="70" customFormat="1" ht="20.100000000000001" customHeight="1">
      <c r="A215" s="135"/>
      <c r="B215" s="191" t="s">
        <v>392</v>
      </c>
      <c r="C215" s="231" t="s">
        <v>393</v>
      </c>
      <c r="D215" s="136">
        <f t="shared" si="56"/>
        <v>3180000</v>
      </c>
      <c r="E215" s="136">
        <f t="shared" si="56"/>
        <v>170000</v>
      </c>
      <c r="F215" s="37">
        <f>'[1]84 pasarela'!L16</f>
        <v>3180000</v>
      </c>
      <c r="G215" s="37">
        <f>'[1]84 pasarela'!M16</f>
        <v>170000</v>
      </c>
      <c r="H215" s="37">
        <f>'[1]84 pasarela'!N16</f>
        <v>161289</v>
      </c>
      <c r="I215" s="37">
        <f>'[1]84 pasarela'!O16</f>
        <v>161289</v>
      </c>
      <c r="J215" s="37">
        <f>'[1]84 pasarela'!P16</f>
        <v>161289</v>
      </c>
      <c r="K215" s="37">
        <f>'[1]84 pasarela'!Q16</f>
        <v>0</v>
      </c>
      <c r="L215" s="37">
        <f>'[1]84 pasarela'!R16</f>
        <v>27736701</v>
      </c>
      <c r="M215" s="183"/>
      <c r="N215" s="184"/>
      <c r="O215" s="183"/>
      <c r="P215" s="183"/>
      <c r="Q215" s="183"/>
      <c r="R215" s="183"/>
      <c r="S215" s="183"/>
      <c r="T215" s="183"/>
      <c r="U215" s="183"/>
      <c r="V215" s="183"/>
      <c r="W215" s="183"/>
      <c r="X215" s="183"/>
      <c r="Y215" s="183"/>
      <c r="Z215" s="183"/>
      <c r="AA215" s="183"/>
      <c r="AB215" s="183"/>
      <c r="AC215" s="183"/>
      <c r="AD215" s="183"/>
      <c r="AE215" s="183"/>
    </row>
    <row r="216" spans="1:31" s="70" customFormat="1" ht="22.5" hidden="1" customHeight="1">
      <c r="A216" s="135"/>
      <c r="B216" s="39"/>
      <c r="C216" s="211"/>
      <c r="D216" s="25"/>
      <c r="E216" s="136"/>
      <c r="F216" s="37"/>
      <c r="G216" s="37"/>
      <c r="H216" s="37"/>
      <c r="I216" s="37"/>
      <c r="J216" s="37"/>
      <c r="K216" s="27">
        <f t="shared" si="54"/>
        <v>0</v>
      </c>
      <c r="L216" s="43"/>
      <c r="M216" s="183"/>
      <c r="N216" s="184">
        <f t="shared" si="55"/>
        <v>0</v>
      </c>
      <c r="O216" s="183"/>
      <c r="P216" s="183"/>
      <c r="Q216" s="183"/>
      <c r="R216" s="183"/>
      <c r="S216" s="183"/>
      <c r="T216" s="183"/>
      <c r="U216" s="183"/>
      <c r="V216" s="183"/>
      <c r="W216" s="183"/>
      <c r="X216" s="183"/>
      <c r="Y216" s="183"/>
      <c r="Z216" s="183"/>
      <c r="AA216" s="183"/>
      <c r="AB216" s="183"/>
      <c r="AC216" s="183"/>
      <c r="AD216" s="183"/>
      <c r="AE216" s="183"/>
    </row>
    <row r="217" spans="1:31" s="70" customFormat="1" ht="52.5" customHeight="1">
      <c r="A217" s="257" t="s">
        <v>489</v>
      </c>
      <c r="B217" s="258"/>
      <c r="C217" s="202">
        <v>58</v>
      </c>
      <c r="D217" s="133">
        <f>D218</f>
        <v>1110000</v>
      </c>
      <c r="E217" s="133">
        <f>E218</f>
        <v>1090000</v>
      </c>
      <c r="F217" s="133">
        <f>F218</f>
        <v>1110000</v>
      </c>
      <c r="G217" s="133">
        <f t="shared" ref="G217:L217" si="59">G218</f>
        <v>1090000</v>
      </c>
      <c r="H217" s="133">
        <f t="shared" si="59"/>
        <v>1083011</v>
      </c>
      <c r="I217" s="133">
        <f t="shared" si="59"/>
        <v>1083011</v>
      </c>
      <c r="J217" s="133">
        <f t="shared" si="59"/>
        <v>1083011</v>
      </c>
      <c r="K217" s="133">
        <f t="shared" si="59"/>
        <v>0</v>
      </c>
      <c r="L217" s="133">
        <f t="shared" si="59"/>
        <v>6636052</v>
      </c>
      <c r="M217" s="183"/>
      <c r="N217" s="184">
        <f t="shared" si="55"/>
        <v>0</v>
      </c>
      <c r="O217" s="183"/>
      <c r="P217" s="183"/>
      <c r="Q217" s="183"/>
      <c r="R217" s="183"/>
      <c r="S217" s="183"/>
      <c r="T217" s="183"/>
      <c r="U217" s="183"/>
      <c r="V217" s="183"/>
      <c r="W217" s="183"/>
      <c r="X217" s="183"/>
      <c r="Y217" s="183"/>
      <c r="Z217" s="183"/>
      <c r="AA217" s="183"/>
      <c r="AB217" s="183"/>
      <c r="AC217" s="183"/>
      <c r="AD217" s="183"/>
      <c r="AE217" s="183"/>
    </row>
    <row r="218" spans="1:31" s="138" customFormat="1" ht="36" customHeight="1">
      <c r="A218" s="289" t="s">
        <v>394</v>
      </c>
      <c r="B218" s="290"/>
      <c r="C218" s="203" t="s">
        <v>395</v>
      </c>
      <c r="D218" s="137">
        <f>D219+D220+D221</f>
        <v>1110000</v>
      </c>
      <c r="E218" s="137">
        <f>E219+E220+E221</f>
        <v>1090000</v>
      </c>
      <c r="F218" s="41">
        <f>F219+F220+F221</f>
        <v>1110000</v>
      </c>
      <c r="G218" s="41">
        <f t="shared" ref="G218:L218" si="60">G219+G220+G221</f>
        <v>1090000</v>
      </c>
      <c r="H218" s="41">
        <f t="shared" si="60"/>
        <v>1083011</v>
      </c>
      <c r="I218" s="41">
        <f t="shared" si="60"/>
        <v>1083011</v>
      </c>
      <c r="J218" s="41">
        <f t="shared" si="60"/>
        <v>1083011</v>
      </c>
      <c r="K218" s="41">
        <f t="shared" si="60"/>
        <v>0</v>
      </c>
      <c r="L218" s="42">
        <f t="shared" si="60"/>
        <v>6636052</v>
      </c>
      <c r="M218" s="184"/>
      <c r="N218" s="184">
        <f t="shared" si="55"/>
        <v>0</v>
      </c>
      <c r="O218" s="184"/>
      <c r="P218" s="184"/>
      <c r="Q218" s="184"/>
      <c r="R218" s="184"/>
      <c r="S218" s="184"/>
      <c r="T218" s="184"/>
      <c r="U218" s="184"/>
      <c r="V218" s="184"/>
      <c r="W218" s="184"/>
      <c r="X218" s="184"/>
      <c r="Y218" s="184"/>
      <c r="Z218" s="184"/>
      <c r="AA218" s="184"/>
      <c r="AB218" s="184"/>
      <c r="AC218" s="184"/>
      <c r="AD218" s="184"/>
      <c r="AE218" s="184"/>
    </row>
    <row r="219" spans="1:31" s="70" customFormat="1" ht="20.100000000000001" customHeight="1">
      <c r="A219" s="98"/>
      <c r="B219" s="139" t="s">
        <v>396</v>
      </c>
      <c r="C219" s="204" t="s">
        <v>397</v>
      </c>
      <c r="D219" s="140">
        <f t="shared" ref="D219:E221" si="61">F219</f>
        <v>0</v>
      </c>
      <c r="E219" s="140">
        <f t="shared" si="61"/>
        <v>0</v>
      </c>
      <c r="F219" s="37">
        <f>'[1]84 term  (2)'!L13+'[1]84 pasarela'!L13+'[1]84 term  (2)'!L23+'[1]84,03,02'!L24</f>
        <v>0</v>
      </c>
      <c r="G219" s="37">
        <f>'[1]84 term  (2)'!M13+'[1]84 pasarela'!M13+'[1]84 term  (2)'!M23+'[1]84,03,02'!M24</f>
        <v>0</v>
      </c>
      <c r="H219" s="37">
        <f>'[1]84 term  (2)'!N13+'[1]84 pasarela'!N13+'[1]84 term  (2)'!N23+'[1]84,03,02'!N24</f>
        <v>0</v>
      </c>
      <c r="I219" s="37">
        <f>'[1]84 term  (2)'!O13+'[1]84 pasarela'!O13+'[1]84 term  (2)'!O23+'[1]84,03,02'!O24</f>
        <v>0</v>
      </c>
      <c r="J219" s="37">
        <f>'[1]84 term  (2)'!P13+'[1]84 pasarela'!P13+'[1]84 term  (2)'!P23+'[1]84,03,02'!P24</f>
        <v>0</v>
      </c>
      <c r="K219" s="37">
        <f>'[1]84 term  (2)'!Q13+'[1]84 pasarela'!Q13+'[1]84 term  (2)'!Q23+'[1]84,03,02'!Q24</f>
        <v>0</v>
      </c>
      <c r="L219" s="37">
        <f>'[1]84 term  (2)'!R13+'[1]84 pasarela'!R13+'[1]84 term  (2)'!R23+'[1]84,03,02'!R24</f>
        <v>1658826</v>
      </c>
      <c r="M219" s="183"/>
      <c r="N219" s="184">
        <f t="shared" si="55"/>
        <v>0</v>
      </c>
      <c r="O219" s="183"/>
      <c r="P219" s="183"/>
      <c r="Q219" s="183"/>
      <c r="R219" s="183"/>
      <c r="S219" s="183"/>
      <c r="T219" s="183"/>
      <c r="U219" s="183"/>
      <c r="V219" s="183"/>
      <c r="W219" s="183"/>
      <c r="X219" s="183"/>
      <c r="Y219" s="183"/>
      <c r="Z219" s="183"/>
      <c r="AA219" s="183"/>
      <c r="AB219" s="183"/>
      <c r="AC219" s="183"/>
      <c r="AD219" s="183"/>
      <c r="AE219" s="183"/>
    </row>
    <row r="220" spans="1:31" s="70" customFormat="1" ht="20.100000000000001" customHeight="1">
      <c r="A220" s="98"/>
      <c r="B220" s="139" t="s">
        <v>398</v>
      </c>
      <c r="C220" s="204" t="s">
        <v>399</v>
      </c>
      <c r="D220" s="140">
        <f t="shared" si="61"/>
        <v>0</v>
      </c>
      <c r="E220" s="140">
        <f t="shared" si="61"/>
        <v>0</v>
      </c>
      <c r="F220" s="37">
        <f>'[1]84 term  (2)'!L14+'[1]84 pasarela'!L14+'[1]84 term  (2)'!L24</f>
        <v>0</v>
      </c>
      <c r="G220" s="37">
        <f>'[1]84 term  (2)'!M14+'[1]84 pasarela'!M14+'[1]84 term  (2)'!M24</f>
        <v>0</v>
      </c>
      <c r="H220" s="37">
        <f>'[1]84 term  (2)'!N14+'[1]84 pasarela'!N14+'[1]84 term  (2)'!N24</f>
        <v>0</v>
      </c>
      <c r="I220" s="37">
        <f>'[1]84 term  (2)'!O14+'[1]84 pasarela'!O14+'[1]84 term  (2)'!O24</f>
        <v>0</v>
      </c>
      <c r="J220" s="37">
        <f>'[1]84 term  (2)'!P14+'[1]84 pasarela'!P14+'[1]84 term  (2)'!P24</f>
        <v>0</v>
      </c>
      <c r="K220" s="37">
        <f>'[1]84 term  (2)'!Q14+'[1]84 pasarela'!Q14+'[1]84 term  (2)'!Q24</f>
        <v>0</v>
      </c>
      <c r="L220" s="37">
        <f>'[1]84 term  (2)'!R14+'[1]84 pasarela'!R14+'[1]84 term  (2)'!R24</f>
        <v>4842797</v>
      </c>
      <c r="M220" s="183"/>
      <c r="N220" s="184">
        <f t="shared" si="55"/>
        <v>0</v>
      </c>
      <c r="O220" s="183"/>
      <c r="P220" s="183"/>
      <c r="Q220" s="183"/>
      <c r="R220" s="183"/>
      <c r="S220" s="183"/>
      <c r="T220" s="183"/>
      <c r="U220" s="183"/>
      <c r="V220" s="183"/>
      <c r="W220" s="183"/>
      <c r="X220" s="183"/>
      <c r="Y220" s="183"/>
      <c r="Z220" s="183"/>
      <c r="AA220" s="183"/>
      <c r="AB220" s="183"/>
      <c r="AC220" s="183"/>
      <c r="AD220" s="183"/>
      <c r="AE220" s="183"/>
    </row>
    <row r="221" spans="1:31" s="70" customFormat="1" ht="20.100000000000001" customHeight="1">
      <c r="A221" s="98"/>
      <c r="B221" s="139" t="s">
        <v>400</v>
      </c>
      <c r="C221" s="204" t="s">
        <v>401</v>
      </c>
      <c r="D221" s="140">
        <f t="shared" si="61"/>
        <v>1110000</v>
      </c>
      <c r="E221" s="140">
        <f t="shared" si="61"/>
        <v>1090000</v>
      </c>
      <c r="F221" s="37">
        <f>'[1]84 term  (2)'!L15+'[1]84 pasarela'!L15+'[1]84 term  (2)'!L25</f>
        <v>1110000</v>
      </c>
      <c r="G221" s="37">
        <f>'[1]84 term  (2)'!M15+'[1]84 pasarela'!M15+'[1]84 term  (2)'!M25</f>
        <v>1090000</v>
      </c>
      <c r="H221" s="37">
        <f>'[1]84 term  (2)'!N15+'[1]84 pasarela'!N15+'[1]84 term  (2)'!N25</f>
        <v>1083011</v>
      </c>
      <c r="I221" s="37">
        <f>'[1]84 term  (2)'!O15+'[1]84 pasarela'!O15+'[1]84 term  (2)'!O25</f>
        <v>1083011</v>
      </c>
      <c r="J221" s="37">
        <f>'[1]84 term  (2)'!P15+'[1]84 pasarela'!P15+'[1]84 term  (2)'!P25</f>
        <v>1083011</v>
      </c>
      <c r="K221" s="37">
        <f>'[1]84 term  (2)'!Q15+'[1]84 pasarela'!Q15+'[1]84 term  (2)'!Q25</f>
        <v>0</v>
      </c>
      <c r="L221" s="37">
        <f>'[1]84 term  (2)'!R15+'[1]84 pasarela'!R15+'[1]84 term  (2)'!R25</f>
        <v>134429</v>
      </c>
      <c r="M221" s="183"/>
      <c r="N221" s="184">
        <f t="shared" si="55"/>
        <v>0</v>
      </c>
      <c r="O221" s="183"/>
      <c r="P221" s="183"/>
      <c r="Q221" s="183"/>
      <c r="R221" s="183"/>
      <c r="S221" s="183"/>
      <c r="T221" s="183"/>
      <c r="U221" s="183"/>
      <c r="V221" s="183"/>
      <c r="W221" s="183"/>
      <c r="X221" s="183"/>
      <c r="Y221" s="183"/>
      <c r="Z221" s="183"/>
      <c r="AA221" s="183"/>
      <c r="AB221" s="183"/>
      <c r="AC221" s="183"/>
      <c r="AD221" s="183"/>
      <c r="AE221" s="183"/>
    </row>
    <row r="222" spans="1:31" s="70" customFormat="1" ht="13.5" hidden="1" customHeight="1">
      <c r="A222" s="292" t="s">
        <v>402</v>
      </c>
      <c r="B222" s="293"/>
      <c r="C222" s="232" t="s">
        <v>403</v>
      </c>
      <c r="D222" s="140"/>
      <c r="E222" s="140"/>
      <c r="F222" s="37"/>
      <c r="G222" s="37"/>
      <c r="H222" s="37"/>
      <c r="I222" s="37"/>
      <c r="J222" s="37"/>
      <c r="K222" s="37"/>
      <c r="L222" s="37"/>
      <c r="M222" s="183"/>
      <c r="N222" s="184">
        <f t="shared" si="55"/>
        <v>0</v>
      </c>
      <c r="O222" s="183"/>
      <c r="P222" s="183"/>
      <c r="Q222" s="183"/>
      <c r="R222" s="183"/>
      <c r="S222" s="183"/>
      <c r="T222" s="183"/>
      <c r="U222" s="183"/>
      <c r="V222" s="183"/>
      <c r="W222" s="183"/>
      <c r="X222" s="183"/>
      <c r="Y222" s="183"/>
      <c r="Z222" s="183"/>
      <c r="AA222" s="183"/>
      <c r="AB222" s="183"/>
      <c r="AC222" s="183"/>
      <c r="AD222" s="183"/>
      <c r="AE222" s="183"/>
    </row>
    <row r="223" spans="1:31" s="70" customFormat="1" ht="13.5" hidden="1" customHeight="1">
      <c r="A223" s="98"/>
      <c r="B223" s="139" t="s">
        <v>396</v>
      </c>
      <c r="C223" s="204" t="s">
        <v>404</v>
      </c>
      <c r="D223" s="140"/>
      <c r="E223" s="140"/>
      <c r="F223" s="37"/>
      <c r="G223" s="37"/>
      <c r="H223" s="37"/>
      <c r="I223" s="37"/>
      <c r="J223" s="37"/>
      <c r="K223" s="37"/>
      <c r="L223" s="37"/>
      <c r="M223" s="183"/>
      <c r="N223" s="184">
        <f t="shared" si="55"/>
        <v>0</v>
      </c>
      <c r="O223" s="183"/>
      <c r="P223" s="183"/>
      <c r="Q223" s="183"/>
      <c r="R223" s="183"/>
      <c r="S223" s="183"/>
      <c r="T223" s="183"/>
      <c r="U223" s="183"/>
      <c r="V223" s="183"/>
      <c r="W223" s="183"/>
      <c r="X223" s="183"/>
      <c r="Y223" s="183"/>
      <c r="Z223" s="183"/>
      <c r="AA223" s="183"/>
      <c r="AB223" s="183"/>
      <c r="AC223" s="183"/>
      <c r="AD223" s="183"/>
      <c r="AE223" s="183"/>
    </row>
    <row r="224" spans="1:31" s="70" customFormat="1" ht="13.5" hidden="1" customHeight="1">
      <c r="A224" s="98"/>
      <c r="B224" s="139" t="s">
        <v>398</v>
      </c>
      <c r="C224" s="204" t="s">
        <v>405</v>
      </c>
      <c r="D224" s="140"/>
      <c r="E224" s="140"/>
      <c r="F224" s="37"/>
      <c r="G224" s="37"/>
      <c r="H224" s="37"/>
      <c r="I224" s="37"/>
      <c r="J224" s="37"/>
      <c r="K224" s="37"/>
      <c r="L224" s="37"/>
      <c r="M224" s="183"/>
      <c r="N224" s="184">
        <f t="shared" si="55"/>
        <v>0</v>
      </c>
      <c r="O224" s="183"/>
      <c r="P224" s="183"/>
      <c r="Q224" s="183"/>
      <c r="R224" s="183"/>
      <c r="S224" s="183"/>
      <c r="T224" s="183"/>
      <c r="U224" s="183"/>
      <c r="V224" s="183"/>
      <c r="W224" s="183"/>
      <c r="X224" s="183"/>
      <c r="Y224" s="183"/>
      <c r="Z224" s="183"/>
      <c r="AA224" s="183"/>
      <c r="AB224" s="183"/>
      <c r="AC224" s="183"/>
      <c r="AD224" s="183"/>
      <c r="AE224" s="183"/>
    </row>
    <row r="225" spans="1:31" s="70" customFormat="1" ht="13.5" hidden="1" customHeight="1">
      <c r="A225" s="98"/>
      <c r="B225" s="139" t="s">
        <v>400</v>
      </c>
      <c r="C225" s="204" t="s">
        <v>406</v>
      </c>
      <c r="D225" s="140"/>
      <c r="E225" s="140"/>
      <c r="F225" s="37"/>
      <c r="G225" s="37"/>
      <c r="H225" s="37"/>
      <c r="I225" s="37"/>
      <c r="J225" s="37"/>
      <c r="K225" s="37"/>
      <c r="L225" s="37"/>
      <c r="M225" s="183"/>
      <c r="N225" s="184">
        <f t="shared" si="55"/>
        <v>0</v>
      </c>
      <c r="O225" s="183"/>
      <c r="P225" s="183"/>
      <c r="Q225" s="183"/>
      <c r="R225" s="183"/>
      <c r="S225" s="183"/>
      <c r="T225" s="183"/>
      <c r="U225" s="183"/>
      <c r="V225" s="183"/>
      <c r="W225" s="183"/>
      <c r="X225" s="183"/>
      <c r="Y225" s="183"/>
      <c r="Z225" s="183"/>
      <c r="AA225" s="183"/>
      <c r="AB225" s="183"/>
      <c r="AC225" s="183"/>
      <c r="AD225" s="183"/>
      <c r="AE225" s="183"/>
    </row>
    <row r="226" spans="1:31" s="70" customFormat="1" ht="13.5" hidden="1" customHeight="1">
      <c r="A226" s="292" t="s">
        <v>407</v>
      </c>
      <c r="B226" s="293"/>
      <c r="C226" s="232" t="s">
        <v>408</v>
      </c>
      <c r="D226" s="140"/>
      <c r="E226" s="140"/>
      <c r="F226" s="37"/>
      <c r="G226" s="37"/>
      <c r="H226" s="37"/>
      <c r="I226" s="37"/>
      <c r="J226" s="37"/>
      <c r="K226" s="37"/>
      <c r="L226" s="37"/>
      <c r="M226" s="183"/>
      <c r="N226" s="184">
        <f t="shared" si="55"/>
        <v>0</v>
      </c>
      <c r="O226" s="183"/>
      <c r="P226" s="183"/>
      <c r="Q226" s="183"/>
      <c r="R226" s="183"/>
      <c r="S226" s="183"/>
      <c r="T226" s="183"/>
      <c r="U226" s="183"/>
      <c r="V226" s="183"/>
      <c r="W226" s="183"/>
      <c r="X226" s="183"/>
      <c r="Y226" s="183"/>
      <c r="Z226" s="183"/>
      <c r="AA226" s="183"/>
      <c r="AB226" s="183"/>
      <c r="AC226" s="183"/>
      <c r="AD226" s="183"/>
      <c r="AE226" s="183"/>
    </row>
    <row r="227" spans="1:31" s="70" customFormat="1" ht="13.5" hidden="1" customHeight="1">
      <c r="A227" s="98"/>
      <c r="B227" s="139" t="s">
        <v>396</v>
      </c>
      <c r="C227" s="204" t="s">
        <v>409</v>
      </c>
      <c r="D227" s="140"/>
      <c r="E227" s="140"/>
      <c r="F227" s="37"/>
      <c r="G227" s="37"/>
      <c r="H227" s="37"/>
      <c r="I227" s="37"/>
      <c r="J227" s="37"/>
      <c r="K227" s="37"/>
      <c r="L227" s="37"/>
      <c r="M227" s="183"/>
      <c r="N227" s="184">
        <f t="shared" si="55"/>
        <v>0</v>
      </c>
      <c r="O227" s="183"/>
      <c r="P227" s="183"/>
      <c r="Q227" s="183"/>
      <c r="R227" s="183"/>
      <c r="S227" s="183"/>
      <c r="T227" s="183"/>
      <c r="U227" s="183"/>
      <c r="V227" s="183"/>
      <c r="W227" s="183"/>
      <c r="X227" s="183"/>
      <c r="Y227" s="183"/>
      <c r="Z227" s="183"/>
      <c r="AA227" s="183"/>
      <c r="AB227" s="183"/>
      <c r="AC227" s="183"/>
      <c r="AD227" s="183"/>
      <c r="AE227" s="183"/>
    </row>
    <row r="228" spans="1:31" s="70" customFormat="1" ht="13.5" hidden="1" customHeight="1">
      <c r="A228" s="98"/>
      <c r="B228" s="139" t="s">
        <v>398</v>
      </c>
      <c r="C228" s="204" t="s">
        <v>410</v>
      </c>
      <c r="D228" s="140"/>
      <c r="E228" s="140"/>
      <c r="F228" s="37"/>
      <c r="G228" s="37"/>
      <c r="H228" s="37"/>
      <c r="I228" s="37"/>
      <c r="J228" s="37"/>
      <c r="K228" s="37"/>
      <c r="L228" s="37"/>
      <c r="M228" s="183"/>
      <c r="N228" s="184">
        <f t="shared" si="55"/>
        <v>0</v>
      </c>
      <c r="O228" s="183"/>
      <c r="P228" s="183"/>
      <c r="Q228" s="183"/>
      <c r="R228" s="183"/>
      <c r="S228" s="183"/>
      <c r="T228" s="183"/>
      <c r="U228" s="183"/>
      <c r="V228" s="183"/>
      <c r="W228" s="183"/>
      <c r="X228" s="183"/>
      <c r="Y228" s="183"/>
      <c r="Z228" s="183"/>
      <c r="AA228" s="183"/>
      <c r="AB228" s="183"/>
      <c r="AC228" s="183"/>
      <c r="AD228" s="183"/>
      <c r="AE228" s="183"/>
    </row>
    <row r="229" spans="1:31" s="70" customFormat="1" ht="13.5" hidden="1" customHeight="1">
      <c r="A229" s="98"/>
      <c r="B229" s="139" t="s">
        <v>400</v>
      </c>
      <c r="C229" s="204" t="s">
        <v>411</v>
      </c>
      <c r="D229" s="140"/>
      <c r="E229" s="140"/>
      <c r="F229" s="37"/>
      <c r="G229" s="37"/>
      <c r="H229" s="37"/>
      <c r="I229" s="37"/>
      <c r="J229" s="37"/>
      <c r="K229" s="37"/>
      <c r="L229" s="37"/>
      <c r="M229" s="183"/>
      <c r="N229" s="184">
        <f t="shared" si="55"/>
        <v>0</v>
      </c>
      <c r="O229" s="183"/>
      <c r="P229" s="183"/>
      <c r="Q229" s="183"/>
      <c r="R229" s="183"/>
      <c r="S229" s="183"/>
      <c r="T229" s="183"/>
      <c r="U229" s="183"/>
      <c r="V229" s="183"/>
      <c r="W229" s="183"/>
      <c r="X229" s="183"/>
      <c r="Y229" s="183"/>
      <c r="Z229" s="183"/>
      <c r="AA229" s="183"/>
      <c r="AB229" s="183"/>
      <c r="AC229" s="183"/>
      <c r="AD229" s="183"/>
      <c r="AE229" s="183"/>
    </row>
    <row r="230" spans="1:31" s="70" customFormat="1" ht="13.5" hidden="1" customHeight="1">
      <c r="A230" s="292" t="s">
        <v>412</v>
      </c>
      <c r="B230" s="293"/>
      <c r="C230" s="232" t="s">
        <v>413</v>
      </c>
      <c r="D230" s="140"/>
      <c r="E230" s="140"/>
      <c r="F230" s="37"/>
      <c r="G230" s="37"/>
      <c r="H230" s="37"/>
      <c r="I230" s="37"/>
      <c r="J230" s="37"/>
      <c r="K230" s="37"/>
      <c r="L230" s="37"/>
      <c r="M230" s="183"/>
      <c r="N230" s="184">
        <f t="shared" si="55"/>
        <v>0</v>
      </c>
      <c r="O230" s="183"/>
      <c r="P230" s="183"/>
      <c r="Q230" s="183"/>
      <c r="R230" s="183"/>
      <c r="S230" s="183"/>
      <c r="T230" s="183"/>
      <c r="U230" s="183"/>
      <c r="V230" s="183"/>
      <c r="W230" s="183"/>
      <c r="X230" s="183"/>
      <c r="Y230" s="183"/>
      <c r="Z230" s="183"/>
      <c r="AA230" s="183"/>
      <c r="AB230" s="183"/>
      <c r="AC230" s="183"/>
      <c r="AD230" s="183"/>
      <c r="AE230" s="183"/>
    </row>
    <row r="231" spans="1:31" s="70" customFormat="1" ht="13.5" hidden="1" customHeight="1">
      <c r="A231" s="98"/>
      <c r="B231" s="139" t="s">
        <v>396</v>
      </c>
      <c r="C231" s="204" t="s">
        <v>414</v>
      </c>
      <c r="D231" s="140"/>
      <c r="E231" s="140"/>
      <c r="F231" s="37"/>
      <c r="G231" s="37"/>
      <c r="H231" s="37"/>
      <c r="I231" s="37"/>
      <c r="J231" s="37"/>
      <c r="K231" s="37"/>
      <c r="L231" s="37"/>
      <c r="M231" s="183"/>
      <c r="N231" s="184">
        <f t="shared" si="55"/>
        <v>0</v>
      </c>
      <c r="O231" s="183"/>
      <c r="P231" s="183"/>
      <c r="Q231" s="183"/>
      <c r="R231" s="183"/>
      <c r="S231" s="183"/>
      <c r="T231" s="183"/>
      <c r="U231" s="183"/>
      <c r="V231" s="183"/>
      <c r="W231" s="183"/>
      <c r="X231" s="183"/>
      <c r="Y231" s="183"/>
      <c r="Z231" s="183"/>
      <c r="AA231" s="183"/>
      <c r="AB231" s="183"/>
      <c r="AC231" s="183"/>
      <c r="AD231" s="183"/>
      <c r="AE231" s="183"/>
    </row>
    <row r="232" spans="1:31" s="70" customFormat="1" ht="13.5" hidden="1" customHeight="1">
      <c r="A232" s="98"/>
      <c r="B232" s="139" t="s">
        <v>398</v>
      </c>
      <c r="C232" s="204" t="s">
        <v>415</v>
      </c>
      <c r="D232" s="140"/>
      <c r="E232" s="140"/>
      <c r="F232" s="37"/>
      <c r="G232" s="37"/>
      <c r="H232" s="37"/>
      <c r="I232" s="37"/>
      <c r="J232" s="37"/>
      <c r="K232" s="37"/>
      <c r="L232" s="37"/>
      <c r="M232" s="183"/>
      <c r="N232" s="184">
        <f t="shared" si="55"/>
        <v>0</v>
      </c>
      <c r="O232" s="183"/>
      <c r="P232" s="183"/>
      <c r="Q232" s="183"/>
      <c r="R232" s="183"/>
      <c r="S232" s="183"/>
      <c r="T232" s="183"/>
      <c r="U232" s="183"/>
      <c r="V232" s="183"/>
      <c r="W232" s="183"/>
      <c r="X232" s="183"/>
      <c r="Y232" s="183"/>
      <c r="Z232" s="183"/>
      <c r="AA232" s="183"/>
      <c r="AB232" s="183"/>
      <c r="AC232" s="183"/>
      <c r="AD232" s="183"/>
      <c r="AE232" s="183"/>
    </row>
    <row r="233" spans="1:31" s="70" customFormat="1" ht="13.5" hidden="1" customHeight="1">
      <c r="A233" s="98"/>
      <c r="B233" s="139" t="s">
        <v>400</v>
      </c>
      <c r="C233" s="204" t="s">
        <v>416</v>
      </c>
      <c r="D233" s="140"/>
      <c r="E233" s="140"/>
      <c r="F233" s="37"/>
      <c r="G233" s="37"/>
      <c r="H233" s="37"/>
      <c r="I233" s="37"/>
      <c r="J233" s="37"/>
      <c r="K233" s="37"/>
      <c r="L233" s="37"/>
      <c r="M233" s="183"/>
      <c r="N233" s="184">
        <f t="shared" si="55"/>
        <v>0</v>
      </c>
      <c r="O233" s="183"/>
      <c r="P233" s="183"/>
      <c r="Q233" s="183"/>
      <c r="R233" s="183"/>
      <c r="S233" s="183"/>
      <c r="T233" s="183"/>
      <c r="U233" s="183"/>
      <c r="V233" s="183"/>
      <c r="W233" s="183"/>
      <c r="X233" s="183"/>
      <c r="Y233" s="183"/>
      <c r="Z233" s="183"/>
      <c r="AA233" s="183"/>
      <c r="AB233" s="183"/>
      <c r="AC233" s="183"/>
      <c r="AD233" s="183"/>
      <c r="AE233" s="183"/>
    </row>
    <row r="234" spans="1:31" s="70" customFormat="1" ht="13.5" hidden="1" customHeight="1">
      <c r="A234" s="292" t="s">
        <v>417</v>
      </c>
      <c r="B234" s="293"/>
      <c r="C234" s="232" t="s">
        <v>418</v>
      </c>
      <c r="D234" s="140"/>
      <c r="E234" s="140"/>
      <c r="F234" s="37"/>
      <c r="G234" s="37"/>
      <c r="H234" s="37"/>
      <c r="I234" s="37"/>
      <c r="J234" s="37"/>
      <c r="K234" s="37"/>
      <c r="L234" s="37"/>
      <c r="M234" s="183"/>
      <c r="N234" s="184">
        <f t="shared" si="55"/>
        <v>0</v>
      </c>
      <c r="O234" s="183"/>
      <c r="P234" s="183"/>
      <c r="Q234" s="183"/>
      <c r="R234" s="183"/>
      <c r="S234" s="183"/>
      <c r="T234" s="183"/>
      <c r="U234" s="183"/>
      <c r="V234" s="183"/>
      <c r="W234" s="183"/>
      <c r="X234" s="183"/>
      <c r="Y234" s="183"/>
      <c r="Z234" s="183"/>
      <c r="AA234" s="183"/>
      <c r="AB234" s="183"/>
      <c r="AC234" s="183"/>
      <c r="AD234" s="183"/>
      <c r="AE234" s="183"/>
    </row>
    <row r="235" spans="1:31" s="70" customFormat="1" ht="13.5" hidden="1" customHeight="1">
      <c r="A235" s="98"/>
      <c r="B235" s="139" t="s">
        <v>396</v>
      </c>
      <c r="C235" s="204" t="s">
        <v>419</v>
      </c>
      <c r="D235" s="140"/>
      <c r="E235" s="140"/>
      <c r="F235" s="37"/>
      <c r="G235" s="37"/>
      <c r="H235" s="37"/>
      <c r="I235" s="37"/>
      <c r="J235" s="37"/>
      <c r="K235" s="37"/>
      <c r="L235" s="37"/>
      <c r="M235" s="183"/>
      <c r="N235" s="184">
        <f t="shared" si="55"/>
        <v>0</v>
      </c>
      <c r="O235" s="183"/>
      <c r="P235" s="183"/>
      <c r="Q235" s="183"/>
      <c r="R235" s="183"/>
      <c r="S235" s="183"/>
      <c r="T235" s="183"/>
      <c r="U235" s="183"/>
      <c r="V235" s="183"/>
      <c r="W235" s="183"/>
      <c r="X235" s="183"/>
      <c r="Y235" s="183"/>
      <c r="Z235" s="183"/>
      <c r="AA235" s="183"/>
      <c r="AB235" s="183"/>
      <c r="AC235" s="183"/>
      <c r="AD235" s="183"/>
      <c r="AE235" s="183"/>
    </row>
    <row r="236" spans="1:31" s="70" customFormat="1" ht="13.5" hidden="1" customHeight="1">
      <c r="A236" s="98"/>
      <c r="B236" s="139" t="s">
        <v>398</v>
      </c>
      <c r="C236" s="204" t="s">
        <v>420</v>
      </c>
      <c r="D236" s="140"/>
      <c r="E236" s="140"/>
      <c r="F236" s="37"/>
      <c r="G236" s="37"/>
      <c r="H236" s="37"/>
      <c r="I236" s="37"/>
      <c r="J236" s="37"/>
      <c r="K236" s="37"/>
      <c r="L236" s="37"/>
      <c r="M236" s="183"/>
      <c r="N236" s="184">
        <f t="shared" si="55"/>
        <v>0</v>
      </c>
      <c r="O236" s="183"/>
      <c r="P236" s="183"/>
      <c r="Q236" s="183"/>
      <c r="R236" s="183"/>
      <c r="S236" s="183"/>
      <c r="T236" s="183"/>
      <c r="U236" s="183"/>
      <c r="V236" s="183"/>
      <c r="W236" s="183"/>
      <c r="X236" s="183"/>
      <c r="Y236" s="183"/>
      <c r="Z236" s="183"/>
      <c r="AA236" s="183"/>
      <c r="AB236" s="183"/>
      <c r="AC236" s="183"/>
      <c r="AD236" s="183"/>
      <c r="AE236" s="183"/>
    </row>
    <row r="237" spans="1:31" s="70" customFormat="1" ht="13.5" hidden="1" customHeight="1">
      <c r="A237" s="98"/>
      <c r="B237" s="139" t="s">
        <v>400</v>
      </c>
      <c r="C237" s="204" t="s">
        <v>421</v>
      </c>
      <c r="D237" s="140"/>
      <c r="E237" s="140"/>
      <c r="F237" s="37"/>
      <c r="G237" s="37"/>
      <c r="H237" s="37"/>
      <c r="I237" s="37"/>
      <c r="J237" s="37"/>
      <c r="K237" s="37"/>
      <c r="L237" s="37"/>
      <c r="M237" s="183"/>
      <c r="N237" s="184">
        <f t="shared" si="55"/>
        <v>0</v>
      </c>
      <c r="O237" s="183"/>
      <c r="P237" s="183"/>
      <c r="Q237" s="183"/>
      <c r="R237" s="183"/>
      <c r="S237" s="183"/>
      <c r="T237" s="183"/>
      <c r="U237" s="183"/>
      <c r="V237" s="183"/>
      <c r="W237" s="183"/>
      <c r="X237" s="183"/>
      <c r="Y237" s="183"/>
      <c r="Z237" s="183"/>
      <c r="AA237" s="183"/>
      <c r="AB237" s="183"/>
      <c r="AC237" s="183"/>
      <c r="AD237" s="183"/>
      <c r="AE237" s="183"/>
    </row>
    <row r="238" spans="1:31" s="70" customFormat="1" ht="13.5" hidden="1" customHeight="1">
      <c r="A238" s="292" t="s">
        <v>422</v>
      </c>
      <c r="B238" s="293"/>
      <c r="C238" s="232" t="s">
        <v>423</v>
      </c>
      <c r="D238" s="140"/>
      <c r="E238" s="140"/>
      <c r="F238" s="37"/>
      <c r="G238" s="37"/>
      <c r="H238" s="37"/>
      <c r="I238" s="37"/>
      <c r="J238" s="37"/>
      <c r="K238" s="37"/>
      <c r="L238" s="37"/>
      <c r="M238" s="183"/>
      <c r="N238" s="184">
        <f t="shared" si="55"/>
        <v>0</v>
      </c>
      <c r="O238" s="183"/>
      <c r="P238" s="183"/>
      <c r="Q238" s="183"/>
      <c r="R238" s="183"/>
      <c r="S238" s="183"/>
      <c r="T238" s="183"/>
      <c r="U238" s="183"/>
      <c r="V238" s="183"/>
      <c r="W238" s="183"/>
      <c r="X238" s="183"/>
      <c r="Y238" s="183"/>
      <c r="Z238" s="183"/>
      <c r="AA238" s="183"/>
      <c r="AB238" s="183"/>
      <c r="AC238" s="183"/>
      <c r="AD238" s="183"/>
      <c r="AE238" s="183"/>
    </row>
    <row r="239" spans="1:31" s="70" customFormat="1" ht="13.5" hidden="1" customHeight="1">
      <c r="A239" s="98"/>
      <c r="B239" s="139" t="s">
        <v>396</v>
      </c>
      <c r="C239" s="204" t="s">
        <v>424</v>
      </c>
      <c r="D239" s="140"/>
      <c r="E239" s="140"/>
      <c r="F239" s="37"/>
      <c r="G239" s="37"/>
      <c r="H239" s="37"/>
      <c r="I239" s="37"/>
      <c r="J239" s="37"/>
      <c r="K239" s="37"/>
      <c r="L239" s="37"/>
      <c r="M239" s="183"/>
      <c r="N239" s="184">
        <f t="shared" si="55"/>
        <v>0</v>
      </c>
      <c r="O239" s="183"/>
      <c r="P239" s="183"/>
      <c r="Q239" s="183"/>
      <c r="R239" s="183"/>
      <c r="S239" s="183"/>
      <c r="T239" s="183"/>
      <c r="U239" s="183"/>
      <c r="V239" s="183"/>
      <c r="W239" s="183"/>
      <c r="X239" s="183"/>
      <c r="Y239" s="183"/>
      <c r="Z239" s="183"/>
      <c r="AA239" s="183"/>
      <c r="AB239" s="183"/>
      <c r="AC239" s="183"/>
      <c r="AD239" s="183"/>
      <c r="AE239" s="183"/>
    </row>
    <row r="240" spans="1:31" s="70" customFormat="1" ht="13.5" hidden="1" customHeight="1">
      <c r="A240" s="98"/>
      <c r="B240" s="139" t="s">
        <v>398</v>
      </c>
      <c r="C240" s="204" t="s">
        <v>425</v>
      </c>
      <c r="D240" s="140"/>
      <c r="E240" s="140"/>
      <c r="F240" s="37"/>
      <c r="G240" s="37"/>
      <c r="H240" s="37"/>
      <c r="I240" s="37"/>
      <c r="J240" s="37"/>
      <c r="K240" s="37"/>
      <c r="L240" s="37"/>
      <c r="M240" s="183"/>
      <c r="N240" s="184">
        <f t="shared" si="55"/>
        <v>0</v>
      </c>
      <c r="O240" s="183"/>
      <c r="P240" s="183"/>
      <c r="Q240" s="183"/>
      <c r="R240" s="183"/>
      <c r="S240" s="183"/>
      <c r="T240" s="183"/>
      <c r="U240" s="183"/>
      <c r="V240" s="183"/>
      <c r="W240" s="183"/>
      <c r="X240" s="183"/>
      <c r="Y240" s="183"/>
      <c r="Z240" s="183"/>
      <c r="AA240" s="183"/>
      <c r="AB240" s="183"/>
      <c r="AC240" s="183"/>
      <c r="AD240" s="183"/>
      <c r="AE240" s="183"/>
    </row>
    <row r="241" spans="1:31" s="70" customFormat="1" ht="13.5" hidden="1" customHeight="1">
      <c r="A241" s="98"/>
      <c r="B241" s="139" t="s">
        <v>400</v>
      </c>
      <c r="C241" s="204" t="s">
        <v>426</v>
      </c>
      <c r="D241" s="140"/>
      <c r="E241" s="140"/>
      <c r="F241" s="37"/>
      <c r="G241" s="37"/>
      <c r="H241" s="37"/>
      <c r="I241" s="37"/>
      <c r="J241" s="37"/>
      <c r="K241" s="37"/>
      <c r="L241" s="37"/>
      <c r="M241" s="183"/>
      <c r="N241" s="184">
        <f t="shared" si="55"/>
        <v>0</v>
      </c>
      <c r="O241" s="183"/>
      <c r="P241" s="183"/>
      <c r="Q241" s="183"/>
      <c r="R241" s="183"/>
      <c r="S241" s="183"/>
      <c r="T241" s="183"/>
      <c r="U241" s="183"/>
      <c r="V241" s="183"/>
      <c r="W241" s="183"/>
      <c r="X241" s="183"/>
      <c r="Y241" s="183"/>
      <c r="Z241" s="183"/>
      <c r="AA241" s="183"/>
      <c r="AB241" s="183"/>
      <c r="AC241" s="183"/>
      <c r="AD241" s="183"/>
      <c r="AE241" s="183"/>
    </row>
    <row r="242" spans="1:31" s="70" customFormat="1" ht="13.5" hidden="1" customHeight="1">
      <c r="A242" s="292" t="s">
        <v>427</v>
      </c>
      <c r="B242" s="293"/>
      <c r="C242" s="232" t="s">
        <v>428</v>
      </c>
      <c r="D242" s="140"/>
      <c r="E242" s="140"/>
      <c r="F242" s="37"/>
      <c r="G242" s="37"/>
      <c r="H242" s="37"/>
      <c r="I242" s="37"/>
      <c r="J242" s="37"/>
      <c r="K242" s="37"/>
      <c r="L242" s="37"/>
      <c r="M242" s="183"/>
      <c r="N242" s="184">
        <f t="shared" si="55"/>
        <v>0</v>
      </c>
      <c r="O242" s="183"/>
      <c r="P242" s="183"/>
      <c r="Q242" s="183"/>
      <c r="R242" s="183"/>
      <c r="S242" s="183"/>
      <c r="T242" s="183"/>
      <c r="U242" s="183"/>
      <c r="V242" s="183"/>
      <c r="W242" s="183"/>
      <c r="X242" s="183"/>
      <c r="Y242" s="183"/>
      <c r="Z242" s="183"/>
      <c r="AA242" s="183"/>
      <c r="AB242" s="183"/>
      <c r="AC242" s="183"/>
      <c r="AD242" s="183"/>
      <c r="AE242" s="183"/>
    </row>
    <row r="243" spans="1:31" s="70" customFormat="1" ht="13.5" hidden="1" customHeight="1">
      <c r="A243" s="98"/>
      <c r="B243" s="139" t="s">
        <v>396</v>
      </c>
      <c r="C243" s="204" t="s">
        <v>429</v>
      </c>
      <c r="D243" s="140"/>
      <c r="E243" s="140"/>
      <c r="F243" s="37"/>
      <c r="G243" s="37"/>
      <c r="H243" s="37"/>
      <c r="I243" s="37"/>
      <c r="J243" s="37"/>
      <c r="K243" s="37"/>
      <c r="L243" s="37"/>
      <c r="M243" s="183"/>
      <c r="N243" s="184">
        <f t="shared" si="55"/>
        <v>0</v>
      </c>
      <c r="O243" s="183"/>
      <c r="P243" s="183"/>
      <c r="Q243" s="183"/>
      <c r="R243" s="183"/>
      <c r="S243" s="183"/>
      <c r="T243" s="183"/>
      <c r="U243" s="183"/>
      <c r="V243" s="183"/>
      <c r="W243" s="183"/>
      <c r="X243" s="183"/>
      <c r="Y243" s="183"/>
      <c r="Z243" s="183"/>
      <c r="AA243" s="183"/>
      <c r="AB243" s="183"/>
      <c r="AC243" s="183"/>
      <c r="AD243" s="183"/>
      <c r="AE243" s="183"/>
    </row>
    <row r="244" spans="1:31" s="70" customFormat="1" ht="13.5" hidden="1" customHeight="1">
      <c r="A244" s="98"/>
      <c r="B244" s="139" t="s">
        <v>398</v>
      </c>
      <c r="C244" s="204" t="s">
        <v>430</v>
      </c>
      <c r="D244" s="140"/>
      <c r="E244" s="140"/>
      <c r="F244" s="37"/>
      <c r="G244" s="37"/>
      <c r="H244" s="37"/>
      <c r="I244" s="37"/>
      <c r="J244" s="37"/>
      <c r="K244" s="37"/>
      <c r="L244" s="37"/>
      <c r="M244" s="183"/>
      <c r="N244" s="184">
        <f t="shared" si="55"/>
        <v>0</v>
      </c>
      <c r="O244" s="183"/>
      <c r="P244" s="183"/>
      <c r="Q244" s="183"/>
      <c r="R244" s="183"/>
      <c r="S244" s="183"/>
      <c r="T244" s="183"/>
      <c r="U244" s="183"/>
      <c r="V244" s="183"/>
      <c r="W244" s="183"/>
      <c r="X244" s="183"/>
      <c r="Y244" s="183"/>
      <c r="Z244" s="183"/>
      <c r="AA244" s="183"/>
      <c r="AB244" s="183"/>
      <c r="AC244" s="183"/>
      <c r="AD244" s="183"/>
      <c r="AE244" s="183"/>
    </row>
    <row r="245" spans="1:31" s="70" customFormat="1" ht="13.5" hidden="1" customHeight="1">
      <c r="A245" s="98"/>
      <c r="B245" s="139" t="s">
        <v>400</v>
      </c>
      <c r="C245" s="204" t="s">
        <v>431</v>
      </c>
      <c r="D245" s="140"/>
      <c r="E245" s="140"/>
      <c r="F245" s="37"/>
      <c r="G245" s="37"/>
      <c r="H245" s="37"/>
      <c r="I245" s="37"/>
      <c r="J245" s="37"/>
      <c r="K245" s="37"/>
      <c r="L245" s="37"/>
      <c r="M245" s="183"/>
      <c r="N245" s="184">
        <f t="shared" si="55"/>
        <v>0</v>
      </c>
      <c r="O245" s="183"/>
      <c r="P245" s="183"/>
      <c r="Q245" s="183"/>
      <c r="R245" s="183"/>
      <c r="S245" s="183"/>
      <c r="T245" s="183"/>
      <c r="U245" s="183"/>
      <c r="V245" s="183"/>
      <c r="W245" s="183"/>
      <c r="X245" s="183"/>
      <c r="Y245" s="183"/>
      <c r="Z245" s="183"/>
      <c r="AA245" s="183"/>
      <c r="AB245" s="183"/>
      <c r="AC245" s="183"/>
      <c r="AD245" s="183"/>
      <c r="AE245" s="183"/>
    </row>
    <row r="246" spans="1:31" s="70" customFormat="1" ht="13.5" hidden="1" customHeight="1">
      <c r="A246" s="294" t="s">
        <v>432</v>
      </c>
      <c r="B246" s="295"/>
      <c r="C246" s="232" t="s">
        <v>433</v>
      </c>
      <c r="D246" s="140"/>
      <c r="E246" s="140"/>
      <c r="F246" s="37"/>
      <c r="G246" s="37"/>
      <c r="H246" s="37"/>
      <c r="I246" s="37"/>
      <c r="J246" s="37"/>
      <c r="K246" s="37"/>
      <c r="L246" s="37"/>
      <c r="M246" s="183"/>
      <c r="N246" s="184">
        <f t="shared" si="55"/>
        <v>0</v>
      </c>
      <c r="O246" s="183"/>
      <c r="P246" s="183"/>
      <c r="Q246" s="183"/>
      <c r="R246" s="183"/>
      <c r="S246" s="183"/>
      <c r="T246" s="183"/>
      <c r="U246" s="183"/>
      <c r="V246" s="183"/>
      <c r="W246" s="183"/>
      <c r="X246" s="183"/>
      <c r="Y246" s="183"/>
      <c r="Z246" s="183"/>
      <c r="AA246" s="183"/>
      <c r="AB246" s="183"/>
      <c r="AC246" s="183"/>
      <c r="AD246" s="183"/>
      <c r="AE246" s="183"/>
    </row>
    <row r="247" spans="1:31" s="70" customFormat="1" ht="13.5" hidden="1" customHeight="1">
      <c r="A247" s="141"/>
      <c r="B247" s="142" t="s">
        <v>434</v>
      </c>
      <c r="C247" s="233" t="s">
        <v>435</v>
      </c>
      <c r="D247" s="140"/>
      <c r="E247" s="140"/>
      <c r="F247" s="37"/>
      <c r="G247" s="37"/>
      <c r="H247" s="37"/>
      <c r="I247" s="37"/>
      <c r="J247" s="37"/>
      <c r="K247" s="37"/>
      <c r="L247" s="37"/>
      <c r="M247" s="183"/>
      <c r="N247" s="184">
        <f t="shared" si="55"/>
        <v>0</v>
      </c>
      <c r="O247" s="183"/>
      <c r="P247" s="183"/>
      <c r="Q247" s="183"/>
      <c r="R247" s="183"/>
      <c r="S247" s="183"/>
      <c r="T247" s="183"/>
      <c r="U247" s="183"/>
      <c r="V247" s="183"/>
      <c r="W247" s="183"/>
      <c r="X247" s="183"/>
      <c r="Y247" s="183"/>
      <c r="Z247" s="183"/>
      <c r="AA247" s="183"/>
      <c r="AB247" s="183"/>
      <c r="AC247" s="183"/>
      <c r="AD247" s="183"/>
      <c r="AE247" s="183"/>
    </row>
    <row r="248" spans="1:31" s="70" customFormat="1" ht="13.5" hidden="1" customHeight="1">
      <c r="A248" s="141"/>
      <c r="B248" s="142" t="s">
        <v>436</v>
      </c>
      <c r="C248" s="233" t="s">
        <v>437</v>
      </c>
      <c r="D248" s="140"/>
      <c r="E248" s="140"/>
      <c r="F248" s="37"/>
      <c r="G248" s="37"/>
      <c r="H248" s="37"/>
      <c r="I248" s="37"/>
      <c r="J248" s="37"/>
      <c r="K248" s="37"/>
      <c r="L248" s="37"/>
      <c r="M248" s="183"/>
      <c r="N248" s="184">
        <f t="shared" si="55"/>
        <v>0</v>
      </c>
      <c r="O248" s="183"/>
      <c r="P248" s="183"/>
      <c r="Q248" s="183"/>
      <c r="R248" s="183"/>
      <c r="S248" s="183"/>
      <c r="T248" s="183"/>
      <c r="U248" s="183"/>
      <c r="V248" s="183"/>
      <c r="W248" s="183"/>
      <c r="X248" s="183"/>
      <c r="Y248" s="183"/>
      <c r="Z248" s="183"/>
      <c r="AA248" s="183"/>
      <c r="AB248" s="183"/>
      <c r="AC248" s="183"/>
      <c r="AD248" s="183"/>
      <c r="AE248" s="183"/>
    </row>
    <row r="249" spans="1:31" s="70" customFormat="1" ht="13.5" hidden="1" customHeight="1">
      <c r="A249" s="141"/>
      <c r="B249" s="142" t="s">
        <v>438</v>
      </c>
      <c r="C249" s="233" t="s">
        <v>439</v>
      </c>
      <c r="D249" s="140"/>
      <c r="E249" s="140"/>
      <c r="F249" s="37"/>
      <c r="G249" s="37"/>
      <c r="H249" s="37"/>
      <c r="I249" s="37"/>
      <c r="J249" s="37"/>
      <c r="K249" s="37"/>
      <c r="L249" s="37"/>
      <c r="M249" s="183"/>
      <c r="N249" s="184">
        <f t="shared" si="55"/>
        <v>0</v>
      </c>
      <c r="O249" s="183"/>
      <c r="P249" s="183"/>
      <c r="Q249" s="183"/>
      <c r="R249" s="183"/>
      <c r="S249" s="183"/>
      <c r="T249" s="183"/>
      <c r="U249" s="183"/>
      <c r="V249" s="183"/>
      <c r="W249" s="183"/>
      <c r="X249" s="183"/>
      <c r="Y249" s="183"/>
      <c r="Z249" s="183"/>
      <c r="AA249" s="183"/>
      <c r="AB249" s="183"/>
      <c r="AC249" s="183"/>
      <c r="AD249" s="183"/>
      <c r="AE249" s="183"/>
    </row>
    <row r="250" spans="1:31" s="70" customFormat="1" ht="13.5" hidden="1" customHeight="1">
      <c r="A250" s="294" t="s">
        <v>440</v>
      </c>
      <c r="B250" s="295"/>
      <c r="C250" s="232" t="s">
        <v>441</v>
      </c>
      <c r="D250" s="140"/>
      <c r="E250" s="140"/>
      <c r="F250" s="37"/>
      <c r="G250" s="37"/>
      <c r="H250" s="37"/>
      <c r="I250" s="37"/>
      <c r="J250" s="37"/>
      <c r="K250" s="37"/>
      <c r="L250" s="37"/>
      <c r="M250" s="183"/>
      <c r="N250" s="184">
        <f t="shared" si="55"/>
        <v>0</v>
      </c>
      <c r="O250" s="183"/>
      <c r="P250" s="183"/>
      <c r="Q250" s="183"/>
      <c r="R250" s="183"/>
      <c r="S250" s="183"/>
      <c r="T250" s="183"/>
      <c r="U250" s="183"/>
      <c r="V250" s="183"/>
      <c r="W250" s="183"/>
      <c r="X250" s="183"/>
      <c r="Y250" s="183"/>
      <c r="Z250" s="183"/>
      <c r="AA250" s="183"/>
      <c r="AB250" s="183"/>
      <c r="AC250" s="183"/>
      <c r="AD250" s="183"/>
      <c r="AE250" s="183"/>
    </row>
    <row r="251" spans="1:31" s="70" customFormat="1" ht="13.5" hidden="1" customHeight="1">
      <c r="A251" s="141"/>
      <c r="B251" s="142" t="s">
        <v>434</v>
      </c>
      <c r="C251" s="233" t="s">
        <v>442</v>
      </c>
      <c r="D251" s="140"/>
      <c r="E251" s="140"/>
      <c r="F251" s="37"/>
      <c r="G251" s="37"/>
      <c r="H251" s="37"/>
      <c r="I251" s="37"/>
      <c r="J251" s="37"/>
      <c r="K251" s="37"/>
      <c r="L251" s="37"/>
      <c r="M251" s="183"/>
      <c r="N251" s="184">
        <f t="shared" si="55"/>
        <v>0</v>
      </c>
      <c r="O251" s="183"/>
      <c r="P251" s="183"/>
      <c r="Q251" s="183"/>
      <c r="R251" s="183"/>
      <c r="S251" s="183"/>
      <c r="T251" s="183"/>
      <c r="U251" s="183"/>
      <c r="V251" s="183"/>
      <c r="W251" s="183"/>
      <c r="X251" s="183"/>
      <c r="Y251" s="183"/>
      <c r="Z251" s="183"/>
      <c r="AA251" s="183"/>
      <c r="AB251" s="183"/>
      <c r="AC251" s="183"/>
      <c r="AD251" s="183"/>
      <c r="AE251" s="183"/>
    </row>
    <row r="252" spans="1:31" s="70" customFormat="1" ht="13.5" hidden="1" customHeight="1">
      <c r="A252" s="141"/>
      <c r="B252" s="142" t="s">
        <v>443</v>
      </c>
      <c r="C252" s="233" t="s">
        <v>444</v>
      </c>
      <c r="D252" s="140"/>
      <c r="E252" s="140"/>
      <c r="F252" s="37"/>
      <c r="G252" s="37"/>
      <c r="H252" s="37"/>
      <c r="I252" s="37"/>
      <c r="J252" s="37"/>
      <c r="K252" s="37"/>
      <c r="L252" s="37"/>
      <c r="M252" s="183"/>
      <c r="N252" s="184">
        <f t="shared" si="55"/>
        <v>0</v>
      </c>
      <c r="O252" s="183"/>
      <c r="P252" s="183"/>
      <c r="Q252" s="183"/>
      <c r="R252" s="183"/>
      <c r="S252" s="183"/>
      <c r="T252" s="183"/>
      <c r="U252" s="183"/>
      <c r="V252" s="183"/>
      <c r="W252" s="183"/>
      <c r="X252" s="183"/>
      <c r="Y252" s="183"/>
      <c r="Z252" s="183"/>
      <c r="AA252" s="183"/>
      <c r="AB252" s="183"/>
      <c r="AC252" s="183"/>
      <c r="AD252" s="183"/>
      <c r="AE252" s="183"/>
    </row>
    <row r="253" spans="1:31" s="70" customFormat="1" ht="13.5" hidden="1" customHeight="1">
      <c r="A253" s="141"/>
      <c r="B253" s="142" t="s">
        <v>438</v>
      </c>
      <c r="C253" s="233" t="s">
        <v>445</v>
      </c>
      <c r="D253" s="140"/>
      <c r="E253" s="140"/>
      <c r="F253" s="37"/>
      <c r="G253" s="37"/>
      <c r="H253" s="37"/>
      <c r="I253" s="37"/>
      <c r="J253" s="37"/>
      <c r="K253" s="37"/>
      <c r="L253" s="37"/>
      <c r="M253" s="183"/>
      <c r="N253" s="184">
        <f t="shared" si="55"/>
        <v>0</v>
      </c>
      <c r="O253" s="183"/>
      <c r="P253" s="183"/>
      <c r="Q253" s="183"/>
      <c r="R253" s="183"/>
      <c r="S253" s="183"/>
      <c r="T253" s="183"/>
      <c r="U253" s="183"/>
      <c r="V253" s="183"/>
      <c r="W253" s="183"/>
      <c r="X253" s="183"/>
      <c r="Y253" s="183"/>
      <c r="Z253" s="183"/>
      <c r="AA253" s="183"/>
      <c r="AB253" s="183"/>
      <c r="AC253" s="183"/>
      <c r="AD253" s="183"/>
      <c r="AE253" s="183"/>
    </row>
    <row r="254" spans="1:31" s="70" customFormat="1" ht="13.5" hidden="1" customHeight="1">
      <c r="A254" s="141"/>
      <c r="B254" s="143" t="s">
        <v>446</v>
      </c>
      <c r="C254" s="234"/>
      <c r="D254" s="144">
        <f>D256+D260</f>
        <v>31150000</v>
      </c>
      <c r="E254" s="144">
        <f>E256+E260</f>
        <v>31150000</v>
      </c>
      <c r="F254" s="144">
        <f>F256+F260</f>
        <v>31150000</v>
      </c>
      <c r="G254" s="144">
        <f t="shared" ref="G254:L254" si="62">G256+G260</f>
        <v>31150000</v>
      </c>
      <c r="H254" s="144">
        <f t="shared" si="62"/>
        <v>2368</v>
      </c>
      <c r="I254" s="144">
        <f t="shared" si="62"/>
        <v>2368</v>
      </c>
      <c r="J254" s="144">
        <f t="shared" si="62"/>
        <v>2368</v>
      </c>
      <c r="K254" s="144">
        <f t="shared" si="62"/>
        <v>0</v>
      </c>
      <c r="L254" s="144">
        <f t="shared" si="62"/>
        <v>0</v>
      </c>
      <c r="M254" s="183"/>
      <c r="N254" s="184"/>
      <c r="O254" s="183"/>
      <c r="P254" s="183"/>
      <c r="Q254" s="183"/>
      <c r="R254" s="183"/>
      <c r="S254" s="183"/>
      <c r="T254" s="183"/>
      <c r="U254" s="183"/>
      <c r="V254" s="183"/>
      <c r="W254" s="183"/>
      <c r="X254" s="183"/>
      <c r="Y254" s="183"/>
      <c r="Z254" s="183"/>
      <c r="AA254" s="183"/>
      <c r="AB254" s="183"/>
      <c r="AC254" s="183"/>
      <c r="AD254" s="183"/>
      <c r="AE254" s="183"/>
    </row>
    <row r="255" spans="1:31" s="70" customFormat="1" ht="13.5" hidden="1" customHeight="1">
      <c r="A255" s="141"/>
      <c r="B255" s="142"/>
      <c r="C255" s="233"/>
      <c r="D255" s="140"/>
      <c r="E255" s="140"/>
      <c r="F255" s="37"/>
      <c r="G255" s="37"/>
      <c r="H255" s="37"/>
      <c r="I255" s="37"/>
      <c r="J255" s="37"/>
      <c r="K255" s="37"/>
      <c r="L255" s="37"/>
      <c r="M255" s="183"/>
      <c r="N255" s="184"/>
      <c r="O255" s="183"/>
      <c r="P255" s="183"/>
      <c r="Q255" s="183"/>
      <c r="R255" s="183"/>
      <c r="S255" s="183"/>
      <c r="T255" s="183"/>
      <c r="U255" s="183"/>
      <c r="V255" s="183"/>
      <c r="W255" s="183"/>
      <c r="X255" s="183"/>
      <c r="Y255" s="183"/>
      <c r="Z255" s="183"/>
      <c r="AA255" s="183"/>
      <c r="AB255" s="183"/>
      <c r="AC255" s="183"/>
      <c r="AD255" s="183"/>
      <c r="AE255" s="183"/>
    </row>
    <row r="256" spans="1:31" s="70" customFormat="1" ht="60.75" customHeight="1">
      <c r="A256" s="257" t="s">
        <v>490</v>
      </c>
      <c r="B256" s="258"/>
      <c r="C256" s="235">
        <v>60</v>
      </c>
      <c r="D256" s="205">
        <f>D257+D258+D259</f>
        <v>31150000</v>
      </c>
      <c r="E256" s="205">
        <f>E257+E258+E259</f>
        <v>31150000</v>
      </c>
      <c r="F256" s="205">
        <f>F257+F258+F259</f>
        <v>31150000</v>
      </c>
      <c r="G256" s="205">
        <f t="shared" ref="G256:L256" si="63">G257+G258+G259</f>
        <v>31150000</v>
      </c>
      <c r="H256" s="205">
        <f t="shared" si="63"/>
        <v>2368</v>
      </c>
      <c r="I256" s="205">
        <f t="shared" si="63"/>
        <v>2368</v>
      </c>
      <c r="J256" s="205">
        <f t="shared" si="63"/>
        <v>2368</v>
      </c>
      <c r="K256" s="205">
        <f t="shared" si="63"/>
        <v>0</v>
      </c>
      <c r="L256" s="205">
        <f t="shared" si="63"/>
        <v>0</v>
      </c>
      <c r="M256" s="183"/>
      <c r="N256" s="184">
        <f t="shared" si="55"/>
        <v>0</v>
      </c>
      <c r="O256" s="183"/>
      <c r="P256" s="183"/>
      <c r="Q256" s="183"/>
      <c r="R256" s="183"/>
      <c r="S256" s="183"/>
      <c r="T256" s="183"/>
      <c r="U256" s="183"/>
      <c r="V256" s="183"/>
      <c r="W256" s="183"/>
      <c r="X256" s="183"/>
      <c r="Y256" s="183"/>
      <c r="Z256" s="183"/>
      <c r="AA256" s="183"/>
      <c r="AB256" s="183"/>
      <c r="AC256" s="183"/>
      <c r="AD256" s="183"/>
      <c r="AE256" s="183"/>
    </row>
    <row r="257" spans="1:31" s="70" customFormat="1" ht="20.100000000000001" customHeight="1">
      <c r="A257" s="145"/>
      <c r="B257" s="142" t="s">
        <v>434</v>
      </c>
      <c r="C257" s="233" t="s">
        <v>447</v>
      </c>
      <c r="D257" s="140">
        <f t="shared" ref="D257:E259" si="64">F257</f>
        <v>26168000</v>
      </c>
      <c r="E257" s="140">
        <f t="shared" si="64"/>
        <v>26168000</v>
      </c>
      <c r="F257" s="37">
        <f>'[1]84,03,02'!L36</f>
        <v>26168000</v>
      </c>
      <c r="G257" s="37">
        <f>'[1]84,03,02'!M36</f>
        <v>26168000</v>
      </c>
      <c r="H257" s="37">
        <f>'[1]84,03,02'!N36</f>
        <v>0</v>
      </c>
      <c r="I257" s="37">
        <f>'[1]84,03,02'!O36</f>
        <v>0</v>
      </c>
      <c r="J257" s="37">
        <f>'[1]84,03,02'!P36</f>
        <v>0</v>
      </c>
      <c r="K257" s="37">
        <f>'[1]84,03,02'!Q36</f>
        <v>0</v>
      </c>
      <c r="L257" s="37">
        <f>'[1]84,03,02'!R36</f>
        <v>0</v>
      </c>
      <c r="M257" s="183"/>
      <c r="N257" s="184">
        <f t="shared" si="55"/>
        <v>0</v>
      </c>
      <c r="O257" s="183"/>
      <c r="P257" s="183"/>
      <c r="Q257" s="183"/>
      <c r="R257" s="183"/>
      <c r="S257" s="183"/>
      <c r="T257" s="183"/>
      <c r="U257" s="183"/>
      <c r="V257" s="183"/>
      <c r="W257" s="183"/>
      <c r="X257" s="183"/>
      <c r="Y257" s="183"/>
      <c r="Z257" s="183"/>
      <c r="AA257" s="183"/>
      <c r="AB257" s="183"/>
      <c r="AC257" s="183"/>
      <c r="AD257" s="183"/>
      <c r="AE257" s="183"/>
    </row>
    <row r="258" spans="1:31" s="70" customFormat="1" ht="20.100000000000001" customHeight="1">
      <c r="A258" s="145"/>
      <c r="B258" s="142" t="s">
        <v>443</v>
      </c>
      <c r="C258" s="233" t="s">
        <v>448</v>
      </c>
      <c r="D258" s="140">
        <f t="shared" si="64"/>
        <v>10000</v>
      </c>
      <c r="E258" s="140">
        <f t="shared" si="64"/>
        <v>10000</v>
      </c>
      <c r="F258" s="37">
        <f>'[1]84,03,02'!L37</f>
        <v>10000</v>
      </c>
      <c r="G258" s="37">
        <f>'[1]84,03,02'!M37</f>
        <v>10000</v>
      </c>
      <c r="H258" s="37">
        <f>'[1]84,03,02'!N37</f>
        <v>2368</v>
      </c>
      <c r="I258" s="37">
        <f>'[1]84,03,02'!O37</f>
        <v>2368</v>
      </c>
      <c r="J258" s="37">
        <f>'[1]84,03,02'!P37</f>
        <v>2368</v>
      </c>
      <c r="K258" s="37">
        <f>'[1]84,03,02'!Q37</f>
        <v>0</v>
      </c>
      <c r="L258" s="37">
        <f>'[1]84,03,02'!R37</f>
        <v>0</v>
      </c>
      <c r="M258" s="183"/>
      <c r="N258" s="184">
        <f t="shared" si="55"/>
        <v>0</v>
      </c>
      <c r="O258" s="183"/>
      <c r="P258" s="183"/>
      <c r="Q258" s="183"/>
      <c r="R258" s="183"/>
      <c r="S258" s="183"/>
      <c r="T258" s="183"/>
      <c r="U258" s="183"/>
      <c r="V258" s="183"/>
      <c r="W258" s="183"/>
      <c r="X258" s="183"/>
      <c r="Y258" s="183"/>
      <c r="Z258" s="183"/>
      <c r="AA258" s="183"/>
      <c r="AB258" s="183"/>
      <c r="AC258" s="183"/>
      <c r="AD258" s="183"/>
      <c r="AE258" s="183"/>
    </row>
    <row r="259" spans="1:31" s="70" customFormat="1" ht="20.100000000000001" customHeight="1">
      <c r="A259" s="145"/>
      <c r="B259" s="142" t="s">
        <v>438</v>
      </c>
      <c r="C259" s="233" t="s">
        <v>449</v>
      </c>
      <c r="D259" s="140">
        <f t="shared" si="64"/>
        <v>4972000</v>
      </c>
      <c r="E259" s="140">
        <f t="shared" si="64"/>
        <v>4972000</v>
      </c>
      <c r="F259" s="37">
        <f>'[1]84,03,02'!L38</f>
        <v>4972000</v>
      </c>
      <c r="G259" s="37">
        <f>'[1]84,03,02'!M38</f>
        <v>4972000</v>
      </c>
      <c r="H259" s="37">
        <f>'[1]84,03,02'!N38</f>
        <v>0</v>
      </c>
      <c r="I259" s="37">
        <f>'[1]84,03,02'!O38</f>
        <v>0</v>
      </c>
      <c r="J259" s="37">
        <f>'[1]84,03,02'!P38</f>
        <v>0</v>
      </c>
      <c r="K259" s="37">
        <f>'[1]84,03,02'!Q38</f>
        <v>0</v>
      </c>
      <c r="L259" s="37">
        <f>'[1]84,03,02'!R38</f>
        <v>0</v>
      </c>
      <c r="M259" s="183"/>
      <c r="N259" s="184">
        <f t="shared" si="55"/>
        <v>0</v>
      </c>
      <c r="O259" s="183"/>
      <c r="P259" s="183"/>
      <c r="Q259" s="183"/>
      <c r="R259" s="183"/>
      <c r="S259" s="183"/>
      <c r="T259" s="183"/>
      <c r="U259" s="183"/>
      <c r="V259" s="183"/>
      <c r="W259" s="183"/>
      <c r="X259" s="183"/>
      <c r="Y259" s="183"/>
      <c r="Z259" s="183"/>
      <c r="AA259" s="183"/>
      <c r="AB259" s="183"/>
      <c r="AC259" s="183"/>
      <c r="AD259" s="183"/>
      <c r="AE259" s="183"/>
    </row>
    <row r="260" spans="1:31" s="70" customFormat="1" ht="13.5" hidden="1" customHeight="1">
      <c r="A260" s="296" t="s">
        <v>450</v>
      </c>
      <c r="B260" s="297"/>
      <c r="C260" s="235">
        <v>61</v>
      </c>
      <c r="D260" s="113">
        <f>D261+D262+D263</f>
        <v>0</v>
      </c>
      <c r="E260" s="113">
        <f>E261+E262+E263</f>
        <v>0</v>
      </c>
      <c r="F260" s="113">
        <f>F261+F262+F263</f>
        <v>0</v>
      </c>
      <c r="G260" s="113">
        <f t="shared" ref="G260:L260" si="65">G261+G262+G263</f>
        <v>0</v>
      </c>
      <c r="H260" s="113">
        <f t="shared" si="65"/>
        <v>0</v>
      </c>
      <c r="I260" s="113">
        <f t="shared" si="65"/>
        <v>0</v>
      </c>
      <c r="J260" s="113">
        <f t="shared" si="65"/>
        <v>0</v>
      </c>
      <c r="K260" s="113">
        <f t="shared" si="65"/>
        <v>0</v>
      </c>
      <c r="L260" s="113">
        <f t="shared" si="65"/>
        <v>0</v>
      </c>
      <c r="M260" s="183"/>
      <c r="N260" s="184">
        <f t="shared" si="55"/>
        <v>0</v>
      </c>
      <c r="O260" s="183"/>
      <c r="P260" s="183"/>
      <c r="Q260" s="183"/>
      <c r="R260" s="183"/>
      <c r="S260" s="183"/>
      <c r="T260" s="183"/>
      <c r="U260" s="183"/>
      <c r="V260" s="183"/>
      <c r="W260" s="183"/>
      <c r="X260" s="183"/>
      <c r="Y260" s="183"/>
      <c r="Z260" s="183"/>
      <c r="AA260" s="183"/>
      <c r="AB260" s="183"/>
      <c r="AC260" s="183"/>
      <c r="AD260" s="183"/>
      <c r="AE260" s="183"/>
    </row>
    <row r="261" spans="1:31" s="70" customFormat="1" ht="13.5" hidden="1" customHeight="1">
      <c r="A261" s="145"/>
      <c r="B261" s="142" t="s">
        <v>434</v>
      </c>
      <c r="C261" s="233" t="s">
        <v>451</v>
      </c>
      <c r="D261" s="140"/>
      <c r="E261" s="140"/>
      <c r="F261" s="37"/>
      <c r="G261" s="37"/>
      <c r="H261" s="37"/>
      <c r="I261" s="37"/>
      <c r="J261" s="37"/>
      <c r="K261" s="37"/>
      <c r="L261" s="37"/>
      <c r="M261" s="183"/>
      <c r="N261" s="184">
        <f t="shared" si="55"/>
        <v>0</v>
      </c>
      <c r="O261" s="183"/>
      <c r="P261" s="183"/>
      <c r="Q261" s="183"/>
      <c r="R261" s="183"/>
      <c r="S261" s="183"/>
      <c r="T261" s="183"/>
      <c r="U261" s="183"/>
      <c r="V261" s="183"/>
      <c r="W261" s="183"/>
      <c r="X261" s="183"/>
      <c r="Y261" s="183"/>
      <c r="Z261" s="183"/>
      <c r="AA261" s="183"/>
      <c r="AB261" s="183"/>
      <c r="AC261" s="183"/>
      <c r="AD261" s="183"/>
      <c r="AE261" s="183"/>
    </row>
    <row r="262" spans="1:31" s="70" customFormat="1" ht="13.5" hidden="1" customHeight="1">
      <c r="A262" s="145"/>
      <c r="B262" s="142" t="s">
        <v>443</v>
      </c>
      <c r="C262" s="233" t="s">
        <v>452</v>
      </c>
      <c r="D262" s="140"/>
      <c r="E262" s="140"/>
      <c r="F262" s="37"/>
      <c r="G262" s="37"/>
      <c r="H262" s="37"/>
      <c r="I262" s="37"/>
      <c r="J262" s="37"/>
      <c r="K262" s="37"/>
      <c r="L262" s="37"/>
      <c r="M262" s="183"/>
      <c r="N262" s="184">
        <f t="shared" si="55"/>
        <v>0</v>
      </c>
      <c r="O262" s="183"/>
      <c r="P262" s="183"/>
      <c r="Q262" s="183"/>
      <c r="R262" s="183"/>
      <c r="S262" s="183"/>
      <c r="T262" s="183"/>
      <c r="U262" s="183"/>
      <c r="V262" s="183"/>
      <c r="W262" s="183"/>
      <c r="X262" s="183"/>
      <c r="Y262" s="183"/>
      <c r="Z262" s="183"/>
      <c r="AA262" s="183"/>
      <c r="AB262" s="183"/>
      <c r="AC262" s="183"/>
      <c r="AD262" s="183"/>
      <c r="AE262" s="183"/>
    </row>
    <row r="263" spans="1:31" s="70" customFormat="1" ht="13.5" hidden="1" customHeight="1">
      <c r="A263" s="145"/>
      <c r="B263" s="142" t="s">
        <v>438</v>
      </c>
      <c r="C263" s="233" t="s">
        <v>453</v>
      </c>
      <c r="D263" s="140"/>
      <c r="E263" s="140"/>
      <c r="F263" s="37"/>
      <c r="G263" s="37"/>
      <c r="H263" s="37"/>
      <c r="I263" s="37"/>
      <c r="J263" s="37"/>
      <c r="K263" s="37"/>
      <c r="L263" s="37"/>
      <c r="M263" s="183"/>
      <c r="N263" s="184">
        <f t="shared" si="55"/>
        <v>0</v>
      </c>
      <c r="O263" s="183"/>
      <c r="P263" s="183"/>
      <c r="Q263" s="183"/>
      <c r="R263" s="183"/>
      <c r="S263" s="183"/>
      <c r="T263" s="183"/>
      <c r="U263" s="183"/>
      <c r="V263" s="183"/>
      <c r="W263" s="183"/>
      <c r="X263" s="183"/>
      <c r="Y263" s="183"/>
      <c r="Z263" s="183"/>
      <c r="AA263" s="183"/>
      <c r="AB263" s="183"/>
      <c r="AC263" s="183"/>
      <c r="AD263" s="183"/>
      <c r="AE263" s="183"/>
    </row>
    <row r="264" spans="1:31" s="70" customFormat="1" ht="35.1" customHeight="1">
      <c r="A264" s="298" t="s">
        <v>454</v>
      </c>
      <c r="B264" s="299"/>
      <c r="C264" s="208" t="s">
        <v>455</v>
      </c>
      <c r="D264" s="133">
        <f>D265+D276+D280</f>
        <v>51879140</v>
      </c>
      <c r="E264" s="133">
        <f>E265+E276+E280</f>
        <v>32319377</v>
      </c>
      <c r="F264" s="133">
        <f>F265+F276+F280</f>
        <v>51879140</v>
      </c>
      <c r="G264" s="133">
        <f t="shared" ref="G264:L264" si="66">G265+G276+G280</f>
        <v>32319377</v>
      </c>
      <c r="H264" s="133">
        <f t="shared" si="66"/>
        <v>12695285</v>
      </c>
      <c r="I264" s="133">
        <f t="shared" si="66"/>
        <v>12695285</v>
      </c>
      <c r="J264" s="133">
        <f t="shared" si="66"/>
        <v>12695285</v>
      </c>
      <c r="K264" s="133">
        <f t="shared" si="66"/>
        <v>0</v>
      </c>
      <c r="L264" s="133">
        <f t="shared" si="66"/>
        <v>10794799</v>
      </c>
      <c r="M264" s="183"/>
      <c r="N264" s="184">
        <f t="shared" si="55"/>
        <v>0</v>
      </c>
      <c r="O264" s="183"/>
      <c r="P264" s="183"/>
      <c r="Q264" s="183"/>
      <c r="R264" s="183"/>
      <c r="S264" s="183"/>
      <c r="T264" s="183"/>
      <c r="U264" s="183"/>
      <c r="V264" s="183"/>
      <c r="W264" s="183"/>
      <c r="X264" s="183"/>
      <c r="Y264" s="183"/>
      <c r="Z264" s="183"/>
      <c r="AA264" s="183"/>
      <c r="AB264" s="183"/>
      <c r="AC264" s="183"/>
      <c r="AD264" s="183"/>
      <c r="AE264" s="183"/>
    </row>
    <row r="265" spans="1:31" s="70" customFormat="1" ht="15.75">
      <c r="A265" s="146" t="s">
        <v>456</v>
      </c>
      <c r="B265" s="147"/>
      <c r="C265" s="236">
        <v>71</v>
      </c>
      <c r="D265" s="148">
        <f>D266+D271+D274</f>
        <v>51879140</v>
      </c>
      <c r="E265" s="148">
        <f>E266+E271+E274</f>
        <v>32319377</v>
      </c>
      <c r="F265" s="148">
        <f>F266</f>
        <v>51879140</v>
      </c>
      <c r="G265" s="148">
        <f t="shared" ref="G265:L265" si="67">G266</f>
        <v>32319377</v>
      </c>
      <c r="H265" s="148">
        <f t="shared" si="67"/>
        <v>12695285</v>
      </c>
      <c r="I265" s="148">
        <f t="shared" si="67"/>
        <v>12695285</v>
      </c>
      <c r="J265" s="148">
        <f t="shared" si="67"/>
        <v>12695285</v>
      </c>
      <c r="K265" s="148">
        <f t="shared" si="67"/>
        <v>0</v>
      </c>
      <c r="L265" s="148">
        <f t="shared" si="67"/>
        <v>10794799</v>
      </c>
      <c r="M265" s="183"/>
      <c r="N265" s="184">
        <f t="shared" si="55"/>
        <v>0</v>
      </c>
      <c r="O265" s="183"/>
      <c r="P265" s="183"/>
      <c r="Q265" s="183"/>
      <c r="R265" s="183"/>
      <c r="S265" s="183"/>
      <c r="T265" s="183"/>
      <c r="U265" s="183"/>
      <c r="V265" s="183"/>
      <c r="W265" s="183"/>
      <c r="X265" s="183"/>
      <c r="Y265" s="183"/>
      <c r="Z265" s="183"/>
      <c r="AA265" s="183"/>
      <c r="AB265" s="183"/>
      <c r="AC265" s="183"/>
      <c r="AD265" s="183"/>
      <c r="AE265" s="183"/>
    </row>
    <row r="266" spans="1:31" s="70" customFormat="1" ht="15.75">
      <c r="A266" s="17" t="s">
        <v>457</v>
      </c>
      <c r="B266" s="45"/>
      <c r="C266" s="237" t="s">
        <v>458</v>
      </c>
      <c r="D266" s="41">
        <f t="shared" ref="D266:L266" si="68">D267+D268+D269+D270</f>
        <v>51879140</v>
      </c>
      <c r="E266" s="41">
        <f t="shared" si="68"/>
        <v>32319377</v>
      </c>
      <c r="F266" s="41">
        <f t="shared" si="68"/>
        <v>51879140</v>
      </c>
      <c r="G266" s="41">
        <f t="shared" si="68"/>
        <v>32319377</v>
      </c>
      <c r="H266" s="41">
        <f t="shared" si="68"/>
        <v>12695285</v>
      </c>
      <c r="I266" s="41">
        <f t="shared" si="68"/>
        <v>12695285</v>
      </c>
      <c r="J266" s="41">
        <f t="shared" si="68"/>
        <v>12695285</v>
      </c>
      <c r="K266" s="41">
        <f t="shared" si="68"/>
        <v>0</v>
      </c>
      <c r="L266" s="41">
        <f t="shared" si="68"/>
        <v>10794799</v>
      </c>
      <c r="M266" s="183"/>
      <c r="N266" s="184">
        <f t="shared" si="55"/>
        <v>0</v>
      </c>
      <c r="O266" s="183"/>
      <c r="P266" s="183"/>
      <c r="Q266" s="183"/>
      <c r="R266" s="183"/>
      <c r="S266" s="183"/>
      <c r="T266" s="183"/>
      <c r="U266" s="183"/>
      <c r="V266" s="183"/>
      <c r="W266" s="183"/>
      <c r="X266" s="183"/>
      <c r="Y266" s="183"/>
      <c r="Z266" s="183"/>
      <c r="AA266" s="183"/>
      <c r="AB266" s="183"/>
      <c r="AC266" s="183"/>
      <c r="AD266" s="183"/>
      <c r="AE266" s="183"/>
    </row>
    <row r="267" spans="1:31" s="70" customFormat="1" ht="15.75">
      <c r="A267" s="38"/>
      <c r="B267" s="39" t="s">
        <v>459</v>
      </c>
      <c r="C267" s="217" t="s">
        <v>460</v>
      </c>
      <c r="D267" s="150">
        <f t="shared" ref="D267:E270" si="69">F267</f>
        <v>47664860</v>
      </c>
      <c r="E267" s="136">
        <f t="shared" si="69"/>
        <v>28531157</v>
      </c>
      <c r="F267" s="37">
        <f>'[1]84,03,01'!L18+'[1]84,03,03'!L26</f>
        <v>47664860</v>
      </c>
      <c r="G267" s="37">
        <f>'[1]84,03,01'!M18+'[1]84,03,03'!M26</f>
        <v>28531157</v>
      </c>
      <c r="H267" s="37">
        <f>'[1]84,03,01'!N18+'[1]84,03,03'!N26</f>
        <v>10063423</v>
      </c>
      <c r="I267" s="37">
        <f>'[1]84,03,01'!O18+'[1]84,03,03'!O26</f>
        <v>10063423</v>
      </c>
      <c r="J267" s="37">
        <f>'[1]84,03,01'!P18+'[1]84,03,03'!P26</f>
        <v>10063423</v>
      </c>
      <c r="K267" s="37">
        <f>'[1]84,03,01'!Q18+'[1]84,03,03'!Q26</f>
        <v>0</v>
      </c>
      <c r="L267" s="37">
        <f>'[1]84,03,01'!R18+'[1]84,03,03'!R26</f>
        <v>7388809</v>
      </c>
      <c r="M267" s="183"/>
      <c r="N267" s="184">
        <f t="shared" si="55"/>
        <v>0</v>
      </c>
      <c r="O267" s="183"/>
      <c r="P267" s="183"/>
      <c r="Q267" s="183"/>
      <c r="R267" s="183"/>
      <c r="S267" s="183"/>
      <c r="T267" s="183"/>
      <c r="U267" s="183"/>
      <c r="V267" s="183"/>
      <c r="W267" s="183"/>
      <c r="X267" s="183"/>
      <c r="Y267" s="183"/>
      <c r="Z267" s="183"/>
      <c r="AA267" s="183"/>
      <c r="AB267" s="183"/>
      <c r="AC267" s="183"/>
      <c r="AD267" s="183"/>
      <c r="AE267" s="183"/>
    </row>
    <row r="268" spans="1:31" s="70" customFormat="1" ht="15.75">
      <c r="A268" s="151"/>
      <c r="B268" s="54" t="s">
        <v>461</v>
      </c>
      <c r="C268" s="217" t="s">
        <v>462</v>
      </c>
      <c r="D268" s="136">
        <f t="shared" si="69"/>
        <v>0</v>
      </c>
      <c r="E268" s="136">
        <f t="shared" si="69"/>
        <v>300000</v>
      </c>
      <c r="F268" s="37">
        <f>'[1]84,03,02'!L30+'[1]84,50'!L14</f>
        <v>0</v>
      </c>
      <c r="G268" s="37">
        <f>'[1]84,03,02'!M30+'[1]84,50'!M14</f>
        <v>300000</v>
      </c>
      <c r="H268" s="37">
        <f>'[1]84,03,02'!N30+'[1]84,50'!N14</f>
        <v>294897</v>
      </c>
      <c r="I268" s="37">
        <f>'[1]84,03,02'!O30+'[1]84,50'!O14</f>
        <v>294897</v>
      </c>
      <c r="J268" s="37">
        <f>'[1]84,03,02'!P30+'[1]84,50'!P14</f>
        <v>294897</v>
      </c>
      <c r="K268" s="37">
        <f>'[1]84,03,02'!Q30+'[1]84,50'!Q14</f>
        <v>0</v>
      </c>
      <c r="L268" s="37">
        <f>'[1]84,03,02'!R30+'[1]84,50'!R14</f>
        <v>2932307</v>
      </c>
      <c r="M268" s="183"/>
      <c r="N268" s="184">
        <f t="shared" si="55"/>
        <v>0</v>
      </c>
      <c r="O268" s="183"/>
      <c r="P268" s="183"/>
      <c r="Q268" s="183"/>
      <c r="R268" s="183"/>
      <c r="S268" s="183"/>
      <c r="T268" s="183"/>
      <c r="U268" s="183"/>
      <c r="V268" s="183"/>
      <c r="W268" s="183"/>
      <c r="X268" s="183"/>
      <c r="Y268" s="183"/>
      <c r="Z268" s="183"/>
      <c r="AA268" s="183"/>
      <c r="AB268" s="183"/>
      <c r="AC268" s="183"/>
      <c r="AD268" s="183"/>
      <c r="AE268" s="183"/>
    </row>
    <row r="269" spans="1:31" s="70" customFormat="1" ht="15.75">
      <c r="A269" s="38"/>
      <c r="B269" s="23" t="s">
        <v>463</v>
      </c>
      <c r="C269" s="217" t="s">
        <v>464</v>
      </c>
      <c r="D269" s="136">
        <f t="shared" si="69"/>
        <v>0</v>
      </c>
      <c r="E269" s="136">
        <f t="shared" si="69"/>
        <v>0</v>
      </c>
      <c r="F269" s="37">
        <f>'[1]84,50'!L15</f>
        <v>0</v>
      </c>
      <c r="G269" s="37">
        <f>'[1]84,50'!M15</f>
        <v>0</v>
      </c>
      <c r="H269" s="37">
        <f>'[1]84,50'!N15</f>
        <v>0</v>
      </c>
      <c r="I269" s="37">
        <f>'[1]84,50'!O15</f>
        <v>0</v>
      </c>
      <c r="J269" s="37">
        <f>'[1]84,50'!P15</f>
        <v>0</v>
      </c>
      <c r="K269" s="37">
        <f>'[1]84,50'!Q15</f>
        <v>0</v>
      </c>
      <c r="L269" s="37">
        <f>'[1]84,50'!R15</f>
        <v>251</v>
      </c>
      <c r="M269" s="183"/>
      <c r="N269" s="184">
        <f t="shared" si="55"/>
        <v>0</v>
      </c>
      <c r="O269" s="183"/>
      <c r="P269" s="183"/>
      <c r="Q269" s="183"/>
      <c r="R269" s="183"/>
      <c r="S269" s="183"/>
      <c r="T269" s="183"/>
      <c r="U269" s="183"/>
      <c r="V269" s="183"/>
      <c r="W269" s="183"/>
      <c r="X269" s="183"/>
      <c r="Y269" s="183"/>
      <c r="Z269" s="183"/>
      <c r="AA269" s="183"/>
      <c r="AB269" s="183"/>
      <c r="AC269" s="183"/>
      <c r="AD269" s="183"/>
      <c r="AE269" s="183"/>
    </row>
    <row r="270" spans="1:31" s="70" customFormat="1" ht="15.75">
      <c r="A270" s="38"/>
      <c r="B270" s="23" t="s">
        <v>465</v>
      </c>
      <c r="C270" s="217" t="s">
        <v>466</v>
      </c>
      <c r="D270" s="136">
        <f t="shared" si="69"/>
        <v>4214280</v>
      </c>
      <c r="E270" s="136">
        <f t="shared" si="69"/>
        <v>3488220</v>
      </c>
      <c r="F270" s="37">
        <f>'[1]84,03,03'!L27+'[1]84,50'!L16</f>
        <v>4214280</v>
      </c>
      <c r="G270" s="37">
        <f>'[1]84,03,03'!M27+'[1]84,50'!M16</f>
        <v>3488220</v>
      </c>
      <c r="H270" s="37">
        <f>'[1]84,03,03'!N27+'[1]84,50'!N16</f>
        <v>2336965</v>
      </c>
      <c r="I270" s="37">
        <f>'[1]84,03,03'!O27+'[1]84,50'!O16</f>
        <v>2336965</v>
      </c>
      <c r="J270" s="37">
        <f>'[1]84,03,03'!P27+'[1]84,50'!P16</f>
        <v>2336965</v>
      </c>
      <c r="K270" s="37">
        <f>'[1]84,03,03'!Q27+'[1]84,50'!Q16</f>
        <v>0</v>
      </c>
      <c r="L270" s="37">
        <f>'[1]84,03,03'!R27+'[1]84,50'!R16</f>
        <v>473432</v>
      </c>
      <c r="M270" s="183"/>
      <c r="N270" s="184">
        <f t="shared" si="55"/>
        <v>0</v>
      </c>
      <c r="O270" s="183"/>
      <c r="P270" s="183"/>
      <c r="Q270" s="183"/>
      <c r="R270" s="183"/>
      <c r="S270" s="183"/>
      <c r="T270" s="183"/>
      <c r="U270" s="183"/>
      <c r="V270" s="183"/>
      <c r="W270" s="183"/>
      <c r="X270" s="183"/>
      <c r="Y270" s="183"/>
      <c r="Z270" s="183"/>
      <c r="AA270" s="183"/>
      <c r="AB270" s="183"/>
      <c r="AC270" s="183"/>
      <c r="AD270" s="183"/>
      <c r="AE270" s="183"/>
    </row>
    <row r="271" spans="1:31" s="70" customFormat="1" ht="15.75" hidden="1">
      <c r="A271" s="17" t="s">
        <v>467</v>
      </c>
      <c r="B271" s="18"/>
      <c r="C271" s="149">
        <v>84</v>
      </c>
      <c r="D271" s="152"/>
      <c r="E271" s="152"/>
      <c r="F271" s="41">
        <f t="shared" ref="F271:L271" si="70">F273</f>
        <v>0</v>
      </c>
      <c r="G271" s="41">
        <f t="shared" si="70"/>
        <v>0</v>
      </c>
      <c r="H271" s="41">
        <f t="shared" si="70"/>
        <v>0</v>
      </c>
      <c r="I271" s="41">
        <f t="shared" si="70"/>
        <v>0</v>
      </c>
      <c r="J271" s="41">
        <f t="shared" si="70"/>
        <v>0</v>
      </c>
      <c r="K271" s="41">
        <f t="shared" si="70"/>
        <v>0</v>
      </c>
      <c r="L271" s="42">
        <f t="shared" si="70"/>
        <v>0</v>
      </c>
      <c r="M271" s="183"/>
      <c r="N271" s="184">
        <f t="shared" si="55"/>
        <v>0</v>
      </c>
      <c r="O271" s="183"/>
      <c r="P271" s="183"/>
      <c r="Q271" s="183"/>
      <c r="R271" s="183"/>
      <c r="S271" s="183"/>
      <c r="T271" s="183"/>
      <c r="U271" s="183"/>
      <c r="V271" s="183"/>
      <c r="W271" s="183"/>
      <c r="X271" s="183"/>
      <c r="Y271" s="183"/>
      <c r="Z271" s="183"/>
      <c r="AA271" s="183"/>
      <c r="AB271" s="183"/>
      <c r="AC271" s="183"/>
      <c r="AD271" s="183"/>
      <c r="AE271" s="183"/>
    </row>
    <row r="272" spans="1:31" s="70" customFormat="1" ht="15.75" hidden="1">
      <c r="A272" s="153"/>
      <c r="B272" s="154"/>
      <c r="C272" s="155">
        <v>85.01</v>
      </c>
      <c r="D272" s="156"/>
      <c r="E272" s="156"/>
      <c r="F272" s="157"/>
      <c r="G272" s="157"/>
      <c r="H272" s="157"/>
      <c r="I272" s="157"/>
      <c r="J272" s="157"/>
      <c r="K272" s="157"/>
      <c r="L272" s="158"/>
      <c r="M272" s="183"/>
      <c r="N272" s="184"/>
      <c r="O272" s="183"/>
      <c r="P272" s="183"/>
      <c r="Q272" s="183"/>
      <c r="R272" s="183"/>
      <c r="S272" s="183"/>
      <c r="T272" s="183"/>
      <c r="U272" s="183"/>
      <c r="V272" s="183"/>
      <c r="W272" s="183"/>
      <c r="X272" s="183"/>
      <c r="Y272" s="183"/>
      <c r="Z272" s="183"/>
      <c r="AA272" s="183"/>
      <c r="AB272" s="183"/>
      <c r="AC272" s="183"/>
      <c r="AD272" s="183"/>
      <c r="AE272" s="183"/>
    </row>
    <row r="273" spans="1:31" s="70" customFormat="1" ht="15.75" hidden="1">
      <c r="A273" s="38"/>
      <c r="B273" s="23" t="s">
        <v>468</v>
      </c>
      <c r="C273" s="68" t="s">
        <v>469</v>
      </c>
      <c r="D273" s="69"/>
      <c r="E273" s="69"/>
      <c r="F273" s="157">
        <f>'[1]84,50'!L17</f>
        <v>0</v>
      </c>
      <c r="G273" s="157">
        <f>'[1]84,50'!M17</f>
        <v>0</v>
      </c>
      <c r="H273" s="157">
        <f>'[1]84,50'!N17</f>
        <v>0</v>
      </c>
      <c r="I273" s="157">
        <f>'[1]84,50'!O17</f>
        <v>0</v>
      </c>
      <c r="J273" s="157">
        <f>'[1]84,50'!P17</f>
        <v>0</v>
      </c>
      <c r="K273" s="159">
        <f>H273-J273</f>
        <v>0</v>
      </c>
      <c r="L273" s="28"/>
      <c r="M273" s="183"/>
      <c r="N273" s="184">
        <f t="shared" si="55"/>
        <v>0</v>
      </c>
      <c r="O273" s="183"/>
      <c r="P273" s="183"/>
      <c r="Q273" s="183"/>
      <c r="R273" s="183"/>
      <c r="S273" s="183"/>
      <c r="T273" s="183"/>
      <c r="U273" s="183"/>
      <c r="V273" s="183"/>
      <c r="W273" s="183"/>
      <c r="X273" s="183"/>
      <c r="Y273" s="183"/>
      <c r="Z273" s="183"/>
      <c r="AA273" s="183"/>
      <c r="AB273" s="183"/>
      <c r="AC273" s="183"/>
      <c r="AD273" s="183"/>
      <c r="AE273" s="183"/>
    </row>
    <row r="274" spans="1:31" s="70" customFormat="1" ht="15.75" hidden="1">
      <c r="A274" s="17" t="s">
        <v>470</v>
      </c>
      <c r="B274" s="40"/>
      <c r="C274" s="149"/>
      <c r="D274" s="152"/>
      <c r="E274" s="152"/>
      <c r="F274" s="41"/>
      <c r="G274" s="41"/>
      <c r="H274" s="41"/>
      <c r="I274" s="41"/>
      <c r="J274" s="41"/>
      <c r="K274" s="41"/>
      <c r="L274" s="42"/>
      <c r="M274" s="183"/>
      <c r="N274" s="184">
        <f t="shared" si="55"/>
        <v>0</v>
      </c>
      <c r="O274" s="183"/>
      <c r="P274" s="183"/>
      <c r="Q274" s="183"/>
      <c r="R274" s="183"/>
      <c r="S274" s="183"/>
      <c r="T274" s="183"/>
      <c r="U274" s="183"/>
      <c r="V274" s="183"/>
      <c r="W274" s="183"/>
      <c r="X274" s="183"/>
      <c r="Y274" s="183"/>
      <c r="Z274" s="183"/>
      <c r="AA274" s="183"/>
      <c r="AB274" s="183"/>
      <c r="AC274" s="183"/>
      <c r="AD274" s="183"/>
      <c r="AE274" s="183"/>
    </row>
    <row r="275" spans="1:31" s="70" customFormat="1" ht="15.75" hidden="1">
      <c r="A275" s="38"/>
      <c r="B275" s="39"/>
      <c r="C275" s="24"/>
      <c r="D275" s="25"/>
      <c r="E275" s="25"/>
      <c r="F275" s="37"/>
      <c r="G275" s="37"/>
      <c r="H275" s="37"/>
      <c r="I275" s="37"/>
      <c r="J275" s="37"/>
      <c r="K275" s="27">
        <f>H275-J275</f>
        <v>0</v>
      </c>
      <c r="L275" s="43"/>
      <c r="M275" s="183"/>
      <c r="N275" s="184">
        <f t="shared" si="55"/>
        <v>0</v>
      </c>
      <c r="O275" s="183"/>
      <c r="P275" s="183"/>
      <c r="Q275" s="183"/>
      <c r="R275" s="183"/>
      <c r="S275" s="183"/>
      <c r="T275" s="183"/>
      <c r="U275" s="183"/>
      <c r="V275" s="183"/>
      <c r="W275" s="183"/>
      <c r="X275" s="183"/>
      <c r="Y275" s="183"/>
      <c r="Z275" s="183"/>
      <c r="AA275" s="183"/>
      <c r="AB275" s="183"/>
      <c r="AC275" s="183"/>
      <c r="AD275" s="183"/>
      <c r="AE275" s="183"/>
    </row>
    <row r="276" spans="1:31" s="70" customFormat="1" ht="15.75" hidden="1">
      <c r="A276" s="160" t="s">
        <v>471</v>
      </c>
      <c r="B276" s="100"/>
      <c r="C276" s="161">
        <v>72</v>
      </c>
      <c r="D276" s="162"/>
      <c r="E276" s="162"/>
      <c r="F276" s="81">
        <f t="shared" ref="F276:L277" si="71">F277</f>
        <v>0</v>
      </c>
      <c r="G276" s="81">
        <f t="shared" si="71"/>
        <v>0</v>
      </c>
      <c r="H276" s="81">
        <f t="shared" si="71"/>
        <v>0</v>
      </c>
      <c r="I276" s="81">
        <f t="shared" si="71"/>
        <v>0</v>
      </c>
      <c r="J276" s="81">
        <f t="shared" si="71"/>
        <v>0</v>
      </c>
      <c r="K276" s="81">
        <f t="shared" si="71"/>
        <v>0</v>
      </c>
      <c r="L276" s="82">
        <f t="shared" si="71"/>
        <v>0</v>
      </c>
      <c r="M276" s="183"/>
      <c r="N276" s="184">
        <f t="shared" si="55"/>
        <v>0</v>
      </c>
      <c r="O276" s="183"/>
      <c r="P276" s="183"/>
      <c r="Q276" s="183"/>
      <c r="R276" s="183"/>
      <c r="S276" s="183"/>
      <c r="T276" s="183"/>
      <c r="U276" s="183"/>
      <c r="V276" s="183"/>
      <c r="W276" s="183"/>
      <c r="X276" s="183"/>
      <c r="Y276" s="183"/>
      <c r="Z276" s="183"/>
      <c r="AA276" s="183"/>
      <c r="AB276" s="183"/>
      <c r="AC276" s="183"/>
      <c r="AD276" s="183"/>
      <c r="AE276" s="183"/>
    </row>
    <row r="277" spans="1:31" s="70" customFormat="1" ht="15.75" hidden="1">
      <c r="A277" s="163" t="s">
        <v>472</v>
      </c>
      <c r="B277" s="164"/>
      <c r="C277" s="149" t="s">
        <v>473</v>
      </c>
      <c r="D277" s="152"/>
      <c r="E277" s="152"/>
      <c r="F277" s="41">
        <f t="shared" si="71"/>
        <v>0</v>
      </c>
      <c r="G277" s="41">
        <f t="shared" si="71"/>
        <v>0</v>
      </c>
      <c r="H277" s="41">
        <f t="shared" si="71"/>
        <v>0</v>
      </c>
      <c r="I277" s="41">
        <f t="shared" si="71"/>
        <v>0</v>
      </c>
      <c r="J277" s="41">
        <f t="shared" si="71"/>
        <v>0</v>
      </c>
      <c r="K277" s="41">
        <f t="shared" si="71"/>
        <v>0</v>
      </c>
      <c r="L277" s="42">
        <f t="shared" si="71"/>
        <v>0</v>
      </c>
      <c r="M277" s="183"/>
      <c r="N277" s="184">
        <f t="shared" si="55"/>
        <v>0</v>
      </c>
      <c r="O277" s="183"/>
      <c r="P277" s="183"/>
      <c r="Q277" s="183"/>
      <c r="R277" s="183"/>
      <c r="S277" s="183"/>
      <c r="T277" s="183"/>
      <c r="U277" s="183"/>
      <c r="V277" s="183"/>
      <c r="W277" s="183"/>
      <c r="X277" s="183"/>
      <c r="Y277" s="183"/>
      <c r="Z277" s="183"/>
      <c r="AA277" s="183"/>
      <c r="AB277" s="183"/>
      <c r="AC277" s="183"/>
      <c r="AD277" s="183"/>
      <c r="AE277" s="183"/>
    </row>
    <row r="278" spans="1:31" s="70" customFormat="1" ht="15.75" hidden="1">
      <c r="A278" s="165"/>
      <c r="B278" s="23" t="s">
        <v>474</v>
      </c>
      <c r="C278" s="24" t="s">
        <v>475</v>
      </c>
      <c r="D278" s="25"/>
      <c r="E278" s="25"/>
      <c r="F278" s="37"/>
      <c r="G278" s="27"/>
      <c r="H278" s="27"/>
      <c r="I278" s="27"/>
      <c r="J278" s="27"/>
      <c r="K278" s="27">
        <f>H278-J278</f>
        <v>0</v>
      </c>
      <c r="L278" s="28"/>
      <c r="M278" s="183"/>
      <c r="N278" s="184">
        <f t="shared" ref="N278:N284" si="72">H278-I278</f>
        <v>0</v>
      </c>
      <c r="O278" s="183"/>
      <c r="P278" s="183"/>
      <c r="Q278" s="183"/>
      <c r="R278" s="183"/>
      <c r="S278" s="183"/>
      <c r="T278" s="183"/>
      <c r="U278" s="183"/>
      <c r="V278" s="183"/>
      <c r="W278" s="183"/>
      <c r="X278" s="183"/>
      <c r="Y278" s="183"/>
      <c r="Z278" s="183"/>
      <c r="AA278" s="183"/>
      <c r="AB278" s="183"/>
      <c r="AC278" s="183"/>
      <c r="AD278" s="183"/>
      <c r="AE278" s="183"/>
    </row>
    <row r="279" spans="1:31" s="70" customFormat="1" ht="15.75" hidden="1">
      <c r="A279" s="165"/>
      <c r="B279" s="23"/>
      <c r="C279" s="24"/>
      <c r="D279" s="25"/>
      <c r="E279" s="25"/>
      <c r="F279" s="37"/>
      <c r="G279" s="37"/>
      <c r="H279" s="37"/>
      <c r="I279" s="37"/>
      <c r="J279" s="37"/>
      <c r="K279" s="27">
        <f>H279-J279</f>
        <v>0</v>
      </c>
      <c r="L279" s="43"/>
      <c r="M279" s="183"/>
      <c r="N279" s="184">
        <f t="shared" si="72"/>
        <v>0</v>
      </c>
      <c r="O279" s="183"/>
      <c r="P279" s="183"/>
      <c r="Q279" s="183"/>
      <c r="R279" s="183"/>
      <c r="S279" s="183"/>
      <c r="T279" s="183"/>
      <c r="U279" s="183"/>
      <c r="V279" s="183"/>
      <c r="W279" s="183"/>
      <c r="X279" s="183"/>
      <c r="Y279" s="183"/>
      <c r="Z279" s="183"/>
      <c r="AA279" s="183"/>
      <c r="AB279" s="183"/>
      <c r="AC279" s="183"/>
      <c r="AD279" s="183"/>
      <c r="AE279" s="183"/>
    </row>
    <row r="280" spans="1:31" s="70" customFormat="1" ht="15.75" hidden="1">
      <c r="A280" s="166" t="s">
        <v>476</v>
      </c>
      <c r="B280" s="167"/>
      <c r="C280" s="168">
        <v>75</v>
      </c>
      <c r="D280" s="169"/>
      <c r="E280" s="169"/>
      <c r="F280" s="81">
        <f>H280+I280+J280+K280</f>
        <v>0</v>
      </c>
      <c r="G280" s="81"/>
      <c r="H280" s="81"/>
      <c r="I280" s="81"/>
      <c r="J280" s="81"/>
      <c r="K280" s="27">
        <f>H280-J280</f>
        <v>0</v>
      </c>
      <c r="L280" s="82"/>
      <c r="M280" s="183"/>
      <c r="N280" s="184">
        <f t="shared" si="72"/>
        <v>0</v>
      </c>
      <c r="O280" s="183"/>
      <c r="P280" s="183"/>
      <c r="Q280" s="183"/>
      <c r="R280" s="183"/>
      <c r="S280" s="183"/>
      <c r="T280" s="183"/>
      <c r="U280" s="183"/>
      <c r="V280" s="183"/>
      <c r="W280" s="183"/>
      <c r="X280" s="183"/>
      <c r="Y280" s="183"/>
      <c r="Z280" s="183"/>
      <c r="AA280" s="183"/>
      <c r="AB280" s="183"/>
      <c r="AC280" s="183"/>
      <c r="AD280" s="183"/>
      <c r="AE280" s="183"/>
    </row>
    <row r="281" spans="1:31" s="70" customFormat="1" ht="15.75" hidden="1">
      <c r="A281" s="165"/>
      <c r="B281" s="170"/>
      <c r="C281" s="105"/>
      <c r="D281" s="106"/>
      <c r="E281" s="106"/>
      <c r="F281" s="37"/>
      <c r="G281" s="37"/>
      <c r="H281" s="37"/>
      <c r="I281" s="37"/>
      <c r="J281" s="37"/>
      <c r="K281" s="27">
        <f>H281-J281</f>
        <v>0</v>
      </c>
      <c r="L281" s="43"/>
      <c r="M281" s="183"/>
      <c r="N281" s="184">
        <f t="shared" si="72"/>
        <v>0</v>
      </c>
      <c r="O281" s="183"/>
      <c r="P281" s="183"/>
      <c r="Q281" s="183"/>
      <c r="R281" s="183"/>
      <c r="S281" s="183"/>
      <c r="T281" s="183"/>
      <c r="U281" s="183"/>
      <c r="V281" s="183"/>
      <c r="W281" s="183"/>
      <c r="X281" s="183"/>
      <c r="Y281" s="183"/>
      <c r="Z281" s="183"/>
      <c r="AA281" s="183"/>
      <c r="AB281" s="183"/>
      <c r="AC281" s="183"/>
      <c r="AD281" s="183"/>
      <c r="AE281" s="183"/>
    </row>
    <row r="282" spans="1:31" s="70" customFormat="1" ht="35.25" hidden="1" customHeight="1">
      <c r="A282" s="300" t="s">
        <v>335</v>
      </c>
      <c r="B282" s="301"/>
      <c r="C282" s="101" t="s">
        <v>336</v>
      </c>
      <c r="D282" s="102"/>
      <c r="E282" s="102"/>
      <c r="F282" s="81">
        <f t="shared" ref="F282:L283" si="73">F283</f>
        <v>0</v>
      </c>
      <c r="G282" s="81">
        <f t="shared" si="73"/>
        <v>0</v>
      </c>
      <c r="H282" s="81">
        <f t="shared" si="73"/>
        <v>0</v>
      </c>
      <c r="I282" s="81">
        <f t="shared" si="73"/>
        <v>0</v>
      </c>
      <c r="J282" s="81">
        <f t="shared" si="73"/>
        <v>0</v>
      </c>
      <c r="K282" s="81">
        <f t="shared" si="73"/>
        <v>0</v>
      </c>
      <c r="L282" s="82">
        <f t="shared" si="73"/>
        <v>0</v>
      </c>
      <c r="M282" s="183"/>
      <c r="N282" s="184">
        <f t="shared" si="72"/>
        <v>0</v>
      </c>
      <c r="O282" s="183"/>
      <c r="P282" s="183"/>
      <c r="Q282" s="183"/>
      <c r="R282" s="183"/>
      <c r="S282" s="183"/>
      <c r="T282" s="183"/>
      <c r="U282" s="183"/>
      <c r="V282" s="183"/>
      <c r="W282" s="183"/>
      <c r="X282" s="183"/>
      <c r="Y282" s="183"/>
      <c r="Z282" s="183"/>
      <c r="AA282" s="183"/>
      <c r="AB282" s="183"/>
      <c r="AC282" s="183"/>
      <c r="AD282" s="183"/>
      <c r="AE282" s="183"/>
    </row>
    <row r="283" spans="1:31" s="70" customFormat="1" ht="15.75" hidden="1">
      <c r="A283" s="38" t="s">
        <v>337</v>
      </c>
      <c r="B283" s="23"/>
      <c r="C283" s="83" t="s">
        <v>338</v>
      </c>
      <c r="D283" s="25"/>
      <c r="E283" s="25"/>
      <c r="F283" s="37">
        <f t="shared" si="73"/>
        <v>0</v>
      </c>
      <c r="G283" s="37">
        <f t="shared" si="73"/>
        <v>0</v>
      </c>
      <c r="H283" s="37">
        <f>H284</f>
        <v>0</v>
      </c>
      <c r="I283" s="37">
        <f>I284</f>
        <v>0</v>
      </c>
      <c r="J283" s="37">
        <f>J284</f>
        <v>0</v>
      </c>
      <c r="K283" s="37">
        <f>'[1]84,03,03'!P35</f>
        <v>0</v>
      </c>
      <c r="L283" s="37">
        <f>'[1]84,03,03'!Q35</f>
        <v>0</v>
      </c>
      <c r="M283" s="183"/>
      <c r="N283" s="184">
        <f t="shared" si="72"/>
        <v>0</v>
      </c>
      <c r="O283" s="183"/>
      <c r="P283" s="183"/>
      <c r="Q283" s="183"/>
      <c r="R283" s="183"/>
      <c r="S283" s="183"/>
      <c r="T283" s="183"/>
      <c r="U283" s="183"/>
      <c r="V283" s="183"/>
      <c r="W283" s="183"/>
      <c r="X283" s="183"/>
      <c r="Y283" s="183"/>
      <c r="Z283" s="183"/>
      <c r="AA283" s="183"/>
      <c r="AB283" s="183"/>
      <c r="AC283" s="183"/>
      <c r="AD283" s="183"/>
      <c r="AE283" s="183"/>
    </row>
    <row r="284" spans="1:31" s="70" customFormat="1" ht="16.5" hidden="1" thickBot="1">
      <c r="A284" s="171"/>
      <c r="B284" s="23"/>
      <c r="C284" s="172" t="s">
        <v>469</v>
      </c>
      <c r="D284" s="173"/>
      <c r="E284" s="173"/>
      <c r="F284" s="174">
        <f>'[1]84,03,03'!L30+'[1]84,50'!L17</f>
        <v>0</v>
      </c>
      <c r="G284" s="174">
        <f>'[1]84,03,03'!M30+'[1]84,50'!M17</f>
        <v>0</v>
      </c>
      <c r="H284" s="174">
        <f>'[1]84,03,03'!N30+'[1]84,50'!N17</f>
        <v>0</v>
      </c>
      <c r="I284" s="174">
        <f>'[1]84,03,03'!O30+'[1]84,50'!O17</f>
        <v>0</v>
      </c>
      <c r="J284" s="174">
        <f>'[1]84,03,03'!P30+'[1]84,50'!P17</f>
        <v>0</v>
      </c>
      <c r="K284" s="174">
        <f>'[1]84,03,03'!Q30+'[1]84,50'!Q17</f>
        <v>0</v>
      </c>
      <c r="L284" s="174">
        <f>'[1]84,03,03'!R30+'[1]84,50'!R17</f>
        <v>0</v>
      </c>
      <c r="M284" s="189">
        <f>'[1]84,03,03'!S30+'[1]84,50'!S17</f>
        <v>0</v>
      </c>
      <c r="N284" s="184">
        <f t="shared" si="72"/>
        <v>0</v>
      </c>
      <c r="O284" s="183"/>
      <c r="P284" s="183"/>
      <c r="Q284" s="183"/>
      <c r="R284" s="183"/>
      <c r="S284" s="183"/>
      <c r="T284" s="183"/>
      <c r="U284" s="183"/>
      <c r="V284" s="183"/>
      <c r="W284" s="183"/>
      <c r="X284" s="183"/>
      <c r="Y284" s="183"/>
      <c r="Z284" s="183"/>
      <c r="AA284" s="183"/>
      <c r="AB284" s="183"/>
      <c r="AC284" s="183"/>
      <c r="AD284" s="183"/>
      <c r="AE284" s="183"/>
    </row>
    <row r="285" spans="1:31">
      <c r="F285" s="9"/>
    </row>
    <row r="286" spans="1:31">
      <c r="A286" s="176"/>
      <c r="B286" s="177"/>
    </row>
    <row r="287" spans="1:31">
      <c r="A287" s="178"/>
      <c r="B287" s="179" t="s">
        <v>477</v>
      </c>
      <c r="C287" s="178"/>
      <c r="D287" s="178"/>
      <c r="E287" s="178"/>
      <c r="F287" s="178" t="s">
        <v>478</v>
      </c>
      <c r="G287" s="178"/>
      <c r="H287" s="178"/>
      <c r="I287" s="178"/>
      <c r="J287" s="178" t="s">
        <v>479</v>
      </c>
      <c r="K287" s="178"/>
    </row>
    <row r="288" spans="1:31">
      <c r="A288" s="291" t="s">
        <v>480</v>
      </c>
      <c r="B288" s="291"/>
      <c r="C288" s="178"/>
      <c r="D288" s="178"/>
      <c r="E288" s="178"/>
      <c r="F288" s="178" t="s">
        <v>481</v>
      </c>
      <c r="G288" s="178"/>
      <c r="H288" s="180"/>
      <c r="I288" s="178"/>
      <c r="J288" s="178" t="s">
        <v>482</v>
      </c>
      <c r="K288" s="178"/>
    </row>
    <row r="289" spans="1:10">
      <c r="A289" s="302"/>
      <c r="B289" s="302"/>
    </row>
    <row r="290" spans="1:10">
      <c r="A290" s="302"/>
      <c r="B290" s="302"/>
    </row>
    <row r="291" spans="1:10" ht="12.75" customHeight="1">
      <c r="A291" s="303"/>
      <c r="B291" s="303"/>
      <c r="F291" s="181"/>
      <c r="G291" s="181"/>
      <c r="H291" s="181"/>
      <c r="I291" s="181"/>
      <c r="J291" s="181"/>
    </row>
    <row r="292" spans="1:10">
      <c r="A292" s="302"/>
      <c r="B292" s="302"/>
      <c r="C292" s="181"/>
      <c r="D292" s="181"/>
      <c r="E292" s="181"/>
      <c r="F292" s="181"/>
      <c r="G292" s="181"/>
      <c r="H292" s="181"/>
      <c r="I292" s="181"/>
      <c r="J292" s="181"/>
    </row>
    <row r="293" spans="1:10">
      <c r="C293" s="304"/>
      <c r="D293" s="304"/>
      <c r="E293" s="304"/>
      <c r="F293" s="304"/>
      <c r="G293" s="304"/>
      <c r="H293" s="304"/>
      <c r="I293" s="304"/>
      <c r="J293" s="305"/>
    </row>
  </sheetData>
  <mergeCells count="52">
    <mergeCell ref="A289:B289"/>
    <mergeCell ref="A290:B290"/>
    <mergeCell ref="A291:B291"/>
    <mergeCell ref="A292:B292"/>
    <mergeCell ref="C293:J293"/>
    <mergeCell ref="N213:N214"/>
    <mergeCell ref="A217:B217"/>
    <mergeCell ref="A218:B218"/>
    <mergeCell ref="A288:B288"/>
    <mergeCell ref="A226:B226"/>
    <mergeCell ref="A230:B230"/>
    <mergeCell ref="A234:B234"/>
    <mergeCell ref="A238:B238"/>
    <mergeCell ref="A242:B242"/>
    <mergeCell ref="A246:B246"/>
    <mergeCell ref="A250:B250"/>
    <mergeCell ref="A256:B256"/>
    <mergeCell ref="A260:B260"/>
    <mergeCell ref="A264:B264"/>
    <mergeCell ref="A282:B282"/>
    <mergeCell ref="A222:B222"/>
    <mergeCell ref="A157:B157"/>
    <mergeCell ref="A160:B160"/>
    <mergeCell ref="A161:B161"/>
    <mergeCell ref="A170:B170"/>
    <mergeCell ref="A183:B183"/>
    <mergeCell ref="A7:B7"/>
    <mergeCell ref="A8:B8"/>
    <mergeCell ref="A9:B9"/>
    <mergeCell ref="A10:B10"/>
    <mergeCell ref="A11:B11"/>
    <mergeCell ref="A1:B1"/>
    <mergeCell ref="A2:B2"/>
    <mergeCell ref="C2:G2"/>
    <mergeCell ref="B5:K5"/>
    <mergeCell ref="B6:K6"/>
    <mergeCell ref="A212:B212"/>
    <mergeCell ref="A142:B142"/>
    <mergeCell ref="A47:B47"/>
    <mergeCell ref="A75:B75"/>
    <mergeCell ref="A76:B76"/>
    <mergeCell ref="A84:B84"/>
    <mergeCell ref="A174:B174"/>
    <mergeCell ref="A93:B93"/>
    <mergeCell ref="A128:B128"/>
    <mergeCell ref="A129:B129"/>
    <mergeCell ref="A211:B211"/>
    <mergeCell ref="A186:B186"/>
    <mergeCell ref="A187:B187"/>
    <mergeCell ref="A199:B199"/>
    <mergeCell ref="A169:B169"/>
    <mergeCell ref="A179:B179"/>
  </mergeCells>
  <pageMargins left="0.35433070866141736" right="0.19685039370078741" top="0.26" bottom="0.37" header="0.31496062992125984" footer="0.31496062992125984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2025-05-20T11:34:02Z</cp:lastPrinted>
  <dcterms:created xsi:type="dcterms:W3CDTF">2025-03-14T13:06:30Z</dcterms:created>
  <dcterms:modified xsi:type="dcterms:W3CDTF">2025-06-04T09:57:54Z</dcterms:modified>
</cp:coreProperties>
</file>