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FC4F50C4-C94E-4B5F-ABB2-8CB58C3E088D}" xr6:coauthVersionLast="47" xr6:coauthVersionMax="47" xr10:uidLastSave="{00000000-0000-0000-0000-000000000000}"/>
  <bookViews>
    <workbookView xWindow="-120" yWindow="-120" windowWidth="29040" windowHeight="15840" xr2:uid="{E083556A-AB51-4E70-B70C-978F322F1805}"/>
  </bookViews>
  <sheets>
    <sheet name="FEN 2024" sheetId="1" r:id="rId1"/>
  </sheets>
  <definedNames>
    <definedName name="_xlnm._FilterDatabase" localSheetId="0" hidden="1">'FEN 2024'!$A$9:$U$44</definedName>
    <definedName name="_Hlk118459724" localSheetId="0">'FEN 2024'!$E$23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3" i="1" l="1"/>
  <c r="AN43" i="1"/>
  <c r="AJ43" i="1"/>
  <c r="AH43" i="1"/>
  <c r="AD43" i="1"/>
  <c r="AC43" i="1"/>
  <c r="AB43" i="1"/>
  <c r="X43" i="1"/>
  <c r="V43" i="1"/>
  <c r="R43" i="1"/>
  <c r="AR42" i="1"/>
  <c r="AQ42" i="1"/>
  <c r="AP42" i="1"/>
  <c r="AO42" i="1"/>
  <c r="AN42" i="1"/>
  <c r="AM42" i="1"/>
  <c r="AM43" i="1" s="1"/>
  <c r="AL42" i="1"/>
  <c r="AL43" i="1" s="1"/>
  <c r="AK42" i="1"/>
  <c r="AK43" i="1" s="1"/>
  <c r="AJ42" i="1"/>
  <c r="AI42" i="1"/>
  <c r="AI43" i="1" s="1"/>
  <c r="AH42" i="1"/>
  <c r="AG42" i="1"/>
  <c r="AG43" i="1" s="1"/>
  <c r="AF42" i="1"/>
  <c r="AF43" i="1" s="1"/>
  <c r="AE42" i="1"/>
  <c r="AE43" i="1" s="1"/>
  <c r="AD42" i="1"/>
  <c r="AC42" i="1"/>
  <c r="AB42" i="1"/>
  <c r="AA42" i="1"/>
  <c r="AA43" i="1" s="1"/>
  <c r="Z42" i="1"/>
  <c r="Z43" i="1" s="1"/>
  <c r="Y42" i="1"/>
  <c r="Y43" i="1" s="1"/>
  <c r="X42" i="1"/>
  <c r="W42" i="1"/>
  <c r="W43" i="1" s="1"/>
  <c r="V42" i="1"/>
  <c r="U42" i="1"/>
  <c r="U43" i="1" s="1"/>
  <c r="T42" i="1"/>
  <c r="T43" i="1" s="1"/>
  <c r="S42" i="1"/>
  <c r="S43" i="1" s="1"/>
  <c r="R42" i="1"/>
  <c r="Q42" i="1"/>
  <c r="Q43" i="1" s="1"/>
  <c r="P42" i="1"/>
  <c r="P43" i="1" s="1"/>
  <c r="O42" i="1"/>
  <c r="M42" i="1"/>
  <c r="L42" i="1"/>
  <c r="K42" i="1"/>
  <c r="J42" i="1"/>
  <c r="I42" i="1"/>
  <c r="H42" i="1"/>
  <c r="G42" i="1"/>
  <c r="F42" i="1"/>
  <c r="N41" i="1"/>
  <c r="N42" i="1" s="1"/>
  <c r="N39" i="1"/>
  <c r="N38" i="1"/>
  <c r="AR37" i="1"/>
  <c r="AQ37" i="1"/>
  <c r="AR35" i="1"/>
  <c r="AQ35" i="1"/>
  <c r="O35" i="1"/>
  <c r="M35" i="1"/>
  <c r="L35" i="1"/>
  <c r="K35" i="1"/>
  <c r="K43" i="1" s="1"/>
  <c r="J35" i="1"/>
  <c r="I35" i="1"/>
  <c r="H35" i="1"/>
  <c r="G35" i="1"/>
  <c r="F35" i="1"/>
  <c r="N34" i="1"/>
  <c r="N32" i="1"/>
  <c r="N31" i="1"/>
  <c r="N30" i="1"/>
  <c r="N29" i="1"/>
  <c r="N28" i="1"/>
  <c r="N27" i="1"/>
  <c r="N26" i="1"/>
  <c r="N25" i="1"/>
  <c r="M24" i="1"/>
  <c r="L24" i="1"/>
  <c r="K24" i="1"/>
  <c r="J24" i="1"/>
  <c r="I24" i="1"/>
  <c r="H24" i="1"/>
  <c r="G24" i="1"/>
  <c r="F24" i="1"/>
  <c r="O23" i="1"/>
  <c r="N22" i="1"/>
  <c r="AR21" i="1"/>
  <c r="AQ21" i="1"/>
  <c r="O21" i="1"/>
  <c r="M21" i="1"/>
  <c r="L21" i="1"/>
  <c r="K21" i="1"/>
  <c r="J21" i="1"/>
  <c r="I21" i="1"/>
  <c r="H21" i="1"/>
  <c r="G21" i="1"/>
  <c r="F21" i="1"/>
  <c r="N20" i="1"/>
  <c r="N19" i="1"/>
  <c r="N18" i="1"/>
  <c r="N17" i="1"/>
  <c r="AR16" i="1"/>
  <c r="M16" i="1"/>
  <c r="L16" i="1"/>
  <c r="K16" i="1"/>
  <c r="J16" i="1"/>
  <c r="J43" i="1" s="1"/>
  <c r="I16" i="1"/>
  <c r="H16" i="1"/>
  <c r="G16" i="1"/>
  <c r="G43" i="1" s="1"/>
  <c r="F16" i="1"/>
  <c r="F43" i="1" s="1"/>
  <c r="N14" i="1"/>
  <c r="N13" i="1"/>
  <c r="N12" i="1"/>
  <c r="F12" i="1"/>
  <c r="N11" i="1"/>
  <c r="AQ10" i="1"/>
  <c r="AQ16" i="1" s="1"/>
  <c r="N10" i="1"/>
  <c r="O10" i="1" s="1"/>
  <c r="O16" i="1" s="1"/>
  <c r="O43" i="1" s="1"/>
  <c r="N21" i="1" l="1"/>
  <c r="N24" i="1"/>
  <c r="N35" i="1"/>
  <c r="L43" i="1"/>
  <c r="N16" i="1"/>
  <c r="M43" i="1"/>
  <c r="AR43" i="1"/>
  <c r="H43" i="1"/>
  <c r="I43" i="1"/>
  <c r="N43" i="1"/>
  <c r="AQ43" i="1"/>
</calcChain>
</file>

<file path=xl/sharedStrings.xml><?xml version="1.0" encoding="utf-8"?>
<sst xmlns="http://schemas.openxmlformats.org/spreadsheetml/2006/main" count="87" uniqueCount="86">
  <si>
    <t>PRIMĂRIA MUNICIPIULUI SATU MARE</t>
  </si>
  <si>
    <t>SERVICIUL BUGET</t>
  </si>
  <si>
    <r>
      <t xml:space="preserve">Proiecte cu finanțare externă nerambursabilă 
 CHELTUIELI pentru anul </t>
    </r>
    <r>
      <rPr>
        <b/>
        <sz val="12"/>
        <color theme="4"/>
        <rFont val="Calibri"/>
        <family val="2"/>
      </rPr>
      <t>2024</t>
    </r>
  </si>
  <si>
    <t>Nr.
crt.</t>
  </si>
  <si>
    <t>Capitol
 bugetar</t>
  </si>
  <si>
    <t>paragraf</t>
  </si>
  <si>
    <t>Cod SMIS</t>
  </si>
  <si>
    <t xml:space="preserve">Denumire proiect </t>
  </si>
  <si>
    <t>Cheltuieli curente
2023</t>
  </si>
  <si>
    <t>Executie lucrări 
Anexa 2A 2023</t>
  </si>
  <si>
    <t xml:space="preserve">Certificate energetice Anexa 3A
2021 </t>
  </si>
  <si>
    <t>SF 
Anexa 3 2023</t>
  </si>
  <si>
    <t>Proiect tehnic
 Anexa 4A 2023</t>
  </si>
  <si>
    <t>Dotari 
Anexa 5A 2023</t>
  </si>
  <si>
    <t>Dirigentie santier
 Anexa 6A 2023</t>
  </si>
  <si>
    <t>Asistenta tehnica 
Anexa 6A 2023</t>
  </si>
  <si>
    <t>Total 
cheltuieli de capital 2023</t>
  </si>
  <si>
    <t>Buget inițial          
pentru anul 2024</t>
  </si>
  <si>
    <t>VENITURI</t>
  </si>
  <si>
    <t>DIFERENTE FATA DE TOTAL SOLICITAT</t>
  </si>
  <si>
    <t>DIFERENTA EXECUTIE LUCRARI</t>
  </si>
  <si>
    <t>INFLUENTE + / -</t>
  </si>
  <si>
    <t>ch curente</t>
  </si>
  <si>
    <t>A2</t>
  </si>
  <si>
    <t>A3</t>
  </si>
  <si>
    <t>A4</t>
  </si>
  <si>
    <t>A5</t>
  </si>
  <si>
    <t>A6 dirigentie</t>
  </si>
  <si>
    <t>A6 asistenta</t>
  </si>
  <si>
    <t>total dif</t>
  </si>
  <si>
    <t>Total BVC 
pentru anul 2022</t>
  </si>
  <si>
    <t>Total BVC 
pentru anul 2023</t>
  </si>
  <si>
    <t>Buget definitiv 
pentru anul 2024</t>
  </si>
  <si>
    <t>Plăți la 31 decembrie 2024</t>
  </si>
  <si>
    <t>65 Învățământ</t>
  </si>
  <si>
    <t>03.01</t>
  </si>
  <si>
    <t>Modernizare infrastructura educationala Gradinita nr. 29 si Cresa Punguta cu 2 bani</t>
  </si>
  <si>
    <t>04.02</t>
  </si>
  <si>
    <t>Modernizare infrastructura educationala Liceul Tehnologic "Constantin Brancusi"  SMIS 129460</t>
  </si>
  <si>
    <t>"Stagii de practică performante pentru profesioniștii de mâine" -Proiect Liceu Economic</t>
  </si>
  <si>
    <t>ECONOMIC</t>
  </si>
  <si>
    <t>TOTAL Cap. 65</t>
  </si>
  <si>
    <t>67 - Cultură, recreere 
și religie</t>
  </si>
  <si>
    <t>Amenajare pista de biciclete strada Botizului-Pod Golescu</t>
  </si>
  <si>
    <t>Transformarea zonei degradate malurile Someşului între cele 2 poduri în zonă de petrecere a timpului liber pentru comunitate</t>
  </si>
  <si>
    <t>03.04</t>
  </si>
  <si>
    <t>TOTAL Cap.  67</t>
  </si>
  <si>
    <t>68- Asigurări și
 asistența socială</t>
  </si>
  <si>
    <t>50.50</t>
  </si>
  <si>
    <t>“Împreună”- Mobilizare locală pentru educație și sănătate în Sătmărel”</t>
  </si>
  <si>
    <t>04</t>
  </si>
  <si>
    <t>TOTAL Cap. 68</t>
  </si>
  <si>
    <t>70 - Locuinte, servicii
 și dezvoltare publică</t>
  </si>
  <si>
    <t>03.30</t>
  </si>
  <si>
    <t xml:space="preserve">Proiect DAS - Satmarel </t>
  </si>
  <si>
    <t>Reabilitare cladiri rezidentiale Satu Mare 2</t>
  </si>
  <si>
    <t>Reabilitare cladiri rezidentiale Satu Mare 4</t>
  </si>
  <si>
    <t>Reabilitare cladiri rezidentiale Satu Mare 5</t>
  </si>
  <si>
    <t>Reabilitare cladiri rezidentiale Satu Mare 7</t>
  </si>
  <si>
    <t xml:space="preserve">Together for Energy - efficient Urban Mobility </t>
  </si>
  <si>
    <t xml:space="preserve">  </t>
  </si>
  <si>
    <t xml:space="preserve">Modernizare si extinderea traseului pietonal si velo Centru Nou din municipiul Satu Mare SMIS 124287 </t>
  </si>
  <si>
    <t xml:space="preserve">Modernizarea și extinderea traseului pietonal și velo Centrul Vechi   SMIS 124346 </t>
  </si>
  <si>
    <t xml:space="preserve">Reabilitare cladiri rezidentiale Satu Mare 7  SMIS 121770 </t>
  </si>
  <si>
    <t>05.01</t>
  </si>
  <si>
    <t>Cofinantare Proiect regional de dezvoltare a infrastructurii de apa si apa uzata din judetul Satu Mare SMIS 123241</t>
  </si>
  <si>
    <t>TOTAL  Cap.70</t>
  </si>
  <si>
    <t>74 Protectia 
mediului</t>
  </si>
  <si>
    <t>Elaborarea planului de atenuare si adaptare la schimbarile climatice in Municipiul Satu Mare</t>
  </si>
  <si>
    <t>TOTAL Cap. 74</t>
  </si>
  <si>
    <t>84 Transporturi</t>
  </si>
  <si>
    <t xml:space="preserve">  Pasarela pietonala si velo peste raul Somes in municipiul Satu Mare  SMIS 124287</t>
  </si>
  <si>
    <t>03.02</t>
  </si>
  <si>
    <t xml:space="preserve"> </t>
  </si>
  <si>
    <t xml:space="preserve"> Pasarela pietonala si velo intersectia Crinul smis 308692</t>
  </si>
  <si>
    <t xml:space="preserve">Dezvoltarea  infrastructurii de transport public in municipiul Satu Mare SMIS 124108 </t>
  </si>
  <si>
    <t>TOTAL  Cap. 84</t>
  </si>
  <si>
    <t>TOTAL GENERAL</t>
  </si>
  <si>
    <t>ORDONATOR CREDITE</t>
  </si>
  <si>
    <t>PRIMAR</t>
  </si>
  <si>
    <t>DIRECTOR</t>
  </si>
  <si>
    <t>SEF SERVICIU</t>
  </si>
  <si>
    <r>
      <t>Keresk</t>
    </r>
    <r>
      <rPr>
        <sz val="11"/>
        <color theme="1"/>
        <rFont val="Calibri"/>
        <family val="2"/>
      </rPr>
      <t>é</t>
    </r>
    <r>
      <rPr>
        <sz val="10.8"/>
        <color theme="1"/>
        <rFont val="Calibri"/>
        <family val="2"/>
        <charset val="238"/>
      </rPr>
      <t>nyi G</t>
    </r>
    <r>
      <rPr>
        <sz val="10.8"/>
        <color theme="1"/>
        <rFont val="Calibri"/>
        <family val="2"/>
      </rPr>
      <t>á</t>
    </r>
    <r>
      <rPr>
        <sz val="10.6"/>
        <color theme="1"/>
        <rFont val="Calibri"/>
        <family val="2"/>
        <charset val="238"/>
      </rPr>
      <t>bor</t>
    </r>
  </si>
  <si>
    <t>ec. Lucia Ursu</t>
  </si>
  <si>
    <t>ec. Terezia Borbei</t>
  </si>
  <si>
    <t>Anexa nr. 22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</si>
</sst>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4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color rgb="FF00B050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.8"/>
      <color theme="1"/>
      <name val="Calibri"/>
      <family val="2"/>
      <charset val="238"/>
    </font>
    <font>
      <sz val="10.8"/>
      <color theme="1"/>
      <name val="Calibri"/>
      <family val="2"/>
    </font>
    <font>
      <sz val="10.6"/>
      <color theme="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ACA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/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8" fillId="3" borderId="0" xfId="0" applyFont="1" applyFill="1" applyAlignment="1">
      <alignment wrapText="1"/>
    </xf>
    <xf numFmtId="0" fontId="12" fillId="3" borderId="0" xfId="0" applyFont="1" applyFill="1"/>
    <xf numFmtId="0" fontId="3" fillId="4" borderId="15" xfId="0" applyFont="1" applyFill="1" applyBorder="1" applyAlignment="1">
      <alignment horizontal="center" vertical="center"/>
    </xf>
    <xf numFmtId="49" fontId="3" fillId="6" borderId="16" xfId="0" applyNumberFormat="1" applyFont="1" applyFill="1" applyBorder="1" applyAlignment="1">
      <alignment horizontal="center" vertical="center"/>
    </xf>
    <xf numFmtId="0" fontId="0" fillId="0" borderId="17" xfId="0" applyBorder="1"/>
    <xf numFmtId="3" fontId="13" fillId="7" borderId="17" xfId="0" applyNumberFormat="1" applyFont="1" applyFill="1" applyBorder="1" applyAlignment="1">
      <alignment horizontal="center" wrapText="1"/>
    </xf>
    <xf numFmtId="3" fontId="14" fillId="0" borderId="18" xfId="0" applyNumberFormat="1" applyFont="1" applyBorder="1" applyAlignment="1">
      <alignment horizontal="center"/>
    </xf>
    <xf numFmtId="3" fontId="14" fillId="8" borderId="19" xfId="0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15" fillId="0" borderId="0" xfId="0" applyFont="1"/>
    <xf numFmtId="0" fontId="16" fillId="2" borderId="21" xfId="0" applyFont="1" applyFill="1" applyBorder="1"/>
    <xf numFmtId="0" fontId="5" fillId="9" borderId="21" xfId="0" applyFont="1" applyFill="1" applyBorder="1" applyAlignment="1">
      <alignment horizontal="center"/>
    </xf>
    <xf numFmtId="0" fontId="0" fillId="10" borderId="18" xfId="0" applyFill="1" applyBorder="1"/>
    <xf numFmtId="3" fontId="17" fillId="0" borderId="18" xfId="0" applyNumberFormat="1" applyFont="1" applyBorder="1"/>
    <xf numFmtId="0" fontId="3" fillId="0" borderId="22" xfId="0" applyFont="1" applyBorder="1" applyAlignment="1">
      <alignment horizontal="center" vertical="center"/>
    </xf>
    <xf numFmtId="0" fontId="0" fillId="0" borderId="18" xfId="0" applyBorder="1"/>
    <xf numFmtId="3" fontId="8" fillId="7" borderId="18" xfId="0" applyNumberFormat="1" applyFont="1" applyFill="1" applyBorder="1" applyAlignment="1">
      <alignment horizontal="center" wrapText="1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0" fontId="16" fillId="0" borderId="21" xfId="0" applyFont="1" applyBorder="1"/>
    <xf numFmtId="0" fontId="5" fillId="0" borderId="21" xfId="0" applyFont="1" applyBorder="1" applyAlignment="1">
      <alignment horizontal="center"/>
    </xf>
    <xf numFmtId="3" fontId="2" fillId="0" borderId="18" xfId="0" applyNumberFormat="1" applyFont="1" applyBorder="1"/>
    <xf numFmtId="3" fontId="18" fillId="8" borderId="19" xfId="0" applyNumberFormat="1" applyFont="1" applyFill="1" applyBorder="1" applyAlignment="1">
      <alignment horizontal="center"/>
    </xf>
    <xf numFmtId="49" fontId="3" fillId="6" borderId="2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3" fontId="15" fillId="0" borderId="17" xfId="0" applyNumberFormat="1" applyFont="1" applyBorder="1"/>
    <xf numFmtId="3" fontId="15" fillId="0" borderId="18" xfId="0" applyNumberFormat="1" applyFont="1" applyBorder="1"/>
    <xf numFmtId="3" fontId="15" fillId="0" borderId="0" xfId="0" applyNumberFormat="1" applyFont="1"/>
    <xf numFmtId="3" fontId="16" fillId="0" borderId="21" xfId="0" applyNumberFormat="1" applyFont="1" applyBorder="1"/>
    <xf numFmtId="3" fontId="5" fillId="0" borderId="21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0" xfId="0" applyNumberFormat="1"/>
    <xf numFmtId="3" fontId="18" fillId="8" borderId="19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26" xfId="0" applyBorder="1"/>
    <xf numFmtId="3" fontId="8" fillId="7" borderId="26" xfId="0" applyNumberFormat="1" applyFont="1" applyFill="1" applyBorder="1" applyAlignment="1">
      <alignment horizontal="center" wrapText="1"/>
    </xf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18" fillId="0" borderId="28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5" fillId="0" borderId="26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26" xfId="0" applyNumberFormat="1" applyFont="1" applyBorder="1"/>
    <xf numFmtId="3" fontId="15" fillId="0" borderId="27" xfId="0" applyNumberFormat="1" applyFont="1" applyBorder="1"/>
    <xf numFmtId="3" fontId="16" fillId="0" borderId="29" xfId="0" applyNumberFormat="1" applyFont="1" applyBorder="1"/>
    <xf numFmtId="3" fontId="5" fillId="0" borderId="29" xfId="0" applyNumberFormat="1" applyFont="1" applyBorder="1" applyAlignment="1">
      <alignment horizontal="center"/>
    </xf>
    <xf numFmtId="3" fontId="0" fillId="0" borderId="27" xfId="0" applyNumberFormat="1" applyBorder="1"/>
    <xf numFmtId="3" fontId="2" fillId="0" borderId="27" xfId="0" applyNumberFormat="1" applyFont="1" applyBorder="1"/>
    <xf numFmtId="3" fontId="18" fillId="8" borderId="28" xfId="0" applyNumberFormat="1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49" fontId="3" fillId="6" borderId="18" xfId="0" applyNumberFormat="1" applyFont="1" applyFill="1" applyBorder="1" applyAlignment="1">
      <alignment horizontal="center" vertical="center"/>
    </xf>
    <xf numFmtId="3" fontId="8" fillId="7" borderId="18" xfId="0" applyNumberFormat="1" applyFont="1" applyFill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/>
    </xf>
    <xf numFmtId="3" fontId="16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3" fontId="5" fillId="11" borderId="20" xfId="0" applyNumberFormat="1" applyFont="1" applyFill="1" applyBorder="1" applyAlignment="1">
      <alignment horizontal="center"/>
    </xf>
    <xf numFmtId="3" fontId="5" fillId="12" borderId="18" xfId="0" applyNumberFormat="1" applyFont="1" applyFill="1" applyBorder="1" applyAlignment="1">
      <alignment horizontal="center"/>
    </xf>
    <xf numFmtId="3" fontId="16" fillId="2" borderId="18" xfId="0" applyNumberFormat="1" applyFont="1" applyFill="1" applyBorder="1"/>
    <xf numFmtId="3" fontId="5" fillId="9" borderId="18" xfId="0" applyNumberFormat="1" applyFont="1" applyFill="1" applyBorder="1" applyAlignment="1">
      <alignment horizontal="center"/>
    </xf>
    <xf numFmtId="3" fontId="0" fillId="10" borderId="18" xfId="0" applyNumberFormat="1" applyFill="1" applyBorder="1"/>
    <xf numFmtId="0" fontId="3" fillId="0" borderId="15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0" borderId="20" xfId="0" applyBorder="1"/>
    <xf numFmtId="3" fontId="8" fillId="7" borderId="20" xfId="0" applyNumberFormat="1" applyFont="1" applyFill="1" applyBorder="1" applyAlignment="1">
      <alignment horizontal="center" wrapText="1"/>
    </xf>
    <xf numFmtId="3" fontId="18" fillId="0" borderId="17" xfId="0" applyNumberFormat="1" applyFont="1" applyBorder="1" applyAlignment="1">
      <alignment horizontal="center"/>
    </xf>
    <xf numFmtId="3" fontId="18" fillId="0" borderId="30" xfId="1" applyNumberFormat="1" applyFont="1" applyBorder="1" applyAlignment="1">
      <alignment horizontal="center"/>
    </xf>
    <xf numFmtId="3" fontId="18" fillId="8" borderId="30" xfId="0" applyNumberFormat="1" applyFont="1" applyFill="1" applyBorder="1" applyAlignment="1">
      <alignment horizontal="center"/>
    </xf>
    <xf numFmtId="164" fontId="0" fillId="0" borderId="0" xfId="0" applyNumberFormat="1"/>
    <xf numFmtId="0" fontId="8" fillId="7" borderId="24" xfId="0" applyFont="1" applyFill="1" applyBorder="1" applyAlignment="1">
      <alignment horizontal="center" vertical="center" wrapText="1"/>
    </xf>
    <xf numFmtId="3" fontId="18" fillId="0" borderId="30" xfId="0" applyNumberFormat="1" applyFont="1" applyBorder="1" applyAlignment="1">
      <alignment horizontal="center"/>
    </xf>
    <xf numFmtId="0" fontId="3" fillId="5" borderId="23" xfId="0" applyFont="1" applyFill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0" fillId="0" borderId="16" xfId="0" applyBorder="1"/>
    <xf numFmtId="3" fontId="8" fillId="7" borderId="31" xfId="0" applyNumberFormat="1" applyFont="1" applyFill="1" applyBorder="1" applyAlignment="1">
      <alignment horizontal="center" wrapText="1"/>
    </xf>
    <xf numFmtId="3" fontId="5" fillId="11" borderId="17" xfId="0" applyNumberFormat="1" applyFont="1" applyFill="1" applyBorder="1" applyAlignment="1">
      <alignment horizontal="center"/>
    </xf>
    <xf numFmtId="3" fontId="7" fillId="12" borderId="30" xfId="0" applyNumberFormat="1" applyFont="1" applyFill="1" applyBorder="1" applyAlignment="1">
      <alignment horizontal="center"/>
    </xf>
    <xf numFmtId="3" fontId="16" fillId="2" borderId="21" xfId="0" applyNumberFormat="1" applyFont="1" applyFill="1" applyBorder="1"/>
    <xf numFmtId="3" fontId="5" fillId="9" borderId="21" xfId="0" applyNumberFormat="1" applyFont="1" applyFill="1" applyBorder="1" applyAlignment="1">
      <alignment horizontal="center"/>
    </xf>
    <xf numFmtId="49" fontId="3" fillId="0" borderId="18" xfId="0" applyNumberFormat="1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 wrapText="1"/>
    </xf>
    <xf numFmtId="3" fontId="5" fillId="13" borderId="20" xfId="0" applyNumberFormat="1" applyFont="1" applyFill="1" applyBorder="1" applyAlignment="1">
      <alignment horizontal="center"/>
    </xf>
    <xf numFmtId="3" fontId="5" fillId="13" borderId="17" xfId="0" applyNumberFormat="1" applyFont="1" applyFill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20" fillId="0" borderId="20" xfId="0" applyFont="1" applyBorder="1"/>
    <xf numFmtId="3" fontId="18" fillId="14" borderId="17" xfId="0" applyNumberFormat="1" applyFont="1" applyFill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1" fillId="0" borderId="18" xfId="0" applyNumberFormat="1" applyFont="1" applyBorder="1"/>
    <xf numFmtId="3" fontId="21" fillId="0" borderId="0" xfId="0" applyNumberFormat="1" applyFont="1"/>
    <xf numFmtId="3" fontId="21" fillId="0" borderId="21" xfId="0" applyNumberFormat="1" applyFont="1" applyBorder="1"/>
    <xf numFmtId="3" fontId="14" fillId="0" borderId="21" xfId="0" applyNumberFormat="1" applyFont="1" applyBorder="1" applyAlignment="1">
      <alignment horizontal="center"/>
    </xf>
    <xf numFmtId="3" fontId="20" fillId="0" borderId="18" xfId="0" applyNumberFormat="1" applyFont="1" applyBorder="1"/>
    <xf numFmtId="3" fontId="20" fillId="0" borderId="0" xfId="0" applyNumberFormat="1" applyFont="1"/>
    <xf numFmtId="3" fontId="22" fillId="0" borderId="18" xfId="0" applyNumberFormat="1" applyFont="1" applyBorder="1"/>
    <xf numFmtId="0" fontId="20" fillId="0" borderId="0" xfId="0" applyFont="1"/>
    <xf numFmtId="3" fontId="8" fillId="7" borderId="24" xfId="0" applyNumberFormat="1" applyFont="1" applyFill="1" applyBorder="1" applyAlignment="1">
      <alignment horizontal="center" wrapText="1"/>
    </xf>
    <xf numFmtId="3" fontId="18" fillId="8" borderId="30" xfId="1" applyNumberFormat="1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 vertical="center" wrapText="1"/>
    </xf>
    <xf numFmtId="3" fontId="18" fillId="0" borderId="33" xfId="0" applyNumberFormat="1" applyFont="1" applyBorder="1" applyAlignment="1">
      <alignment horizontal="center"/>
    </xf>
    <xf numFmtId="3" fontId="18" fillId="8" borderId="33" xfId="1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49" fontId="3" fillId="15" borderId="31" xfId="0" applyNumberFormat="1" applyFont="1" applyFill="1" applyBorder="1" applyAlignment="1">
      <alignment horizontal="center" vertical="center"/>
    </xf>
    <xf numFmtId="0" fontId="0" fillId="15" borderId="0" xfId="0" applyFill="1"/>
    <xf numFmtId="3" fontId="5" fillId="11" borderId="18" xfId="0" applyNumberFormat="1" applyFont="1" applyFill="1" applyBorder="1" applyAlignment="1">
      <alignment horizontal="center"/>
    </xf>
    <xf numFmtId="3" fontId="7" fillId="12" borderId="18" xfId="0" applyNumberFormat="1" applyFont="1" applyFill="1" applyBorder="1" applyAlignment="1">
      <alignment horizontal="center"/>
    </xf>
    <xf numFmtId="3" fontId="7" fillId="12" borderId="19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3" fontId="18" fillId="8" borderId="33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 vertical="center" wrapText="1"/>
    </xf>
    <xf numFmtId="3" fontId="0" fillId="0" borderId="17" xfId="0" applyNumberFormat="1" applyBorder="1"/>
    <xf numFmtId="3" fontId="2" fillId="0" borderId="17" xfId="0" applyNumberFormat="1" applyFont="1" applyBorder="1"/>
    <xf numFmtId="0" fontId="23" fillId="7" borderId="18" xfId="0" applyFont="1" applyFill="1" applyBorder="1" applyAlignment="1">
      <alignment horizontal="center" vertical="center" wrapText="1"/>
    </xf>
    <xf numFmtId="0" fontId="24" fillId="16" borderId="18" xfId="0" applyFont="1" applyFill="1" applyBorder="1" applyAlignment="1">
      <alignment horizontal="center" wrapText="1"/>
    </xf>
    <xf numFmtId="3" fontId="5" fillId="8" borderId="19" xfId="0" applyNumberFormat="1" applyFont="1" applyFill="1" applyBorder="1" applyAlignment="1">
      <alignment horizontal="center"/>
    </xf>
    <xf numFmtId="3" fontId="5" fillId="8" borderId="19" xfId="1" applyNumberFormat="1" applyFont="1" applyFill="1" applyBorder="1" applyAlignment="1">
      <alignment horizontal="center"/>
    </xf>
    <xf numFmtId="0" fontId="0" fillId="0" borderId="9" xfId="0" applyBorder="1"/>
    <xf numFmtId="3" fontId="5" fillId="11" borderId="26" xfId="0" applyNumberFormat="1" applyFont="1" applyFill="1" applyBorder="1" applyAlignment="1">
      <alignment horizontal="center"/>
    </xf>
    <xf numFmtId="3" fontId="7" fillId="12" borderId="33" xfId="0" applyNumberFormat="1" applyFont="1" applyFill="1" applyBorder="1" applyAlignment="1">
      <alignment horizontal="center"/>
    </xf>
    <xf numFmtId="3" fontId="5" fillId="17" borderId="18" xfId="0" applyNumberFormat="1" applyFont="1" applyFill="1" applyBorder="1" applyAlignment="1">
      <alignment horizontal="center"/>
    </xf>
    <xf numFmtId="3" fontId="18" fillId="11" borderId="24" xfId="0" applyNumberFormat="1" applyFont="1" applyFill="1" applyBorder="1" applyAlignment="1">
      <alignment horizontal="center"/>
    </xf>
    <xf numFmtId="3" fontId="18" fillId="11" borderId="18" xfId="0" applyNumberFormat="1" applyFont="1" applyFill="1" applyBorder="1" applyAlignment="1">
      <alignment horizontal="center"/>
    </xf>
    <xf numFmtId="3" fontId="18" fillId="11" borderId="41" xfId="0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3" fontId="26" fillId="11" borderId="47" xfId="0" applyNumberFormat="1" applyFont="1" applyFill="1" applyBorder="1" applyAlignment="1">
      <alignment horizontal="center"/>
    </xf>
    <xf numFmtId="3" fontId="26" fillId="11" borderId="45" xfId="0" applyNumberFormat="1" applyFont="1" applyFill="1" applyBorder="1" applyAlignment="1">
      <alignment horizontal="center"/>
    </xf>
    <xf numFmtId="3" fontId="26" fillId="11" borderId="45" xfId="0" applyNumberFormat="1" applyFont="1" applyFill="1" applyBorder="1"/>
    <xf numFmtId="3" fontId="18" fillId="11" borderId="45" xfId="0" applyNumberFormat="1" applyFont="1" applyFill="1" applyBorder="1" applyAlignment="1">
      <alignment horizontal="center"/>
    </xf>
    <xf numFmtId="3" fontId="12" fillId="11" borderId="45" xfId="0" applyNumberFormat="1" applyFont="1" applyFill="1" applyBorder="1"/>
    <xf numFmtId="3" fontId="12" fillId="11" borderId="48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49" fontId="3" fillId="6" borderId="16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3" fontId="5" fillId="17" borderId="18" xfId="0" applyNumberFormat="1" applyFont="1" applyFill="1" applyBorder="1" applyAlignment="1">
      <alignment horizontal="center"/>
    </xf>
    <xf numFmtId="3" fontId="5" fillId="17" borderId="45" xfId="0" applyNumberFormat="1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49" fontId="3" fillId="6" borderId="32" xfId="0" applyNumberFormat="1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22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/>
    </xf>
    <xf numFmtId="49" fontId="3" fillId="6" borderId="24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2" fillId="17" borderId="39" xfId="0" applyFont="1" applyFill="1" applyBorder="1" applyAlignment="1">
      <alignment horizontal="center"/>
    </xf>
    <xf numFmtId="0" fontId="2" fillId="17" borderId="14" xfId="0" applyFont="1" applyFill="1" applyBorder="1" applyAlignment="1">
      <alignment horizontal="center"/>
    </xf>
    <xf numFmtId="0" fontId="2" fillId="17" borderId="40" xfId="0" applyFont="1" applyFill="1" applyBorder="1" applyAlignment="1">
      <alignment horizontal="center"/>
    </xf>
    <xf numFmtId="0" fontId="2" fillId="17" borderId="44" xfId="0" applyFont="1" applyFill="1" applyBorder="1" applyAlignment="1">
      <alignment horizontal="center"/>
    </xf>
    <xf numFmtId="0" fontId="2" fillId="17" borderId="45" xfId="0" applyFont="1" applyFill="1" applyBorder="1" applyAlignment="1">
      <alignment horizontal="center"/>
    </xf>
    <xf numFmtId="0" fontId="2" fillId="17" borderId="46" xfId="0" applyFont="1" applyFill="1" applyBorder="1" applyAlignment="1">
      <alignment horizontal="center"/>
    </xf>
    <xf numFmtId="3" fontId="5" fillId="17" borderId="24" xfId="0" applyNumberFormat="1" applyFont="1" applyFill="1" applyBorder="1" applyAlignment="1">
      <alignment horizontal="center"/>
    </xf>
    <xf numFmtId="3" fontId="5" fillId="17" borderId="47" xfId="0" applyNumberFormat="1" applyFont="1" applyFill="1" applyBorder="1" applyAlignment="1">
      <alignment horizontal="center"/>
    </xf>
    <xf numFmtId="3" fontId="25" fillId="11" borderId="42" xfId="0" applyNumberFormat="1" applyFont="1" applyFill="1" applyBorder="1" applyAlignment="1">
      <alignment horizontal="center"/>
    </xf>
    <xf numFmtId="3" fontId="25" fillId="11" borderId="49" xfId="0" applyNumberFormat="1" applyFont="1" applyFill="1" applyBorder="1" applyAlignment="1">
      <alignment horizontal="center"/>
    </xf>
    <xf numFmtId="3" fontId="25" fillId="11" borderId="43" xfId="0" applyNumberFormat="1" applyFont="1" applyFill="1" applyBorder="1" applyAlignment="1">
      <alignment horizontal="center"/>
    </xf>
    <xf numFmtId="3" fontId="25" fillId="11" borderId="50" xfId="0" applyNumberFormat="1" applyFont="1" applyFill="1" applyBorder="1" applyAlignment="1">
      <alignment horizontal="center"/>
    </xf>
    <xf numFmtId="3" fontId="5" fillId="17" borderId="41" xfId="0" applyNumberFormat="1" applyFont="1" applyFill="1" applyBorder="1" applyAlignment="1">
      <alignment horizontal="center"/>
    </xf>
    <xf numFmtId="3" fontId="5" fillId="17" borderId="48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622C-082D-482D-BC0C-1DCFB0644158}">
  <sheetPr>
    <tabColor theme="7" tint="0.39997558519241921"/>
  </sheetPr>
  <dimension ref="A1:AW49"/>
  <sheetViews>
    <sheetView tabSelected="1" zoomScale="98" zoomScaleNormal="98" workbookViewId="0">
      <pane ySplit="9" topLeftCell="A10" activePane="bottomLeft" state="frozen"/>
      <selection pane="bottomLeft" activeCell="AR2" sqref="AR2"/>
    </sheetView>
  </sheetViews>
  <sheetFormatPr defaultRowHeight="15" x14ac:dyDescent="0.25"/>
  <cols>
    <col min="1" max="1" width="5.140625" customWidth="1"/>
    <col min="2" max="2" width="17.7109375" customWidth="1"/>
    <col min="3" max="3" width="5.28515625" hidden="1" customWidth="1"/>
    <col min="4" max="4" width="7.42578125" hidden="1" customWidth="1"/>
    <col min="5" max="5" width="29.140625" customWidth="1"/>
    <col min="6" max="6" width="13.85546875" hidden="1" customWidth="1"/>
    <col min="7" max="7" width="13.42578125" hidden="1" customWidth="1"/>
    <col min="8" max="8" width="3.7109375" hidden="1" customWidth="1"/>
    <col min="9" max="9" width="11.5703125" hidden="1" customWidth="1"/>
    <col min="10" max="10" width="11.85546875" hidden="1" customWidth="1"/>
    <col min="11" max="11" width="13" hidden="1" customWidth="1"/>
    <col min="12" max="12" width="10.85546875" hidden="1" customWidth="1"/>
    <col min="13" max="13" width="0.28515625" hidden="1" customWidth="1"/>
    <col min="14" max="14" width="0.5703125" hidden="1" customWidth="1"/>
    <col min="15" max="15" width="16.7109375" customWidth="1"/>
    <col min="16" max="16" width="0" hidden="1" customWidth="1"/>
    <col min="17" max="17" width="6.85546875" hidden="1" customWidth="1"/>
    <col min="18" max="18" width="2.5703125" hidden="1" customWidth="1"/>
    <col min="19" max="19" width="0" hidden="1" customWidth="1"/>
    <col min="20" max="20" width="17.42578125" hidden="1" customWidth="1"/>
    <col min="21" max="21" width="15.42578125" hidden="1" customWidth="1"/>
    <col min="22" max="22" width="0" hidden="1" customWidth="1"/>
    <col min="23" max="23" width="3.42578125" hidden="1" customWidth="1"/>
    <col min="24" max="24" width="20.85546875" hidden="1" customWidth="1"/>
    <col min="25" max="25" width="14.42578125" hidden="1" customWidth="1"/>
    <col min="26" max="26" width="15" hidden="1" customWidth="1"/>
    <col min="27" max="27" width="10.28515625" hidden="1" customWidth="1"/>
    <col min="28" max="28" width="12.42578125" hidden="1" customWidth="1"/>
    <col min="29" max="29" width="9.28515625" hidden="1" customWidth="1"/>
    <col min="30" max="30" width="12.5703125" hidden="1" customWidth="1"/>
    <col min="31" max="31" width="11.85546875" hidden="1" customWidth="1"/>
    <col min="32" max="32" width="16.28515625" hidden="1" customWidth="1"/>
    <col min="33" max="34" width="0" hidden="1" customWidth="1"/>
    <col min="35" max="35" width="14.140625" hidden="1" customWidth="1"/>
    <col min="36" max="36" width="14" hidden="1" customWidth="1"/>
    <col min="37" max="37" width="15.42578125" hidden="1" customWidth="1"/>
    <col min="38" max="38" width="14.140625" hidden="1" customWidth="1"/>
    <col min="39" max="39" width="15" hidden="1" customWidth="1"/>
    <col min="40" max="41" width="0" hidden="1" customWidth="1"/>
    <col min="42" max="42" width="13.42578125" hidden="1" customWidth="1"/>
    <col min="43" max="43" width="17.5703125" bestFit="1" customWidth="1"/>
    <col min="44" max="44" width="20.42578125" customWidth="1"/>
    <col min="45" max="45" width="16" bestFit="1" customWidth="1"/>
    <col min="47" max="47" width="17" bestFit="1" customWidth="1"/>
    <col min="48" max="48" width="10.28515625" bestFit="1" customWidth="1"/>
    <col min="49" max="49" width="16" bestFit="1" customWidth="1"/>
    <col min="256" max="256" width="3.5703125" customWidth="1"/>
    <col min="257" max="257" width="4" customWidth="1"/>
    <col min="258" max="258" width="5.28515625" customWidth="1"/>
    <col min="259" max="259" width="0" hidden="1" customWidth="1"/>
    <col min="260" max="260" width="17.42578125" customWidth="1"/>
    <col min="261" max="261" width="13.85546875" customWidth="1"/>
    <col min="262" max="262" width="13.42578125" customWidth="1"/>
    <col min="263" max="264" width="0" hidden="1" customWidth="1"/>
    <col min="265" max="265" width="11.85546875" customWidth="1"/>
    <col min="266" max="266" width="13" customWidth="1"/>
    <col min="267" max="267" width="10.85546875" customWidth="1"/>
    <col min="268" max="268" width="9.7109375" customWidth="1"/>
    <col min="269" max="269" width="11.85546875" customWidth="1"/>
    <col min="270" max="270" width="14.28515625" bestFit="1" customWidth="1"/>
    <col min="271" max="296" width="0" hidden="1" customWidth="1"/>
    <col min="297" max="297" width="13.42578125" customWidth="1"/>
    <col min="301" max="301" width="11" bestFit="1" customWidth="1"/>
    <col min="512" max="512" width="3.5703125" customWidth="1"/>
    <col min="513" max="513" width="4" customWidth="1"/>
    <col min="514" max="514" width="5.28515625" customWidth="1"/>
    <col min="515" max="515" width="0" hidden="1" customWidth="1"/>
    <col min="516" max="516" width="17.42578125" customWidth="1"/>
    <col min="517" max="517" width="13.85546875" customWidth="1"/>
    <col min="518" max="518" width="13.42578125" customWidth="1"/>
    <col min="519" max="520" width="0" hidden="1" customWidth="1"/>
    <col min="521" max="521" width="11.85546875" customWidth="1"/>
    <col min="522" max="522" width="13" customWidth="1"/>
    <col min="523" max="523" width="10.85546875" customWidth="1"/>
    <col min="524" max="524" width="9.7109375" customWidth="1"/>
    <col min="525" max="525" width="11.85546875" customWidth="1"/>
    <col min="526" max="526" width="14.28515625" bestFit="1" customWidth="1"/>
    <col min="527" max="552" width="0" hidden="1" customWidth="1"/>
    <col min="553" max="553" width="13.42578125" customWidth="1"/>
    <col min="557" max="557" width="11" bestFit="1" customWidth="1"/>
    <col min="768" max="768" width="3.5703125" customWidth="1"/>
    <col min="769" max="769" width="4" customWidth="1"/>
    <col min="770" max="770" width="5.28515625" customWidth="1"/>
    <col min="771" max="771" width="0" hidden="1" customWidth="1"/>
    <col min="772" max="772" width="17.42578125" customWidth="1"/>
    <col min="773" max="773" width="13.85546875" customWidth="1"/>
    <col min="774" max="774" width="13.42578125" customWidth="1"/>
    <col min="775" max="776" width="0" hidden="1" customWidth="1"/>
    <col min="777" max="777" width="11.85546875" customWidth="1"/>
    <col min="778" max="778" width="13" customWidth="1"/>
    <col min="779" max="779" width="10.85546875" customWidth="1"/>
    <col min="780" max="780" width="9.7109375" customWidth="1"/>
    <col min="781" max="781" width="11.85546875" customWidth="1"/>
    <col min="782" max="782" width="14.28515625" bestFit="1" customWidth="1"/>
    <col min="783" max="808" width="0" hidden="1" customWidth="1"/>
    <col min="809" max="809" width="13.42578125" customWidth="1"/>
    <col min="813" max="813" width="11" bestFit="1" customWidth="1"/>
    <col min="1024" max="1024" width="3.5703125" customWidth="1"/>
    <col min="1025" max="1025" width="4" customWidth="1"/>
    <col min="1026" max="1026" width="5.28515625" customWidth="1"/>
    <col min="1027" max="1027" width="0" hidden="1" customWidth="1"/>
    <col min="1028" max="1028" width="17.42578125" customWidth="1"/>
    <col min="1029" max="1029" width="13.85546875" customWidth="1"/>
    <col min="1030" max="1030" width="13.42578125" customWidth="1"/>
    <col min="1031" max="1032" width="0" hidden="1" customWidth="1"/>
    <col min="1033" max="1033" width="11.85546875" customWidth="1"/>
    <col min="1034" max="1034" width="13" customWidth="1"/>
    <col min="1035" max="1035" width="10.85546875" customWidth="1"/>
    <col min="1036" max="1036" width="9.7109375" customWidth="1"/>
    <col min="1037" max="1037" width="11.85546875" customWidth="1"/>
    <col min="1038" max="1038" width="14.28515625" bestFit="1" customWidth="1"/>
    <col min="1039" max="1064" width="0" hidden="1" customWidth="1"/>
    <col min="1065" max="1065" width="13.42578125" customWidth="1"/>
    <col min="1069" max="1069" width="11" bestFit="1" customWidth="1"/>
    <col min="1280" max="1280" width="3.5703125" customWidth="1"/>
    <col min="1281" max="1281" width="4" customWidth="1"/>
    <col min="1282" max="1282" width="5.28515625" customWidth="1"/>
    <col min="1283" max="1283" width="0" hidden="1" customWidth="1"/>
    <col min="1284" max="1284" width="17.42578125" customWidth="1"/>
    <col min="1285" max="1285" width="13.85546875" customWidth="1"/>
    <col min="1286" max="1286" width="13.42578125" customWidth="1"/>
    <col min="1287" max="1288" width="0" hidden="1" customWidth="1"/>
    <col min="1289" max="1289" width="11.85546875" customWidth="1"/>
    <col min="1290" max="1290" width="13" customWidth="1"/>
    <col min="1291" max="1291" width="10.85546875" customWidth="1"/>
    <col min="1292" max="1292" width="9.7109375" customWidth="1"/>
    <col min="1293" max="1293" width="11.85546875" customWidth="1"/>
    <col min="1294" max="1294" width="14.28515625" bestFit="1" customWidth="1"/>
    <col min="1295" max="1320" width="0" hidden="1" customWidth="1"/>
    <col min="1321" max="1321" width="13.42578125" customWidth="1"/>
    <col min="1325" max="1325" width="11" bestFit="1" customWidth="1"/>
    <col min="1536" max="1536" width="3.5703125" customWidth="1"/>
    <col min="1537" max="1537" width="4" customWidth="1"/>
    <col min="1538" max="1538" width="5.28515625" customWidth="1"/>
    <col min="1539" max="1539" width="0" hidden="1" customWidth="1"/>
    <col min="1540" max="1540" width="17.42578125" customWidth="1"/>
    <col min="1541" max="1541" width="13.85546875" customWidth="1"/>
    <col min="1542" max="1542" width="13.42578125" customWidth="1"/>
    <col min="1543" max="1544" width="0" hidden="1" customWidth="1"/>
    <col min="1545" max="1545" width="11.85546875" customWidth="1"/>
    <col min="1546" max="1546" width="13" customWidth="1"/>
    <col min="1547" max="1547" width="10.85546875" customWidth="1"/>
    <col min="1548" max="1548" width="9.7109375" customWidth="1"/>
    <col min="1549" max="1549" width="11.85546875" customWidth="1"/>
    <col min="1550" max="1550" width="14.28515625" bestFit="1" customWidth="1"/>
    <col min="1551" max="1576" width="0" hidden="1" customWidth="1"/>
    <col min="1577" max="1577" width="13.42578125" customWidth="1"/>
    <col min="1581" max="1581" width="11" bestFit="1" customWidth="1"/>
    <col min="1792" max="1792" width="3.5703125" customWidth="1"/>
    <col min="1793" max="1793" width="4" customWidth="1"/>
    <col min="1794" max="1794" width="5.28515625" customWidth="1"/>
    <col min="1795" max="1795" width="0" hidden="1" customWidth="1"/>
    <col min="1796" max="1796" width="17.42578125" customWidth="1"/>
    <col min="1797" max="1797" width="13.85546875" customWidth="1"/>
    <col min="1798" max="1798" width="13.42578125" customWidth="1"/>
    <col min="1799" max="1800" width="0" hidden="1" customWidth="1"/>
    <col min="1801" max="1801" width="11.85546875" customWidth="1"/>
    <col min="1802" max="1802" width="13" customWidth="1"/>
    <col min="1803" max="1803" width="10.85546875" customWidth="1"/>
    <col min="1804" max="1804" width="9.7109375" customWidth="1"/>
    <col min="1805" max="1805" width="11.85546875" customWidth="1"/>
    <col min="1806" max="1806" width="14.28515625" bestFit="1" customWidth="1"/>
    <col min="1807" max="1832" width="0" hidden="1" customWidth="1"/>
    <col min="1833" max="1833" width="13.42578125" customWidth="1"/>
    <col min="1837" max="1837" width="11" bestFit="1" customWidth="1"/>
    <col min="2048" max="2048" width="3.5703125" customWidth="1"/>
    <col min="2049" max="2049" width="4" customWidth="1"/>
    <col min="2050" max="2050" width="5.28515625" customWidth="1"/>
    <col min="2051" max="2051" width="0" hidden="1" customWidth="1"/>
    <col min="2052" max="2052" width="17.42578125" customWidth="1"/>
    <col min="2053" max="2053" width="13.85546875" customWidth="1"/>
    <col min="2054" max="2054" width="13.42578125" customWidth="1"/>
    <col min="2055" max="2056" width="0" hidden="1" customWidth="1"/>
    <col min="2057" max="2057" width="11.85546875" customWidth="1"/>
    <col min="2058" max="2058" width="13" customWidth="1"/>
    <col min="2059" max="2059" width="10.85546875" customWidth="1"/>
    <col min="2060" max="2060" width="9.7109375" customWidth="1"/>
    <col min="2061" max="2061" width="11.85546875" customWidth="1"/>
    <col min="2062" max="2062" width="14.28515625" bestFit="1" customWidth="1"/>
    <col min="2063" max="2088" width="0" hidden="1" customWidth="1"/>
    <col min="2089" max="2089" width="13.42578125" customWidth="1"/>
    <col min="2093" max="2093" width="11" bestFit="1" customWidth="1"/>
    <col min="2304" max="2304" width="3.5703125" customWidth="1"/>
    <col min="2305" max="2305" width="4" customWidth="1"/>
    <col min="2306" max="2306" width="5.28515625" customWidth="1"/>
    <col min="2307" max="2307" width="0" hidden="1" customWidth="1"/>
    <col min="2308" max="2308" width="17.42578125" customWidth="1"/>
    <col min="2309" max="2309" width="13.85546875" customWidth="1"/>
    <col min="2310" max="2310" width="13.42578125" customWidth="1"/>
    <col min="2311" max="2312" width="0" hidden="1" customWidth="1"/>
    <col min="2313" max="2313" width="11.85546875" customWidth="1"/>
    <col min="2314" max="2314" width="13" customWidth="1"/>
    <col min="2315" max="2315" width="10.85546875" customWidth="1"/>
    <col min="2316" max="2316" width="9.7109375" customWidth="1"/>
    <col min="2317" max="2317" width="11.85546875" customWidth="1"/>
    <col min="2318" max="2318" width="14.28515625" bestFit="1" customWidth="1"/>
    <col min="2319" max="2344" width="0" hidden="1" customWidth="1"/>
    <col min="2345" max="2345" width="13.42578125" customWidth="1"/>
    <col min="2349" max="2349" width="11" bestFit="1" customWidth="1"/>
    <col min="2560" max="2560" width="3.5703125" customWidth="1"/>
    <col min="2561" max="2561" width="4" customWidth="1"/>
    <col min="2562" max="2562" width="5.28515625" customWidth="1"/>
    <col min="2563" max="2563" width="0" hidden="1" customWidth="1"/>
    <col min="2564" max="2564" width="17.42578125" customWidth="1"/>
    <col min="2565" max="2565" width="13.85546875" customWidth="1"/>
    <col min="2566" max="2566" width="13.42578125" customWidth="1"/>
    <col min="2567" max="2568" width="0" hidden="1" customWidth="1"/>
    <col min="2569" max="2569" width="11.85546875" customWidth="1"/>
    <col min="2570" max="2570" width="13" customWidth="1"/>
    <col min="2571" max="2571" width="10.85546875" customWidth="1"/>
    <col min="2572" max="2572" width="9.7109375" customWidth="1"/>
    <col min="2573" max="2573" width="11.85546875" customWidth="1"/>
    <col min="2574" max="2574" width="14.28515625" bestFit="1" customWidth="1"/>
    <col min="2575" max="2600" width="0" hidden="1" customWidth="1"/>
    <col min="2601" max="2601" width="13.42578125" customWidth="1"/>
    <col min="2605" max="2605" width="11" bestFit="1" customWidth="1"/>
    <col min="2816" max="2816" width="3.5703125" customWidth="1"/>
    <col min="2817" max="2817" width="4" customWidth="1"/>
    <col min="2818" max="2818" width="5.28515625" customWidth="1"/>
    <col min="2819" max="2819" width="0" hidden="1" customWidth="1"/>
    <col min="2820" max="2820" width="17.42578125" customWidth="1"/>
    <col min="2821" max="2821" width="13.85546875" customWidth="1"/>
    <col min="2822" max="2822" width="13.42578125" customWidth="1"/>
    <col min="2823" max="2824" width="0" hidden="1" customWidth="1"/>
    <col min="2825" max="2825" width="11.85546875" customWidth="1"/>
    <col min="2826" max="2826" width="13" customWidth="1"/>
    <col min="2827" max="2827" width="10.85546875" customWidth="1"/>
    <col min="2828" max="2828" width="9.7109375" customWidth="1"/>
    <col min="2829" max="2829" width="11.85546875" customWidth="1"/>
    <col min="2830" max="2830" width="14.28515625" bestFit="1" customWidth="1"/>
    <col min="2831" max="2856" width="0" hidden="1" customWidth="1"/>
    <col min="2857" max="2857" width="13.42578125" customWidth="1"/>
    <col min="2861" max="2861" width="11" bestFit="1" customWidth="1"/>
    <col min="3072" max="3072" width="3.5703125" customWidth="1"/>
    <col min="3073" max="3073" width="4" customWidth="1"/>
    <col min="3074" max="3074" width="5.28515625" customWidth="1"/>
    <col min="3075" max="3075" width="0" hidden="1" customWidth="1"/>
    <col min="3076" max="3076" width="17.42578125" customWidth="1"/>
    <col min="3077" max="3077" width="13.85546875" customWidth="1"/>
    <col min="3078" max="3078" width="13.42578125" customWidth="1"/>
    <col min="3079" max="3080" width="0" hidden="1" customWidth="1"/>
    <col min="3081" max="3081" width="11.85546875" customWidth="1"/>
    <col min="3082" max="3082" width="13" customWidth="1"/>
    <col min="3083" max="3083" width="10.85546875" customWidth="1"/>
    <col min="3084" max="3084" width="9.7109375" customWidth="1"/>
    <col min="3085" max="3085" width="11.85546875" customWidth="1"/>
    <col min="3086" max="3086" width="14.28515625" bestFit="1" customWidth="1"/>
    <col min="3087" max="3112" width="0" hidden="1" customWidth="1"/>
    <col min="3113" max="3113" width="13.42578125" customWidth="1"/>
    <col min="3117" max="3117" width="11" bestFit="1" customWidth="1"/>
    <col min="3328" max="3328" width="3.5703125" customWidth="1"/>
    <col min="3329" max="3329" width="4" customWidth="1"/>
    <col min="3330" max="3330" width="5.28515625" customWidth="1"/>
    <col min="3331" max="3331" width="0" hidden="1" customWidth="1"/>
    <col min="3332" max="3332" width="17.42578125" customWidth="1"/>
    <col min="3333" max="3333" width="13.85546875" customWidth="1"/>
    <col min="3334" max="3334" width="13.42578125" customWidth="1"/>
    <col min="3335" max="3336" width="0" hidden="1" customWidth="1"/>
    <col min="3337" max="3337" width="11.85546875" customWidth="1"/>
    <col min="3338" max="3338" width="13" customWidth="1"/>
    <col min="3339" max="3339" width="10.85546875" customWidth="1"/>
    <col min="3340" max="3340" width="9.7109375" customWidth="1"/>
    <col min="3341" max="3341" width="11.85546875" customWidth="1"/>
    <col min="3342" max="3342" width="14.28515625" bestFit="1" customWidth="1"/>
    <col min="3343" max="3368" width="0" hidden="1" customWidth="1"/>
    <col min="3369" max="3369" width="13.42578125" customWidth="1"/>
    <col min="3373" max="3373" width="11" bestFit="1" customWidth="1"/>
    <col min="3584" max="3584" width="3.5703125" customWidth="1"/>
    <col min="3585" max="3585" width="4" customWidth="1"/>
    <col min="3586" max="3586" width="5.28515625" customWidth="1"/>
    <col min="3587" max="3587" width="0" hidden="1" customWidth="1"/>
    <col min="3588" max="3588" width="17.42578125" customWidth="1"/>
    <col min="3589" max="3589" width="13.85546875" customWidth="1"/>
    <col min="3590" max="3590" width="13.42578125" customWidth="1"/>
    <col min="3591" max="3592" width="0" hidden="1" customWidth="1"/>
    <col min="3593" max="3593" width="11.85546875" customWidth="1"/>
    <col min="3594" max="3594" width="13" customWidth="1"/>
    <col min="3595" max="3595" width="10.85546875" customWidth="1"/>
    <col min="3596" max="3596" width="9.7109375" customWidth="1"/>
    <col min="3597" max="3597" width="11.85546875" customWidth="1"/>
    <col min="3598" max="3598" width="14.28515625" bestFit="1" customWidth="1"/>
    <col min="3599" max="3624" width="0" hidden="1" customWidth="1"/>
    <col min="3625" max="3625" width="13.42578125" customWidth="1"/>
    <col min="3629" max="3629" width="11" bestFit="1" customWidth="1"/>
    <col min="3840" max="3840" width="3.5703125" customWidth="1"/>
    <col min="3841" max="3841" width="4" customWidth="1"/>
    <col min="3842" max="3842" width="5.28515625" customWidth="1"/>
    <col min="3843" max="3843" width="0" hidden="1" customWidth="1"/>
    <col min="3844" max="3844" width="17.42578125" customWidth="1"/>
    <col min="3845" max="3845" width="13.85546875" customWidth="1"/>
    <col min="3846" max="3846" width="13.42578125" customWidth="1"/>
    <col min="3847" max="3848" width="0" hidden="1" customWidth="1"/>
    <col min="3849" max="3849" width="11.85546875" customWidth="1"/>
    <col min="3850" max="3850" width="13" customWidth="1"/>
    <col min="3851" max="3851" width="10.85546875" customWidth="1"/>
    <col min="3852" max="3852" width="9.7109375" customWidth="1"/>
    <col min="3853" max="3853" width="11.85546875" customWidth="1"/>
    <col min="3854" max="3854" width="14.28515625" bestFit="1" customWidth="1"/>
    <col min="3855" max="3880" width="0" hidden="1" customWidth="1"/>
    <col min="3881" max="3881" width="13.42578125" customWidth="1"/>
    <col min="3885" max="3885" width="11" bestFit="1" customWidth="1"/>
    <col min="4096" max="4096" width="3.5703125" customWidth="1"/>
    <col min="4097" max="4097" width="4" customWidth="1"/>
    <col min="4098" max="4098" width="5.28515625" customWidth="1"/>
    <col min="4099" max="4099" width="0" hidden="1" customWidth="1"/>
    <col min="4100" max="4100" width="17.42578125" customWidth="1"/>
    <col min="4101" max="4101" width="13.85546875" customWidth="1"/>
    <col min="4102" max="4102" width="13.42578125" customWidth="1"/>
    <col min="4103" max="4104" width="0" hidden="1" customWidth="1"/>
    <col min="4105" max="4105" width="11.85546875" customWidth="1"/>
    <col min="4106" max="4106" width="13" customWidth="1"/>
    <col min="4107" max="4107" width="10.85546875" customWidth="1"/>
    <col min="4108" max="4108" width="9.7109375" customWidth="1"/>
    <col min="4109" max="4109" width="11.85546875" customWidth="1"/>
    <col min="4110" max="4110" width="14.28515625" bestFit="1" customWidth="1"/>
    <col min="4111" max="4136" width="0" hidden="1" customWidth="1"/>
    <col min="4137" max="4137" width="13.42578125" customWidth="1"/>
    <col min="4141" max="4141" width="11" bestFit="1" customWidth="1"/>
    <col min="4352" max="4352" width="3.5703125" customWidth="1"/>
    <col min="4353" max="4353" width="4" customWidth="1"/>
    <col min="4354" max="4354" width="5.28515625" customWidth="1"/>
    <col min="4355" max="4355" width="0" hidden="1" customWidth="1"/>
    <col min="4356" max="4356" width="17.42578125" customWidth="1"/>
    <col min="4357" max="4357" width="13.85546875" customWidth="1"/>
    <col min="4358" max="4358" width="13.42578125" customWidth="1"/>
    <col min="4359" max="4360" width="0" hidden="1" customWidth="1"/>
    <col min="4361" max="4361" width="11.85546875" customWidth="1"/>
    <col min="4362" max="4362" width="13" customWidth="1"/>
    <col min="4363" max="4363" width="10.85546875" customWidth="1"/>
    <col min="4364" max="4364" width="9.7109375" customWidth="1"/>
    <col min="4365" max="4365" width="11.85546875" customWidth="1"/>
    <col min="4366" max="4366" width="14.28515625" bestFit="1" customWidth="1"/>
    <col min="4367" max="4392" width="0" hidden="1" customWidth="1"/>
    <col min="4393" max="4393" width="13.42578125" customWidth="1"/>
    <col min="4397" max="4397" width="11" bestFit="1" customWidth="1"/>
    <col min="4608" max="4608" width="3.5703125" customWidth="1"/>
    <col min="4609" max="4609" width="4" customWidth="1"/>
    <col min="4610" max="4610" width="5.28515625" customWidth="1"/>
    <col min="4611" max="4611" width="0" hidden="1" customWidth="1"/>
    <col min="4612" max="4612" width="17.42578125" customWidth="1"/>
    <col min="4613" max="4613" width="13.85546875" customWidth="1"/>
    <col min="4614" max="4614" width="13.42578125" customWidth="1"/>
    <col min="4615" max="4616" width="0" hidden="1" customWidth="1"/>
    <col min="4617" max="4617" width="11.85546875" customWidth="1"/>
    <col min="4618" max="4618" width="13" customWidth="1"/>
    <col min="4619" max="4619" width="10.85546875" customWidth="1"/>
    <col min="4620" max="4620" width="9.7109375" customWidth="1"/>
    <col min="4621" max="4621" width="11.85546875" customWidth="1"/>
    <col min="4622" max="4622" width="14.28515625" bestFit="1" customWidth="1"/>
    <col min="4623" max="4648" width="0" hidden="1" customWidth="1"/>
    <col min="4649" max="4649" width="13.42578125" customWidth="1"/>
    <col min="4653" max="4653" width="11" bestFit="1" customWidth="1"/>
    <col min="4864" max="4864" width="3.5703125" customWidth="1"/>
    <col min="4865" max="4865" width="4" customWidth="1"/>
    <col min="4866" max="4866" width="5.28515625" customWidth="1"/>
    <col min="4867" max="4867" width="0" hidden="1" customWidth="1"/>
    <col min="4868" max="4868" width="17.42578125" customWidth="1"/>
    <col min="4869" max="4869" width="13.85546875" customWidth="1"/>
    <col min="4870" max="4870" width="13.42578125" customWidth="1"/>
    <col min="4871" max="4872" width="0" hidden="1" customWidth="1"/>
    <col min="4873" max="4873" width="11.85546875" customWidth="1"/>
    <col min="4874" max="4874" width="13" customWidth="1"/>
    <col min="4875" max="4875" width="10.85546875" customWidth="1"/>
    <col min="4876" max="4876" width="9.7109375" customWidth="1"/>
    <col min="4877" max="4877" width="11.85546875" customWidth="1"/>
    <col min="4878" max="4878" width="14.28515625" bestFit="1" customWidth="1"/>
    <col min="4879" max="4904" width="0" hidden="1" customWidth="1"/>
    <col min="4905" max="4905" width="13.42578125" customWidth="1"/>
    <col min="4909" max="4909" width="11" bestFit="1" customWidth="1"/>
    <col min="5120" max="5120" width="3.5703125" customWidth="1"/>
    <col min="5121" max="5121" width="4" customWidth="1"/>
    <col min="5122" max="5122" width="5.28515625" customWidth="1"/>
    <col min="5123" max="5123" width="0" hidden="1" customWidth="1"/>
    <col min="5124" max="5124" width="17.42578125" customWidth="1"/>
    <col min="5125" max="5125" width="13.85546875" customWidth="1"/>
    <col min="5126" max="5126" width="13.42578125" customWidth="1"/>
    <col min="5127" max="5128" width="0" hidden="1" customWidth="1"/>
    <col min="5129" max="5129" width="11.85546875" customWidth="1"/>
    <col min="5130" max="5130" width="13" customWidth="1"/>
    <col min="5131" max="5131" width="10.85546875" customWidth="1"/>
    <col min="5132" max="5132" width="9.7109375" customWidth="1"/>
    <col min="5133" max="5133" width="11.85546875" customWidth="1"/>
    <col min="5134" max="5134" width="14.28515625" bestFit="1" customWidth="1"/>
    <col min="5135" max="5160" width="0" hidden="1" customWidth="1"/>
    <col min="5161" max="5161" width="13.42578125" customWidth="1"/>
    <col min="5165" max="5165" width="11" bestFit="1" customWidth="1"/>
    <col min="5376" max="5376" width="3.5703125" customWidth="1"/>
    <col min="5377" max="5377" width="4" customWidth="1"/>
    <col min="5378" max="5378" width="5.28515625" customWidth="1"/>
    <col min="5379" max="5379" width="0" hidden="1" customWidth="1"/>
    <col min="5380" max="5380" width="17.42578125" customWidth="1"/>
    <col min="5381" max="5381" width="13.85546875" customWidth="1"/>
    <col min="5382" max="5382" width="13.42578125" customWidth="1"/>
    <col min="5383" max="5384" width="0" hidden="1" customWidth="1"/>
    <col min="5385" max="5385" width="11.85546875" customWidth="1"/>
    <col min="5386" max="5386" width="13" customWidth="1"/>
    <col min="5387" max="5387" width="10.85546875" customWidth="1"/>
    <col min="5388" max="5388" width="9.7109375" customWidth="1"/>
    <col min="5389" max="5389" width="11.85546875" customWidth="1"/>
    <col min="5390" max="5390" width="14.28515625" bestFit="1" customWidth="1"/>
    <col min="5391" max="5416" width="0" hidden="1" customWidth="1"/>
    <col min="5417" max="5417" width="13.42578125" customWidth="1"/>
    <col min="5421" max="5421" width="11" bestFit="1" customWidth="1"/>
    <col min="5632" max="5632" width="3.5703125" customWidth="1"/>
    <col min="5633" max="5633" width="4" customWidth="1"/>
    <col min="5634" max="5634" width="5.28515625" customWidth="1"/>
    <col min="5635" max="5635" width="0" hidden="1" customWidth="1"/>
    <col min="5636" max="5636" width="17.42578125" customWidth="1"/>
    <col min="5637" max="5637" width="13.85546875" customWidth="1"/>
    <col min="5638" max="5638" width="13.42578125" customWidth="1"/>
    <col min="5639" max="5640" width="0" hidden="1" customWidth="1"/>
    <col min="5641" max="5641" width="11.85546875" customWidth="1"/>
    <col min="5642" max="5642" width="13" customWidth="1"/>
    <col min="5643" max="5643" width="10.85546875" customWidth="1"/>
    <col min="5644" max="5644" width="9.7109375" customWidth="1"/>
    <col min="5645" max="5645" width="11.85546875" customWidth="1"/>
    <col min="5646" max="5646" width="14.28515625" bestFit="1" customWidth="1"/>
    <col min="5647" max="5672" width="0" hidden="1" customWidth="1"/>
    <col min="5673" max="5673" width="13.42578125" customWidth="1"/>
    <col min="5677" max="5677" width="11" bestFit="1" customWidth="1"/>
    <col min="5888" max="5888" width="3.5703125" customWidth="1"/>
    <col min="5889" max="5889" width="4" customWidth="1"/>
    <col min="5890" max="5890" width="5.28515625" customWidth="1"/>
    <col min="5891" max="5891" width="0" hidden="1" customWidth="1"/>
    <col min="5892" max="5892" width="17.42578125" customWidth="1"/>
    <col min="5893" max="5893" width="13.85546875" customWidth="1"/>
    <col min="5894" max="5894" width="13.42578125" customWidth="1"/>
    <col min="5895" max="5896" width="0" hidden="1" customWidth="1"/>
    <col min="5897" max="5897" width="11.85546875" customWidth="1"/>
    <col min="5898" max="5898" width="13" customWidth="1"/>
    <col min="5899" max="5899" width="10.85546875" customWidth="1"/>
    <col min="5900" max="5900" width="9.7109375" customWidth="1"/>
    <col min="5901" max="5901" width="11.85546875" customWidth="1"/>
    <col min="5902" max="5902" width="14.28515625" bestFit="1" customWidth="1"/>
    <col min="5903" max="5928" width="0" hidden="1" customWidth="1"/>
    <col min="5929" max="5929" width="13.42578125" customWidth="1"/>
    <col min="5933" max="5933" width="11" bestFit="1" customWidth="1"/>
    <col min="6144" max="6144" width="3.5703125" customWidth="1"/>
    <col min="6145" max="6145" width="4" customWidth="1"/>
    <col min="6146" max="6146" width="5.28515625" customWidth="1"/>
    <col min="6147" max="6147" width="0" hidden="1" customWidth="1"/>
    <col min="6148" max="6148" width="17.42578125" customWidth="1"/>
    <col min="6149" max="6149" width="13.85546875" customWidth="1"/>
    <col min="6150" max="6150" width="13.42578125" customWidth="1"/>
    <col min="6151" max="6152" width="0" hidden="1" customWidth="1"/>
    <col min="6153" max="6153" width="11.85546875" customWidth="1"/>
    <col min="6154" max="6154" width="13" customWidth="1"/>
    <col min="6155" max="6155" width="10.85546875" customWidth="1"/>
    <col min="6156" max="6156" width="9.7109375" customWidth="1"/>
    <col min="6157" max="6157" width="11.85546875" customWidth="1"/>
    <col min="6158" max="6158" width="14.28515625" bestFit="1" customWidth="1"/>
    <col min="6159" max="6184" width="0" hidden="1" customWidth="1"/>
    <col min="6185" max="6185" width="13.42578125" customWidth="1"/>
    <col min="6189" max="6189" width="11" bestFit="1" customWidth="1"/>
    <col min="6400" max="6400" width="3.5703125" customWidth="1"/>
    <col min="6401" max="6401" width="4" customWidth="1"/>
    <col min="6402" max="6402" width="5.28515625" customWidth="1"/>
    <col min="6403" max="6403" width="0" hidden="1" customWidth="1"/>
    <col min="6404" max="6404" width="17.42578125" customWidth="1"/>
    <col min="6405" max="6405" width="13.85546875" customWidth="1"/>
    <col min="6406" max="6406" width="13.42578125" customWidth="1"/>
    <col min="6407" max="6408" width="0" hidden="1" customWidth="1"/>
    <col min="6409" max="6409" width="11.85546875" customWidth="1"/>
    <col min="6410" max="6410" width="13" customWidth="1"/>
    <col min="6411" max="6411" width="10.85546875" customWidth="1"/>
    <col min="6412" max="6412" width="9.7109375" customWidth="1"/>
    <col min="6413" max="6413" width="11.85546875" customWidth="1"/>
    <col min="6414" max="6414" width="14.28515625" bestFit="1" customWidth="1"/>
    <col min="6415" max="6440" width="0" hidden="1" customWidth="1"/>
    <col min="6441" max="6441" width="13.42578125" customWidth="1"/>
    <col min="6445" max="6445" width="11" bestFit="1" customWidth="1"/>
    <col min="6656" max="6656" width="3.5703125" customWidth="1"/>
    <col min="6657" max="6657" width="4" customWidth="1"/>
    <col min="6658" max="6658" width="5.28515625" customWidth="1"/>
    <col min="6659" max="6659" width="0" hidden="1" customWidth="1"/>
    <col min="6660" max="6660" width="17.42578125" customWidth="1"/>
    <col min="6661" max="6661" width="13.85546875" customWidth="1"/>
    <col min="6662" max="6662" width="13.42578125" customWidth="1"/>
    <col min="6663" max="6664" width="0" hidden="1" customWidth="1"/>
    <col min="6665" max="6665" width="11.85546875" customWidth="1"/>
    <col min="6666" max="6666" width="13" customWidth="1"/>
    <col min="6667" max="6667" width="10.85546875" customWidth="1"/>
    <col min="6668" max="6668" width="9.7109375" customWidth="1"/>
    <col min="6669" max="6669" width="11.85546875" customWidth="1"/>
    <col min="6670" max="6670" width="14.28515625" bestFit="1" customWidth="1"/>
    <col min="6671" max="6696" width="0" hidden="1" customWidth="1"/>
    <col min="6697" max="6697" width="13.42578125" customWidth="1"/>
    <col min="6701" max="6701" width="11" bestFit="1" customWidth="1"/>
    <col min="6912" max="6912" width="3.5703125" customWidth="1"/>
    <col min="6913" max="6913" width="4" customWidth="1"/>
    <col min="6914" max="6914" width="5.28515625" customWidth="1"/>
    <col min="6915" max="6915" width="0" hidden="1" customWidth="1"/>
    <col min="6916" max="6916" width="17.42578125" customWidth="1"/>
    <col min="6917" max="6917" width="13.85546875" customWidth="1"/>
    <col min="6918" max="6918" width="13.42578125" customWidth="1"/>
    <col min="6919" max="6920" width="0" hidden="1" customWidth="1"/>
    <col min="6921" max="6921" width="11.85546875" customWidth="1"/>
    <col min="6922" max="6922" width="13" customWidth="1"/>
    <col min="6923" max="6923" width="10.85546875" customWidth="1"/>
    <col min="6924" max="6924" width="9.7109375" customWidth="1"/>
    <col min="6925" max="6925" width="11.85546875" customWidth="1"/>
    <col min="6926" max="6926" width="14.28515625" bestFit="1" customWidth="1"/>
    <col min="6927" max="6952" width="0" hidden="1" customWidth="1"/>
    <col min="6953" max="6953" width="13.42578125" customWidth="1"/>
    <col min="6957" max="6957" width="11" bestFit="1" customWidth="1"/>
    <col min="7168" max="7168" width="3.5703125" customWidth="1"/>
    <col min="7169" max="7169" width="4" customWidth="1"/>
    <col min="7170" max="7170" width="5.28515625" customWidth="1"/>
    <col min="7171" max="7171" width="0" hidden="1" customWidth="1"/>
    <col min="7172" max="7172" width="17.42578125" customWidth="1"/>
    <col min="7173" max="7173" width="13.85546875" customWidth="1"/>
    <col min="7174" max="7174" width="13.42578125" customWidth="1"/>
    <col min="7175" max="7176" width="0" hidden="1" customWidth="1"/>
    <col min="7177" max="7177" width="11.85546875" customWidth="1"/>
    <col min="7178" max="7178" width="13" customWidth="1"/>
    <col min="7179" max="7179" width="10.85546875" customWidth="1"/>
    <col min="7180" max="7180" width="9.7109375" customWidth="1"/>
    <col min="7181" max="7181" width="11.85546875" customWidth="1"/>
    <col min="7182" max="7182" width="14.28515625" bestFit="1" customWidth="1"/>
    <col min="7183" max="7208" width="0" hidden="1" customWidth="1"/>
    <col min="7209" max="7209" width="13.42578125" customWidth="1"/>
    <col min="7213" max="7213" width="11" bestFit="1" customWidth="1"/>
    <col min="7424" max="7424" width="3.5703125" customWidth="1"/>
    <col min="7425" max="7425" width="4" customWidth="1"/>
    <col min="7426" max="7426" width="5.28515625" customWidth="1"/>
    <col min="7427" max="7427" width="0" hidden="1" customWidth="1"/>
    <col min="7428" max="7428" width="17.42578125" customWidth="1"/>
    <col min="7429" max="7429" width="13.85546875" customWidth="1"/>
    <col min="7430" max="7430" width="13.42578125" customWidth="1"/>
    <col min="7431" max="7432" width="0" hidden="1" customWidth="1"/>
    <col min="7433" max="7433" width="11.85546875" customWidth="1"/>
    <col min="7434" max="7434" width="13" customWidth="1"/>
    <col min="7435" max="7435" width="10.85546875" customWidth="1"/>
    <col min="7436" max="7436" width="9.7109375" customWidth="1"/>
    <col min="7437" max="7437" width="11.85546875" customWidth="1"/>
    <col min="7438" max="7438" width="14.28515625" bestFit="1" customWidth="1"/>
    <col min="7439" max="7464" width="0" hidden="1" customWidth="1"/>
    <col min="7465" max="7465" width="13.42578125" customWidth="1"/>
    <col min="7469" max="7469" width="11" bestFit="1" customWidth="1"/>
    <col min="7680" max="7680" width="3.5703125" customWidth="1"/>
    <col min="7681" max="7681" width="4" customWidth="1"/>
    <col min="7682" max="7682" width="5.28515625" customWidth="1"/>
    <col min="7683" max="7683" width="0" hidden="1" customWidth="1"/>
    <col min="7684" max="7684" width="17.42578125" customWidth="1"/>
    <col min="7685" max="7685" width="13.85546875" customWidth="1"/>
    <col min="7686" max="7686" width="13.42578125" customWidth="1"/>
    <col min="7687" max="7688" width="0" hidden="1" customWidth="1"/>
    <col min="7689" max="7689" width="11.85546875" customWidth="1"/>
    <col min="7690" max="7690" width="13" customWidth="1"/>
    <col min="7691" max="7691" width="10.85546875" customWidth="1"/>
    <col min="7692" max="7692" width="9.7109375" customWidth="1"/>
    <col min="7693" max="7693" width="11.85546875" customWidth="1"/>
    <col min="7694" max="7694" width="14.28515625" bestFit="1" customWidth="1"/>
    <col min="7695" max="7720" width="0" hidden="1" customWidth="1"/>
    <col min="7721" max="7721" width="13.42578125" customWidth="1"/>
    <col min="7725" max="7725" width="11" bestFit="1" customWidth="1"/>
    <col min="7936" max="7936" width="3.5703125" customWidth="1"/>
    <col min="7937" max="7937" width="4" customWidth="1"/>
    <col min="7938" max="7938" width="5.28515625" customWidth="1"/>
    <col min="7939" max="7939" width="0" hidden="1" customWidth="1"/>
    <col min="7940" max="7940" width="17.42578125" customWidth="1"/>
    <col min="7941" max="7941" width="13.85546875" customWidth="1"/>
    <col min="7942" max="7942" width="13.42578125" customWidth="1"/>
    <col min="7943" max="7944" width="0" hidden="1" customWidth="1"/>
    <col min="7945" max="7945" width="11.85546875" customWidth="1"/>
    <col min="7946" max="7946" width="13" customWidth="1"/>
    <col min="7947" max="7947" width="10.85546875" customWidth="1"/>
    <col min="7948" max="7948" width="9.7109375" customWidth="1"/>
    <col min="7949" max="7949" width="11.85546875" customWidth="1"/>
    <col min="7950" max="7950" width="14.28515625" bestFit="1" customWidth="1"/>
    <col min="7951" max="7976" width="0" hidden="1" customWidth="1"/>
    <col min="7977" max="7977" width="13.42578125" customWidth="1"/>
    <col min="7981" max="7981" width="11" bestFit="1" customWidth="1"/>
    <col min="8192" max="8192" width="3.5703125" customWidth="1"/>
    <col min="8193" max="8193" width="4" customWidth="1"/>
    <col min="8194" max="8194" width="5.28515625" customWidth="1"/>
    <col min="8195" max="8195" width="0" hidden="1" customWidth="1"/>
    <col min="8196" max="8196" width="17.42578125" customWidth="1"/>
    <col min="8197" max="8197" width="13.85546875" customWidth="1"/>
    <col min="8198" max="8198" width="13.42578125" customWidth="1"/>
    <col min="8199" max="8200" width="0" hidden="1" customWidth="1"/>
    <col min="8201" max="8201" width="11.85546875" customWidth="1"/>
    <col min="8202" max="8202" width="13" customWidth="1"/>
    <col min="8203" max="8203" width="10.85546875" customWidth="1"/>
    <col min="8204" max="8204" width="9.7109375" customWidth="1"/>
    <col min="8205" max="8205" width="11.85546875" customWidth="1"/>
    <col min="8206" max="8206" width="14.28515625" bestFit="1" customWidth="1"/>
    <col min="8207" max="8232" width="0" hidden="1" customWidth="1"/>
    <col min="8233" max="8233" width="13.42578125" customWidth="1"/>
    <col min="8237" max="8237" width="11" bestFit="1" customWidth="1"/>
    <col min="8448" max="8448" width="3.5703125" customWidth="1"/>
    <col min="8449" max="8449" width="4" customWidth="1"/>
    <col min="8450" max="8450" width="5.28515625" customWidth="1"/>
    <col min="8451" max="8451" width="0" hidden="1" customWidth="1"/>
    <col min="8452" max="8452" width="17.42578125" customWidth="1"/>
    <col min="8453" max="8453" width="13.85546875" customWidth="1"/>
    <col min="8454" max="8454" width="13.42578125" customWidth="1"/>
    <col min="8455" max="8456" width="0" hidden="1" customWidth="1"/>
    <col min="8457" max="8457" width="11.85546875" customWidth="1"/>
    <col min="8458" max="8458" width="13" customWidth="1"/>
    <col min="8459" max="8459" width="10.85546875" customWidth="1"/>
    <col min="8460" max="8460" width="9.7109375" customWidth="1"/>
    <col min="8461" max="8461" width="11.85546875" customWidth="1"/>
    <col min="8462" max="8462" width="14.28515625" bestFit="1" customWidth="1"/>
    <col min="8463" max="8488" width="0" hidden="1" customWidth="1"/>
    <col min="8489" max="8489" width="13.42578125" customWidth="1"/>
    <col min="8493" max="8493" width="11" bestFit="1" customWidth="1"/>
    <col min="8704" max="8704" width="3.5703125" customWidth="1"/>
    <col min="8705" max="8705" width="4" customWidth="1"/>
    <col min="8706" max="8706" width="5.28515625" customWidth="1"/>
    <col min="8707" max="8707" width="0" hidden="1" customWidth="1"/>
    <col min="8708" max="8708" width="17.42578125" customWidth="1"/>
    <col min="8709" max="8709" width="13.85546875" customWidth="1"/>
    <col min="8710" max="8710" width="13.42578125" customWidth="1"/>
    <col min="8711" max="8712" width="0" hidden="1" customWidth="1"/>
    <col min="8713" max="8713" width="11.85546875" customWidth="1"/>
    <col min="8714" max="8714" width="13" customWidth="1"/>
    <col min="8715" max="8715" width="10.85546875" customWidth="1"/>
    <col min="8716" max="8716" width="9.7109375" customWidth="1"/>
    <col min="8717" max="8717" width="11.85546875" customWidth="1"/>
    <col min="8718" max="8718" width="14.28515625" bestFit="1" customWidth="1"/>
    <col min="8719" max="8744" width="0" hidden="1" customWidth="1"/>
    <col min="8745" max="8745" width="13.42578125" customWidth="1"/>
    <col min="8749" max="8749" width="11" bestFit="1" customWidth="1"/>
    <col min="8960" max="8960" width="3.5703125" customWidth="1"/>
    <col min="8961" max="8961" width="4" customWidth="1"/>
    <col min="8962" max="8962" width="5.28515625" customWidth="1"/>
    <col min="8963" max="8963" width="0" hidden="1" customWidth="1"/>
    <col min="8964" max="8964" width="17.42578125" customWidth="1"/>
    <col min="8965" max="8965" width="13.85546875" customWidth="1"/>
    <col min="8966" max="8966" width="13.42578125" customWidth="1"/>
    <col min="8967" max="8968" width="0" hidden="1" customWidth="1"/>
    <col min="8969" max="8969" width="11.85546875" customWidth="1"/>
    <col min="8970" max="8970" width="13" customWidth="1"/>
    <col min="8971" max="8971" width="10.85546875" customWidth="1"/>
    <col min="8972" max="8972" width="9.7109375" customWidth="1"/>
    <col min="8973" max="8973" width="11.85546875" customWidth="1"/>
    <col min="8974" max="8974" width="14.28515625" bestFit="1" customWidth="1"/>
    <col min="8975" max="9000" width="0" hidden="1" customWidth="1"/>
    <col min="9001" max="9001" width="13.42578125" customWidth="1"/>
    <col min="9005" max="9005" width="11" bestFit="1" customWidth="1"/>
    <col min="9216" max="9216" width="3.5703125" customWidth="1"/>
    <col min="9217" max="9217" width="4" customWidth="1"/>
    <col min="9218" max="9218" width="5.28515625" customWidth="1"/>
    <col min="9219" max="9219" width="0" hidden="1" customWidth="1"/>
    <col min="9220" max="9220" width="17.42578125" customWidth="1"/>
    <col min="9221" max="9221" width="13.85546875" customWidth="1"/>
    <col min="9222" max="9222" width="13.42578125" customWidth="1"/>
    <col min="9223" max="9224" width="0" hidden="1" customWidth="1"/>
    <col min="9225" max="9225" width="11.85546875" customWidth="1"/>
    <col min="9226" max="9226" width="13" customWidth="1"/>
    <col min="9227" max="9227" width="10.85546875" customWidth="1"/>
    <col min="9228" max="9228" width="9.7109375" customWidth="1"/>
    <col min="9229" max="9229" width="11.85546875" customWidth="1"/>
    <col min="9230" max="9230" width="14.28515625" bestFit="1" customWidth="1"/>
    <col min="9231" max="9256" width="0" hidden="1" customWidth="1"/>
    <col min="9257" max="9257" width="13.42578125" customWidth="1"/>
    <col min="9261" max="9261" width="11" bestFit="1" customWidth="1"/>
    <col min="9472" max="9472" width="3.5703125" customWidth="1"/>
    <col min="9473" max="9473" width="4" customWidth="1"/>
    <col min="9474" max="9474" width="5.28515625" customWidth="1"/>
    <col min="9475" max="9475" width="0" hidden="1" customWidth="1"/>
    <col min="9476" max="9476" width="17.42578125" customWidth="1"/>
    <col min="9477" max="9477" width="13.85546875" customWidth="1"/>
    <col min="9478" max="9478" width="13.42578125" customWidth="1"/>
    <col min="9479" max="9480" width="0" hidden="1" customWidth="1"/>
    <col min="9481" max="9481" width="11.85546875" customWidth="1"/>
    <col min="9482" max="9482" width="13" customWidth="1"/>
    <col min="9483" max="9483" width="10.85546875" customWidth="1"/>
    <col min="9484" max="9484" width="9.7109375" customWidth="1"/>
    <col min="9485" max="9485" width="11.85546875" customWidth="1"/>
    <col min="9486" max="9486" width="14.28515625" bestFit="1" customWidth="1"/>
    <col min="9487" max="9512" width="0" hidden="1" customWidth="1"/>
    <col min="9513" max="9513" width="13.42578125" customWidth="1"/>
    <col min="9517" max="9517" width="11" bestFit="1" customWidth="1"/>
    <col min="9728" max="9728" width="3.5703125" customWidth="1"/>
    <col min="9729" max="9729" width="4" customWidth="1"/>
    <col min="9730" max="9730" width="5.28515625" customWidth="1"/>
    <col min="9731" max="9731" width="0" hidden="1" customWidth="1"/>
    <col min="9732" max="9732" width="17.42578125" customWidth="1"/>
    <col min="9733" max="9733" width="13.85546875" customWidth="1"/>
    <col min="9734" max="9734" width="13.42578125" customWidth="1"/>
    <col min="9735" max="9736" width="0" hidden="1" customWidth="1"/>
    <col min="9737" max="9737" width="11.85546875" customWidth="1"/>
    <col min="9738" max="9738" width="13" customWidth="1"/>
    <col min="9739" max="9739" width="10.85546875" customWidth="1"/>
    <col min="9740" max="9740" width="9.7109375" customWidth="1"/>
    <col min="9741" max="9741" width="11.85546875" customWidth="1"/>
    <col min="9742" max="9742" width="14.28515625" bestFit="1" customWidth="1"/>
    <col min="9743" max="9768" width="0" hidden="1" customWidth="1"/>
    <col min="9769" max="9769" width="13.42578125" customWidth="1"/>
    <col min="9773" max="9773" width="11" bestFit="1" customWidth="1"/>
    <col min="9984" max="9984" width="3.5703125" customWidth="1"/>
    <col min="9985" max="9985" width="4" customWidth="1"/>
    <col min="9986" max="9986" width="5.28515625" customWidth="1"/>
    <col min="9987" max="9987" width="0" hidden="1" customWidth="1"/>
    <col min="9988" max="9988" width="17.42578125" customWidth="1"/>
    <col min="9989" max="9989" width="13.85546875" customWidth="1"/>
    <col min="9990" max="9990" width="13.42578125" customWidth="1"/>
    <col min="9991" max="9992" width="0" hidden="1" customWidth="1"/>
    <col min="9993" max="9993" width="11.85546875" customWidth="1"/>
    <col min="9994" max="9994" width="13" customWidth="1"/>
    <col min="9995" max="9995" width="10.85546875" customWidth="1"/>
    <col min="9996" max="9996" width="9.7109375" customWidth="1"/>
    <col min="9997" max="9997" width="11.85546875" customWidth="1"/>
    <col min="9998" max="9998" width="14.28515625" bestFit="1" customWidth="1"/>
    <col min="9999" max="10024" width="0" hidden="1" customWidth="1"/>
    <col min="10025" max="10025" width="13.42578125" customWidth="1"/>
    <col min="10029" max="10029" width="11" bestFit="1" customWidth="1"/>
    <col min="10240" max="10240" width="3.5703125" customWidth="1"/>
    <col min="10241" max="10241" width="4" customWidth="1"/>
    <col min="10242" max="10242" width="5.28515625" customWidth="1"/>
    <col min="10243" max="10243" width="0" hidden="1" customWidth="1"/>
    <col min="10244" max="10244" width="17.42578125" customWidth="1"/>
    <col min="10245" max="10245" width="13.85546875" customWidth="1"/>
    <col min="10246" max="10246" width="13.42578125" customWidth="1"/>
    <col min="10247" max="10248" width="0" hidden="1" customWidth="1"/>
    <col min="10249" max="10249" width="11.85546875" customWidth="1"/>
    <col min="10250" max="10250" width="13" customWidth="1"/>
    <col min="10251" max="10251" width="10.85546875" customWidth="1"/>
    <col min="10252" max="10252" width="9.7109375" customWidth="1"/>
    <col min="10253" max="10253" width="11.85546875" customWidth="1"/>
    <col min="10254" max="10254" width="14.28515625" bestFit="1" customWidth="1"/>
    <col min="10255" max="10280" width="0" hidden="1" customWidth="1"/>
    <col min="10281" max="10281" width="13.42578125" customWidth="1"/>
    <col min="10285" max="10285" width="11" bestFit="1" customWidth="1"/>
    <col min="10496" max="10496" width="3.5703125" customWidth="1"/>
    <col min="10497" max="10497" width="4" customWidth="1"/>
    <col min="10498" max="10498" width="5.28515625" customWidth="1"/>
    <col min="10499" max="10499" width="0" hidden="1" customWidth="1"/>
    <col min="10500" max="10500" width="17.42578125" customWidth="1"/>
    <col min="10501" max="10501" width="13.85546875" customWidth="1"/>
    <col min="10502" max="10502" width="13.42578125" customWidth="1"/>
    <col min="10503" max="10504" width="0" hidden="1" customWidth="1"/>
    <col min="10505" max="10505" width="11.85546875" customWidth="1"/>
    <col min="10506" max="10506" width="13" customWidth="1"/>
    <col min="10507" max="10507" width="10.85546875" customWidth="1"/>
    <col min="10508" max="10508" width="9.7109375" customWidth="1"/>
    <col min="10509" max="10509" width="11.85546875" customWidth="1"/>
    <col min="10510" max="10510" width="14.28515625" bestFit="1" customWidth="1"/>
    <col min="10511" max="10536" width="0" hidden="1" customWidth="1"/>
    <col min="10537" max="10537" width="13.42578125" customWidth="1"/>
    <col min="10541" max="10541" width="11" bestFit="1" customWidth="1"/>
    <col min="10752" max="10752" width="3.5703125" customWidth="1"/>
    <col min="10753" max="10753" width="4" customWidth="1"/>
    <col min="10754" max="10754" width="5.28515625" customWidth="1"/>
    <col min="10755" max="10755" width="0" hidden="1" customWidth="1"/>
    <col min="10756" max="10756" width="17.42578125" customWidth="1"/>
    <col min="10757" max="10757" width="13.85546875" customWidth="1"/>
    <col min="10758" max="10758" width="13.42578125" customWidth="1"/>
    <col min="10759" max="10760" width="0" hidden="1" customWidth="1"/>
    <col min="10761" max="10761" width="11.85546875" customWidth="1"/>
    <col min="10762" max="10762" width="13" customWidth="1"/>
    <col min="10763" max="10763" width="10.85546875" customWidth="1"/>
    <col min="10764" max="10764" width="9.7109375" customWidth="1"/>
    <col min="10765" max="10765" width="11.85546875" customWidth="1"/>
    <col min="10766" max="10766" width="14.28515625" bestFit="1" customWidth="1"/>
    <col min="10767" max="10792" width="0" hidden="1" customWidth="1"/>
    <col min="10793" max="10793" width="13.42578125" customWidth="1"/>
    <col min="10797" max="10797" width="11" bestFit="1" customWidth="1"/>
    <col min="11008" max="11008" width="3.5703125" customWidth="1"/>
    <col min="11009" max="11009" width="4" customWidth="1"/>
    <col min="11010" max="11010" width="5.28515625" customWidth="1"/>
    <col min="11011" max="11011" width="0" hidden="1" customWidth="1"/>
    <col min="11012" max="11012" width="17.42578125" customWidth="1"/>
    <col min="11013" max="11013" width="13.85546875" customWidth="1"/>
    <col min="11014" max="11014" width="13.42578125" customWidth="1"/>
    <col min="11015" max="11016" width="0" hidden="1" customWidth="1"/>
    <col min="11017" max="11017" width="11.85546875" customWidth="1"/>
    <col min="11018" max="11018" width="13" customWidth="1"/>
    <col min="11019" max="11019" width="10.85546875" customWidth="1"/>
    <col min="11020" max="11020" width="9.7109375" customWidth="1"/>
    <col min="11021" max="11021" width="11.85546875" customWidth="1"/>
    <col min="11022" max="11022" width="14.28515625" bestFit="1" customWidth="1"/>
    <col min="11023" max="11048" width="0" hidden="1" customWidth="1"/>
    <col min="11049" max="11049" width="13.42578125" customWidth="1"/>
    <col min="11053" max="11053" width="11" bestFit="1" customWidth="1"/>
    <col min="11264" max="11264" width="3.5703125" customWidth="1"/>
    <col min="11265" max="11265" width="4" customWidth="1"/>
    <col min="11266" max="11266" width="5.28515625" customWidth="1"/>
    <col min="11267" max="11267" width="0" hidden="1" customWidth="1"/>
    <col min="11268" max="11268" width="17.42578125" customWidth="1"/>
    <col min="11269" max="11269" width="13.85546875" customWidth="1"/>
    <col min="11270" max="11270" width="13.42578125" customWidth="1"/>
    <col min="11271" max="11272" width="0" hidden="1" customWidth="1"/>
    <col min="11273" max="11273" width="11.85546875" customWidth="1"/>
    <col min="11274" max="11274" width="13" customWidth="1"/>
    <col min="11275" max="11275" width="10.85546875" customWidth="1"/>
    <col min="11276" max="11276" width="9.7109375" customWidth="1"/>
    <col min="11277" max="11277" width="11.85546875" customWidth="1"/>
    <col min="11278" max="11278" width="14.28515625" bestFit="1" customWidth="1"/>
    <col min="11279" max="11304" width="0" hidden="1" customWidth="1"/>
    <col min="11305" max="11305" width="13.42578125" customWidth="1"/>
    <col min="11309" max="11309" width="11" bestFit="1" customWidth="1"/>
    <col min="11520" max="11520" width="3.5703125" customWidth="1"/>
    <col min="11521" max="11521" width="4" customWidth="1"/>
    <col min="11522" max="11522" width="5.28515625" customWidth="1"/>
    <col min="11523" max="11523" width="0" hidden="1" customWidth="1"/>
    <col min="11524" max="11524" width="17.42578125" customWidth="1"/>
    <col min="11525" max="11525" width="13.85546875" customWidth="1"/>
    <col min="11526" max="11526" width="13.42578125" customWidth="1"/>
    <col min="11527" max="11528" width="0" hidden="1" customWidth="1"/>
    <col min="11529" max="11529" width="11.85546875" customWidth="1"/>
    <col min="11530" max="11530" width="13" customWidth="1"/>
    <col min="11531" max="11531" width="10.85546875" customWidth="1"/>
    <col min="11532" max="11532" width="9.7109375" customWidth="1"/>
    <col min="11533" max="11533" width="11.85546875" customWidth="1"/>
    <col min="11534" max="11534" width="14.28515625" bestFit="1" customWidth="1"/>
    <col min="11535" max="11560" width="0" hidden="1" customWidth="1"/>
    <col min="11561" max="11561" width="13.42578125" customWidth="1"/>
    <col min="11565" max="11565" width="11" bestFit="1" customWidth="1"/>
    <col min="11776" max="11776" width="3.5703125" customWidth="1"/>
    <col min="11777" max="11777" width="4" customWidth="1"/>
    <col min="11778" max="11778" width="5.28515625" customWidth="1"/>
    <col min="11779" max="11779" width="0" hidden="1" customWidth="1"/>
    <col min="11780" max="11780" width="17.42578125" customWidth="1"/>
    <col min="11781" max="11781" width="13.85546875" customWidth="1"/>
    <col min="11782" max="11782" width="13.42578125" customWidth="1"/>
    <col min="11783" max="11784" width="0" hidden="1" customWidth="1"/>
    <col min="11785" max="11785" width="11.85546875" customWidth="1"/>
    <col min="11786" max="11786" width="13" customWidth="1"/>
    <col min="11787" max="11787" width="10.85546875" customWidth="1"/>
    <col min="11788" max="11788" width="9.7109375" customWidth="1"/>
    <col min="11789" max="11789" width="11.85546875" customWidth="1"/>
    <col min="11790" max="11790" width="14.28515625" bestFit="1" customWidth="1"/>
    <col min="11791" max="11816" width="0" hidden="1" customWidth="1"/>
    <col min="11817" max="11817" width="13.42578125" customWidth="1"/>
    <col min="11821" max="11821" width="11" bestFit="1" customWidth="1"/>
    <col min="12032" max="12032" width="3.5703125" customWidth="1"/>
    <col min="12033" max="12033" width="4" customWidth="1"/>
    <col min="12034" max="12034" width="5.28515625" customWidth="1"/>
    <col min="12035" max="12035" width="0" hidden="1" customWidth="1"/>
    <col min="12036" max="12036" width="17.42578125" customWidth="1"/>
    <col min="12037" max="12037" width="13.85546875" customWidth="1"/>
    <col min="12038" max="12038" width="13.42578125" customWidth="1"/>
    <col min="12039" max="12040" width="0" hidden="1" customWidth="1"/>
    <col min="12041" max="12041" width="11.85546875" customWidth="1"/>
    <col min="12042" max="12042" width="13" customWidth="1"/>
    <col min="12043" max="12043" width="10.85546875" customWidth="1"/>
    <col min="12044" max="12044" width="9.7109375" customWidth="1"/>
    <col min="12045" max="12045" width="11.85546875" customWidth="1"/>
    <col min="12046" max="12046" width="14.28515625" bestFit="1" customWidth="1"/>
    <col min="12047" max="12072" width="0" hidden="1" customWidth="1"/>
    <col min="12073" max="12073" width="13.42578125" customWidth="1"/>
    <col min="12077" max="12077" width="11" bestFit="1" customWidth="1"/>
    <col min="12288" max="12288" width="3.5703125" customWidth="1"/>
    <col min="12289" max="12289" width="4" customWidth="1"/>
    <col min="12290" max="12290" width="5.28515625" customWidth="1"/>
    <col min="12291" max="12291" width="0" hidden="1" customWidth="1"/>
    <col min="12292" max="12292" width="17.42578125" customWidth="1"/>
    <col min="12293" max="12293" width="13.85546875" customWidth="1"/>
    <col min="12294" max="12294" width="13.42578125" customWidth="1"/>
    <col min="12295" max="12296" width="0" hidden="1" customWidth="1"/>
    <col min="12297" max="12297" width="11.85546875" customWidth="1"/>
    <col min="12298" max="12298" width="13" customWidth="1"/>
    <col min="12299" max="12299" width="10.85546875" customWidth="1"/>
    <col min="12300" max="12300" width="9.7109375" customWidth="1"/>
    <col min="12301" max="12301" width="11.85546875" customWidth="1"/>
    <col min="12302" max="12302" width="14.28515625" bestFit="1" customWidth="1"/>
    <col min="12303" max="12328" width="0" hidden="1" customWidth="1"/>
    <col min="12329" max="12329" width="13.42578125" customWidth="1"/>
    <col min="12333" max="12333" width="11" bestFit="1" customWidth="1"/>
    <col min="12544" max="12544" width="3.5703125" customWidth="1"/>
    <col min="12545" max="12545" width="4" customWidth="1"/>
    <col min="12546" max="12546" width="5.28515625" customWidth="1"/>
    <col min="12547" max="12547" width="0" hidden="1" customWidth="1"/>
    <col min="12548" max="12548" width="17.42578125" customWidth="1"/>
    <col min="12549" max="12549" width="13.85546875" customWidth="1"/>
    <col min="12550" max="12550" width="13.42578125" customWidth="1"/>
    <col min="12551" max="12552" width="0" hidden="1" customWidth="1"/>
    <col min="12553" max="12553" width="11.85546875" customWidth="1"/>
    <col min="12554" max="12554" width="13" customWidth="1"/>
    <col min="12555" max="12555" width="10.85546875" customWidth="1"/>
    <col min="12556" max="12556" width="9.7109375" customWidth="1"/>
    <col min="12557" max="12557" width="11.85546875" customWidth="1"/>
    <col min="12558" max="12558" width="14.28515625" bestFit="1" customWidth="1"/>
    <col min="12559" max="12584" width="0" hidden="1" customWidth="1"/>
    <col min="12585" max="12585" width="13.42578125" customWidth="1"/>
    <col min="12589" max="12589" width="11" bestFit="1" customWidth="1"/>
    <col min="12800" max="12800" width="3.5703125" customWidth="1"/>
    <col min="12801" max="12801" width="4" customWidth="1"/>
    <col min="12802" max="12802" width="5.28515625" customWidth="1"/>
    <col min="12803" max="12803" width="0" hidden="1" customWidth="1"/>
    <col min="12804" max="12804" width="17.42578125" customWidth="1"/>
    <col min="12805" max="12805" width="13.85546875" customWidth="1"/>
    <col min="12806" max="12806" width="13.42578125" customWidth="1"/>
    <col min="12807" max="12808" width="0" hidden="1" customWidth="1"/>
    <col min="12809" max="12809" width="11.85546875" customWidth="1"/>
    <col min="12810" max="12810" width="13" customWidth="1"/>
    <col min="12811" max="12811" width="10.85546875" customWidth="1"/>
    <col min="12812" max="12812" width="9.7109375" customWidth="1"/>
    <col min="12813" max="12813" width="11.85546875" customWidth="1"/>
    <col min="12814" max="12814" width="14.28515625" bestFit="1" customWidth="1"/>
    <col min="12815" max="12840" width="0" hidden="1" customWidth="1"/>
    <col min="12841" max="12841" width="13.42578125" customWidth="1"/>
    <col min="12845" max="12845" width="11" bestFit="1" customWidth="1"/>
    <col min="13056" max="13056" width="3.5703125" customWidth="1"/>
    <col min="13057" max="13057" width="4" customWidth="1"/>
    <col min="13058" max="13058" width="5.28515625" customWidth="1"/>
    <col min="13059" max="13059" width="0" hidden="1" customWidth="1"/>
    <col min="13060" max="13060" width="17.42578125" customWidth="1"/>
    <col min="13061" max="13061" width="13.85546875" customWidth="1"/>
    <col min="13062" max="13062" width="13.42578125" customWidth="1"/>
    <col min="13063" max="13064" width="0" hidden="1" customWidth="1"/>
    <col min="13065" max="13065" width="11.85546875" customWidth="1"/>
    <col min="13066" max="13066" width="13" customWidth="1"/>
    <col min="13067" max="13067" width="10.85546875" customWidth="1"/>
    <col min="13068" max="13068" width="9.7109375" customWidth="1"/>
    <col min="13069" max="13069" width="11.85546875" customWidth="1"/>
    <col min="13070" max="13070" width="14.28515625" bestFit="1" customWidth="1"/>
    <col min="13071" max="13096" width="0" hidden="1" customWidth="1"/>
    <col min="13097" max="13097" width="13.42578125" customWidth="1"/>
    <col min="13101" max="13101" width="11" bestFit="1" customWidth="1"/>
    <col min="13312" max="13312" width="3.5703125" customWidth="1"/>
    <col min="13313" max="13313" width="4" customWidth="1"/>
    <col min="13314" max="13314" width="5.28515625" customWidth="1"/>
    <col min="13315" max="13315" width="0" hidden="1" customWidth="1"/>
    <col min="13316" max="13316" width="17.42578125" customWidth="1"/>
    <col min="13317" max="13317" width="13.85546875" customWidth="1"/>
    <col min="13318" max="13318" width="13.42578125" customWidth="1"/>
    <col min="13319" max="13320" width="0" hidden="1" customWidth="1"/>
    <col min="13321" max="13321" width="11.85546875" customWidth="1"/>
    <col min="13322" max="13322" width="13" customWidth="1"/>
    <col min="13323" max="13323" width="10.85546875" customWidth="1"/>
    <col min="13324" max="13324" width="9.7109375" customWidth="1"/>
    <col min="13325" max="13325" width="11.85546875" customWidth="1"/>
    <col min="13326" max="13326" width="14.28515625" bestFit="1" customWidth="1"/>
    <col min="13327" max="13352" width="0" hidden="1" customWidth="1"/>
    <col min="13353" max="13353" width="13.42578125" customWidth="1"/>
    <col min="13357" max="13357" width="11" bestFit="1" customWidth="1"/>
    <col min="13568" max="13568" width="3.5703125" customWidth="1"/>
    <col min="13569" max="13569" width="4" customWidth="1"/>
    <col min="13570" max="13570" width="5.28515625" customWidth="1"/>
    <col min="13571" max="13571" width="0" hidden="1" customWidth="1"/>
    <col min="13572" max="13572" width="17.42578125" customWidth="1"/>
    <col min="13573" max="13573" width="13.85546875" customWidth="1"/>
    <col min="13574" max="13574" width="13.42578125" customWidth="1"/>
    <col min="13575" max="13576" width="0" hidden="1" customWidth="1"/>
    <col min="13577" max="13577" width="11.85546875" customWidth="1"/>
    <col min="13578" max="13578" width="13" customWidth="1"/>
    <col min="13579" max="13579" width="10.85546875" customWidth="1"/>
    <col min="13580" max="13580" width="9.7109375" customWidth="1"/>
    <col min="13581" max="13581" width="11.85546875" customWidth="1"/>
    <col min="13582" max="13582" width="14.28515625" bestFit="1" customWidth="1"/>
    <col min="13583" max="13608" width="0" hidden="1" customWidth="1"/>
    <col min="13609" max="13609" width="13.42578125" customWidth="1"/>
    <col min="13613" max="13613" width="11" bestFit="1" customWidth="1"/>
    <col min="13824" max="13824" width="3.5703125" customWidth="1"/>
    <col min="13825" max="13825" width="4" customWidth="1"/>
    <col min="13826" max="13826" width="5.28515625" customWidth="1"/>
    <col min="13827" max="13827" width="0" hidden="1" customWidth="1"/>
    <col min="13828" max="13828" width="17.42578125" customWidth="1"/>
    <col min="13829" max="13829" width="13.85546875" customWidth="1"/>
    <col min="13830" max="13830" width="13.42578125" customWidth="1"/>
    <col min="13831" max="13832" width="0" hidden="1" customWidth="1"/>
    <col min="13833" max="13833" width="11.85546875" customWidth="1"/>
    <col min="13834" max="13834" width="13" customWidth="1"/>
    <col min="13835" max="13835" width="10.85546875" customWidth="1"/>
    <col min="13836" max="13836" width="9.7109375" customWidth="1"/>
    <col min="13837" max="13837" width="11.85546875" customWidth="1"/>
    <col min="13838" max="13838" width="14.28515625" bestFit="1" customWidth="1"/>
    <col min="13839" max="13864" width="0" hidden="1" customWidth="1"/>
    <col min="13865" max="13865" width="13.42578125" customWidth="1"/>
    <col min="13869" max="13869" width="11" bestFit="1" customWidth="1"/>
    <col min="14080" max="14080" width="3.5703125" customWidth="1"/>
    <col min="14081" max="14081" width="4" customWidth="1"/>
    <col min="14082" max="14082" width="5.28515625" customWidth="1"/>
    <col min="14083" max="14083" width="0" hidden="1" customWidth="1"/>
    <col min="14084" max="14084" width="17.42578125" customWidth="1"/>
    <col min="14085" max="14085" width="13.85546875" customWidth="1"/>
    <col min="14086" max="14086" width="13.42578125" customWidth="1"/>
    <col min="14087" max="14088" width="0" hidden="1" customWidth="1"/>
    <col min="14089" max="14089" width="11.85546875" customWidth="1"/>
    <col min="14090" max="14090" width="13" customWidth="1"/>
    <col min="14091" max="14091" width="10.85546875" customWidth="1"/>
    <col min="14092" max="14092" width="9.7109375" customWidth="1"/>
    <col min="14093" max="14093" width="11.85546875" customWidth="1"/>
    <col min="14094" max="14094" width="14.28515625" bestFit="1" customWidth="1"/>
    <col min="14095" max="14120" width="0" hidden="1" customWidth="1"/>
    <col min="14121" max="14121" width="13.42578125" customWidth="1"/>
    <col min="14125" max="14125" width="11" bestFit="1" customWidth="1"/>
    <col min="14336" max="14336" width="3.5703125" customWidth="1"/>
    <col min="14337" max="14337" width="4" customWidth="1"/>
    <col min="14338" max="14338" width="5.28515625" customWidth="1"/>
    <col min="14339" max="14339" width="0" hidden="1" customWidth="1"/>
    <col min="14340" max="14340" width="17.42578125" customWidth="1"/>
    <col min="14341" max="14341" width="13.85546875" customWidth="1"/>
    <col min="14342" max="14342" width="13.42578125" customWidth="1"/>
    <col min="14343" max="14344" width="0" hidden="1" customWidth="1"/>
    <col min="14345" max="14345" width="11.85546875" customWidth="1"/>
    <col min="14346" max="14346" width="13" customWidth="1"/>
    <col min="14347" max="14347" width="10.85546875" customWidth="1"/>
    <col min="14348" max="14348" width="9.7109375" customWidth="1"/>
    <col min="14349" max="14349" width="11.85546875" customWidth="1"/>
    <col min="14350" max="14350" width="14.28515625" bestFit="1" customWidth="1"/>
    <col min="14351" max="14376" width="0" hidden="1" customWidth="1"/>
    <col min="14377" max="14377" width="13.42578125" customWidth="1"/>
    <col min="14381" max="14381" width="11" bestFit="1" customWidth="1"/>
    <col min="14592" max="14592" width="3.5703125" customWidth="1"/>
    <col min="14593" max="14593" width="4" customWidth="1"/>
    <col min="14594" max="14594" width="5.28515625" customWidth="1"/>
    <col min="14595" max="14595" width="0" hidden="1" customWidth="1"/>
    <col min="14596" max="14596" width="17.42578125" customWidth="1"/>
    <col min="14597" max="14597" width="13.85546875" customWidth="1"/>
    <col min="14598" max="14598" width="13.42578125" customWidth="1"/>
    <col min="14599" max="14600" width="0" hidden="1" customWidth="1"/>
    <col min="14601" max="14601" width="11.85546875" customWidth="1"/>
    <col min="14602" max="14602" width="13" customWidth="1"/>
    <col min="14603" max="14603" width="10.85546875" customWidth="1"/>
    <col min="14604" max="14604" width="9.7109375" customWidth="1"/>
    <col min="14605" max="14605" width="11.85546875" customWidth="1"/>
    <col min="14606" max="14606" width="14.28515625" bestFit="1" customWidth="1"/>
    <col min="14607" max="14632" width="0" hidden="1" customWidth="1"/>
    <col min="14633" max="14633" width="13.42578125" customWidth="1"/>
    <col min="14637" max="14637" width="11" bestFit="1" customWidth="1"/>
    <col min="14848" max="14848" width="3.5703125" customWidth="1"/>
    <col min="14849" max="14849" width="4" customWidth="1"/>
    <col min="14850" max="14850" width="5.28515625" customWidth="1"/>
    <col min="14851" max="14851" width="0" hidden="1" customWidth="1"/>
    <col min="14852" max="14852" width="17.42578125" customWidth="1"/>
    <col min="14853" max="14853" width="13.85546875" customWidth="1"/>
    <col min="14854" max="14854" width="13.42578125" customWidth="1"/>
    <col min="14855" max="14856" width="0" hidden="1" customWidth="1"/>
    <col min="14857" max="14857" width="11.85546875" customWidth="1"/>
    <col min="14858" max="14858" width="13" customWidth="1"/>
    <col min="14859" max="14859" width="10.85546875" customWidth="1"/>
    <col min="14860" max="14860" width="9.7109375" customWidth="1"/>
    <col min="14861" max="14861" width="11.85546875" customWidth="1"/>
    <col min="14862" max="14862" width="14.28515625" bestFit="1" customWidth="1"/>
    <col min="14863" max="14888" width="0" hidden="1" customWidth="1"/>
    <col min="14889" max="14889" width="13.42578125" customWidth="1"/>
    <col min="14893" max="14893" width="11" bestFit="1" customWidth="1"/>
    <col min="15104" max="15104" width="3.5703125" customWidth="1"/>
    <col min="15105" max="15105" width="4" customWidth="1"/>
    <col min="15106" max="15106" width="5.28515625" customWidth="1"/>
    <col min="15107" max="15107" width="0" hidden="1" customWidth="1"/>
    <col min="15108" max="15108" width="17.42578125" customWidth="1"/>
    <col min="15109" max="15109" width="13.85546875" customWidth="1"/>
    <col min="15110" max="15110" width="13.42578125" customWidth="1"/>
    <col min="15111" max="15112" width="0" hidden="1" customWidth="1"/>
    <col min="15113" max="15113" width="11.85546875" customWidth="1"/>
    <col min="15114" max="15114" width="13" customWidth="1"/>
    <col min="15115" max="15115" width="10.85546875" customWidth="1"/>
    <col min="15116" max="15116" width="9.7109375" customWidth="1"/>
    <col min="15117" max="15117" width="11.85546875" customWidth="1"/>
    <col min="15118" max="15118" width="14.28515625" bestFit="1" customWidth="1"/>
    <col min="15119" max="15144" width="0" hidden="1" customWidth="1"/>
    <col min="15145" max="15145" width="13.42578125" customWidth="1"/>
    <col min="15149" max="15149" width="11" bestFit="1" customWidth="1"/>
    <col min="15360" max="15360" width="3.5703125" customWidth="1"/>
    <col min="15361" max="15361" width="4" customWidth="1"/>
    <col min="15362" max="15362" width="5.28515625" customWidth="1"/>
    <col min="15363" max="15363" width="0" hidden="1" customWidth="1"/>
    <col min="15364" max="15364" width="17.42578125" customWidth="1"/>
    <col min="15365" max="15365" width="13.85546875" customWidth="1"/>
    <col min="15366" max="15366" width="13.42578125" customWidth="1"/>
    <col min="15367" max="15368" width="0" hidden="1" customWidth="1"/>
    <col min="15369" max="15369" width="11.85546875" customWidth="1"/>
    <col min="15370" max="15370" width="13" customWidth="1"/>
    <col min="15371" max="15371" width="10.85546875" customWidth="1"/>
    <col min="15372" max="15372" width="9.7109375" customWidth="1"/>
    <col min="15373" max="15373" width="11.85546875" customWidth="1"/>
    <col min="15374" max="15374" width="14.28515625" bestFit="1" customWidth="1"/>
    <col min="15375" max="15400" width="0" hidden="1" customWidth="1"/>
    <col min="15401" max="15401" width="13.42578125" customWidth="1"/>
    <col min="15405" max="15405" width="11" bestFit="1" customWidth="1"/>
    <col min="15616" max="15616" width="3.5703125" customWidth="1"/>
    <col min="15617" max="15617" width="4" customWidth="1"/>
    <col min="15618" max="15618" width="5.28515625" customWidth="1"/>
    <col min="15619" max="15619" width="0" hidden="1" customWidth="1"/>
    <col min="15620" max="15620" width="17.42578125" customWidth="1"/>
    <col min="15621" max="15621" width="13.85546875" customWidth="1"/>
    <col min="15622" max="15622" width="13.42578125" customWidth="1"/>
    <col min="15623" max="15624" width="0" hidden="1" customWidth="1"/>
    <col min="15625" max="15625" width="11.85546875" customWidth="1"/>
    <col min="15626" max="15626" width="13" customWidth="1"/>
    <col min="15627" max="15627" width="10.85546875" customWidth="1"/>
    <col min="15628" max="15628" width="9.7109375" customWidth="1"/>
    <col min="15629" max="15629" width="11.85546875" customWidth="1"/>
    <col min="15630" max="15630" width="14.28515625" bestFit="1" customWidth="1"/>
    <col min="15631" max="15656" width="0" hidden="1" customWidth="1"/>
    <col min="15657" max="15657" width="13.42578125" customWidth="1"/>
    <col min="15661" max="15661" width="11" bestFit="1" customWidth="1"/>
    <col min="15872" max="15872" width="3.5703125" customWidth="1"/>
    <col min="15873" max="15873" width="4" customWidth="1"/>
    <col min="15874" max="15874" width="5.28515625" customWidth="1"/>
    <col min="15875" max="15875" width="0" hidden="1" customWidth="1"/>
    <col min="15876" max="15876" width="17.42578125" customWidth="1"/>
    <col min="15877" max="15877" width="13.85546875" customWidth="1"/>
    <col min="15878" max="15878" width="13.42578125" customWidth="1"/>
    <col min="15879" max="15880" width="0" hidden="1" customWidth="1"/>
    <col min="15881" max="15881" width="11.85546875" customWidth="1"/>
    <col min="15882" max="15882" width="13" customWidth="1"/>
    <col min="15883" max="15883" width="10.85546875" customWidth="1"/>
    <col min="15884" max="15884" width="9.7109375" customWidth="1"/>
    <col min="15885" max="15885" width="11.85546875" customWidth="1"/>
    <col min="15886" max="15886" width="14.28515625" bestFit="1" customWidth="1"/>
    <col min="15887" max="15912" width="0" hidden="1" customWidth="1"/>
    <col min="15913" max="15913" width="13.42578125" customWidth="1"/>
    <col min="15917" max="15917" width="11" bestFit="1" customWidth="1"/>
    <col min="16128" max="16128" width="3.5703125" customWidth="1"/>
    <col min="16129" max="16129" width="4" customWidth="1"/>
    <col min="16130" max="16130" width="5.28515625" customWidth="1"/>
    <col min="16131" max="16131" width="0" hidden="1" customWidth="1"/>
    <col min="16132" max="16132" width="17.42578125" customWidth="1"/>
    <col min="16133" max="16133" width="13.85546875" customWidth="1"/>
    <col min="16134" max="16134" width="13.42578125" customWidth="1"/>
    <col min="16135" max="16136" width="0" hidden="1" customWidth="1"/>
    <col min="16137" max="16137" width="11.85546875" customWidth="1"/>
    <col min="16138" max="16138" width="13" customWidth="1"/>
    <col min="16139" max="16139" width="10.85546875" customWidth="1"/>
    <col min="16140" max="16140" width="9.7109375" customWidth="1"/>
    <col min="16141" max="16141" width="11.85546875" customWidth="1"/>
    <col min="16142" max="16142" width="14.28515625" bestFit="1" customWidth="1"/>
    <col min="16143" max="16168" width="0" hidden="1" customWidth="1"/>
    <col min="16169" max="16169" width="13.42578125" customWidth="1"/>
    <col min="16173" max="16173" width="11" bestFit="1" customWidth="1"/>
  </cols>
  <sheetData>
    <row r="1" spans="1:45" ht="24.95" customHeight="1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AR1" s="1" t="s">
        <v>85</v>
      </c>
    </row>
    <row r="2" spans="1:45" ht="24.95" customHeight="1" x14ac:dyDescent="0.2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AR2" s="2"/>
    </row>
    <row r="3" spans="1:45" ht="24.95" hidden="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AR3" s="2"/>
    </row>
    <row r="4" spans="1:45" ht="29.25" customHeight="1" thickBot="1" x14ac:dyDescent="0.3"/>
    <row r="5" spans="1:45" ht="11.1" customHeight="1" x14ac:dyDescent="0.2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6"/>
    </row>
    <row r="6" spans="1:45" ht="11.1" customHeight="1" x14ac:dyDescent="0.25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9"/>
    </row>
    <row r="7" spans="1:45" ht="11.1" customHeight="1" thickBot="1" x14ac:dyDescent="0.3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2"/>
    </row>
    <row r="8" spans="1:45" ht="11.25" hidden="1" customHeight="1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R8" s="6"/>
    </row>
    <row r="9" spans="1:45" ht="58.5" customHeight="1" thickBot="1" x14ac:dyDescent="0.3">
      <c r="A9" s="7" t="s">
        <v>3</v>
      </c>
      <c r="B9" s="7" t="s">
        <v>4</v>
      </c>
      <c r="C9" s="8" t="s">
        <v>5</v>
      </c>
      <c r="D9" s="9" t="s">
        <v>6</v>
      </c>
      <c r="E9" s="10" t="s">
        <v>7</v>
      </c>
      <c r="F9" s="7" t="s">
        <v>8</v>
      </c>
      <c r="G9" s="7" t="s">
        <v>9</v>
      </c>
      <c r="H9" s="11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 t="s">
        <v>16</v>
      </c>
      <c r="O9" s="7" t="s">
        <v>17</v>
      </c>
      <c r="P9" s="173" t="s">
        <v>18</v>
      </c>
      <c r="Q9" s="174"/>
      <c r="R9" s="174"/>
      <c r="S9" s="175"/>
      <c r="T9" s="7" t="s">
        <v>19</v>
      </c>
      <c r="U9" s="12" t="s">
        <v>20</v>
      </c>
      <c r="V9" s="13"/>
      <c r="W9" s="13"/>
      <c r="X9" s="14" t="s">
        <v>21</v>
      </c>
      <c r="Y9" s="15" t="s">
        <v>22</v>
      </c>
      <c r="Z9" s="16" t="s">
        <v>23</v>
      </c>
      <c r="AA9" s="16" t="s">
        <v>24</v>
      </c>
      <c r="AB9" s="16" t="s">
        <v>25</v>
      </c>
      <c r="AC9" s="16" t="s">
        <v>26</v>
      </c>
      <c r="AD9" s="16" t="s">
        <v>27</v>
      </c>
      <c r="AE9" s="16" t="s">
        <v>28</v>
      </c>
      <c r="AF9" s="16" t="s">
        <v>29</v>
      </c>
      <c r="AG9" s="13"/>
      <c r="AH9" s="13"/>
      <c r="AI9" s="7" t="s">
        <v>30</v>
      </c>
      <c r="AJ9" s="12" t="s">
        <v>31</v>
      </c>
      <c r="AK9" s="17"/>
      <c r="AL9" s="18"/>
      <c r="AM9" s="18"/>
      <c r="AN9" s="18"/>
      <c r="AO9" s="18"/>
      <c r="AP9" s="7"/>
      <c r="AQ9" s="7" t="s">
        <v>32</v>
      </c>
      <c r="AR9" s="7" t="s">
        <v>33</v>
      </c>
    </row>
    <row r="10" spans="1:45" ht="90" hidden="1" customHeight="1" x14ac:dyDescent="0.25">
      <c r="A10" s="19">
        <v>2</v>
      </c>
      <c r="B10" s="176" t="s">
        <v>34</v>
      </c>
      <c r="C10" s="179" t="s">
        <v>35</v>
      </c>
      <c r="D10" s="21"/>
      <c r="E10" s="22" t="s">
        <v>36</v>
      </c>
      <c r="F10" s="23">
        <v>0</v>
      </c>
      <c r="G10" s="23">
        <v>0</v>
      </c>
      <c r="H10" s="23"/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f t="shared" ref="N10:N41" si="0">G10+H10+J10+K10+L10+M10</f>
        <v>0</v>
      </c>
      <c r="O10" s="24">
        <f t="shared" ref="O10:O23" si="1">F10+N10</f>
        <v>0</v>
      </c>
      <c r="P10" s="25"/>
      <c r="Q10" s="26"/>
      <c r="R10" s="26"/>
      <c r="S10" s="27"/>
      <c r="T10" s="28"/>
      <c r="U10" s="29"/>
      <c r="V10" s="30"/>
      <c r="W10" s="30"/>
      <c r="X10" s="31"/>
      <c r="Y10" s="31"/>
      <c r="Z10" s="29"/>
      <c r="AA10" s="29"/>
      <c r="AB10" s="29"/>
      <c r="AC10" s="29"/>
      <c r="AD10" s="29"/>
      <c r="AE10" s="29"/>
      <c r="AF10" s="29"/>
      <c r="AG10" s="30"/>
      <c r="AH10" s="30"/>
      <c r="AI10" s="32"/>
      <c r="AJ10" s="33"/>
      <c r="AP10" s="34"/>
      <c r="AQ10" s="24">
        <f t="shared" ref="AQ10" si="2">AH10+AP10</f>
        <v>0</v>
      </c>
      <c r="AR10" s="24"/>
    </row>
    <row r="11" spans="1:45" ht="60" hidden="1" customHeight="1" x14ac:dyDescent="0.25">
      <c r="A11" s="35">
        <v>2</v>
      </c>
      <c r="B11" s="177"/>
      <c r="C11" s="179"/>
      <c r="D11" s="36"/>
      <c r="E11" s="37"/>
      <c r="F11" s="38">
        <v>1460</v>
      </c>
      <c r="G11" s="38">
        <v>0</v>
      </c>
      <c r="H11" s="38"/>
      <c r="I11" s="38">
        <v>0</v>
      </c>
      <c r="J11" s="38">
        <v>0</v>
      </c>
      <c r="K11" s="38">
        <v>343300</v>
      </c>
      <c r="L11" s="38">
        <v>48800</v>
      </c>
      <c r="M11" s="38">
        <v>0</v>
      </c>
      <c r="N11" s="38">
        <f t="shared" si="0"/>
        <v>392100</v>
      </c>
      <c r="O11" s="39">
        <v>0</v>
      </c>
      <c r="P11" s="25"/>
      <c r="Q11" s="26"/>
      <c r="R11" s="26"/>
      <c r="S11" s="27"/>
      <c r="T11" s="28"/>
      <c r="U11" s="29"/>
      <c r="V11" s="30"/>
      <c r="W11" s="30"/>
      <c r="X11" s="40"/>
      <c r="Y11" s="40"/>
      <c r="Z11" s="29"/>
      <c r="AA11" s="29"/>
      <c r="AB11" s="29"/>
      <c r="AC11" s="29"/>
      <c r="AD11" s="29"/>
      <c r="AE11" s="29"/>
      <c r="AF11" s="29"/>
      <c r="AG11" s="30"/>
      <c r="AH11" s="30"/>
      <c r="AI11" s="41"/>
      <c r="AJ11" s="36"/>
      <c r="AP11" s="42"/>
      <c r="AQ11" s="39">
        <v>0</v>
      </c>
      <c r="AR11" s="43">
        <v>0</v>
      </c>
    </row>
    <row r="12" spans="1:45" ht="15.75" hidden="1" x14ac:dyDescent="0.25">
      <c r="A12" s="35">
        <v>3</v>
      </c>
      <c r="B12" s="177"/>
      <c r="C12" s="180"/>
      <c r="D12" s="36"/>
      <c r="E12" s="37"/>
      <c r="F12" s="38">
        <f>645155-419242</f>
        <v>225913</v>
      </c>
      <c r="G12" s="38"/>
      <c r="H12" s="38"/>
      <c r="I12" s="38"/>
      <c r="J12" s="38"/>
      <c r="K12" s="38">
        <v>419242</v>
      </c>
      <c r="L12" s="38"/>
      <c r="M12" s="38"/>
      <c r="N12" s="38">
        <f t="shared" si="0"/>
        <v>419242</v>
      </c>
      <c r="O12" s="39">
        <v>0</v>
      </c>
      <c r="P12" s="25"/>
      <c r="Q12" s="26"/>
      <c r="R12" s="26"/>
      <c r="S12" s="27"/>
      <c r="T12" s="28"/>
      <c r="U12" s="29"/>
      <c r="V12" s="30"/>
      <c r="W12" s="30"/>
      <c r="X12" s="40"/>
      <c r="Y12" s="40"/>
      <c r="Z12" s="29"/>
      <c r="AA12" s="29"/>
      <c r="AB12" s="29"/>
      <c r="AC12" s="29"/>
      <c r="AD12" s="29"/>
      <c r="AE12" s="29"/>
      <c r="AF12" s="29"/>
      <c r="AG12" s="30"/>
      <c r="AH12" s="30"/>
      <c r="AI12" s="41"/>
      <c r="AJ12" s="36"/>
      <c r="AP12" s="42"/>
      <c r="AQ12" s="39">
        <v>0</v>
      </c>
      <c r="AR12" s="43">
        <v>0</v>
      </c>
    </row>
    <row r="13" spans="1:45" ht="73.5" customHeight="1" x14ac:dyDescent="0.25">
      <c r="A13" s="45">
        <v>1</v>
      </c>
      <c r="B13" s="177"/>
      <c r="C13" s="46" t="s">
        <v>37</v>
      </c>
      <c r="D13" s="36"/>
      <c r="E13" s="37" t="s">
        <v>38</v>
      </c>
      <c r="F13" s="38">
        <v>12000</v>
      </c>
      <c r="G13" s="38">
        <v>3400000</v>
      </c>
      <c r="H13" s="38"/>
      <c r="I13" s="38"/>
      <c r="J13" s="38">
        <v>0</v>
      </c>
      <c r="K13" s="38">
        <v>833200</v>
      </c>
      <c r="L13" s="38">
        <v>33700</v>
      </c>
      <c r="M13" s="38">
        <v>12050</v>
      </c>
      <c r="N13" s="38">
        <f t="shared" si="0"/>
        <v>4278950</v>
      </c>
      <c r="O13" s="47">
        <v>166700</v>
      </c>
      <c r="P13" s="48"/>
      <c r="Q13" s="49"/>
      <c r="R13" s="49"/>
      <c r="S13" s="50"/>
      <c r="T13" s="51"/>
      <c r="U13" s="52"/>
      <c r="V13" s="53"/>
      <c r="W13" s="53"/>
      <c r="X13" s="54"/>
      <c r="Y13" s="54"/>
      <c r="Z13" s="52"/>
      <c r="AA13" s="52"/>
      <c r="AB13" s="52"/>
      <c r="AC13" s="52"/>
      <c r="AD13" s="52"/>
      <c r="AE13" s="52"/>
      <c r="AF13" s="52"/>
      <c r="AG13" s="53"/>
      <c r="AH13" s="53"/>
      <c r="AI13" s="55"/>
      <c r="AJ13" s="56"/>
      <c r="AK13" s="57"/>
      <c r="AL13" s="57"/>
      <c r="AM13" s="57"/>
      <c r="AN13" s="57"/>
      <c r="AO13" s="57"/>
      <c r="AP13" s="42"/>
      <c r="AQ13" s="47">
        <v>166700</v>
      </c>
      <c r="AR13" s="58">
        <v>165310</v>
      </c>
    </row>
    <row r="14" spans="1:45" ht="51.75" customHeight="1" thickBot="1" x14ac:dyDescent="0.3">
      <c r="A14" s="59">
        <v>2</v>
      </c>
      <c r="B14" s="178"/>
      <c r="C14" s="20"/>
      <c r="D14" s="60"/>
      <c r="E14" s="61" t="s">
        <v>39</v>
      </c>
      <c r="F14" s="62">
        <v>20000</v>
      </c>
      <c r="G14" s="62"/>
      <c r="H14" s="62"/>
      <c r="I14" s="62"/>
      <c r="J14" s="62"/>
      <c r="K14" s="62">
        <v>1087616</v>
      </c>
      <c r="L14" s="62"/>
      <c r="M14" s="62"/>
      <c r="N14" s="63">
        <f t="shared" si="0"/>
        <v>1087616</v>
      </c>
      <c r="O14" s="64">
        <v>0</v>
      </c>
      <c r="P14" s="65"/>
      <c r="Q14" s="66"/>
      <c r="R14" s="66"/>
      <c r="S14" s="67"/>
      <c r="T14" s="68"/>
      <c r="U14" s="69"/>
      <c r="V14" s="53"/>
      <c r="W14" s="53"/>
      <c r="X14" s="70"/>
      <c r="Y14" s="70"/>
      <c r="Z14" s="69"/>
      <c r="AA14" s="69"/>
      <c r="AB14" s="69"/>
      <c r="AC14" s="69"/>
      <c r="AD14" s="69"/>
      <c r="AE14" s="69"/>
      <c r="AF14" s="69"/>
      <c r="AG14" s="53"/>
      <c r="AH14" s="53"/>
      <c r="AI14" s="71"/>
      <c r="AJ14" s="72"/>
      <c r="AK14" s="57"/>
      <c r="AL14" s="57"/>
      <c r="AM14" s="57"/>
      <c r="AN14" s="57"/>
      <c r="AO14" s="57"/>
      <c r="AP14" s="73"/>
      <c r="AQ14" s="64">
        <v>241911</v>
      </c>
      <c r="AR14" s="74">
        <v>18102</v>
      </c>
    </row>
    <row r="15" spans="1:45" ht="21.75" hidden="1" customHeight="1" x14ac:dyDescent="0.25">
      <c r="A15" s="35">
        <v>1</v>
      </c>
      <c r="B15" s="75"/>
      <c r="C15" s="76"/>
      <c r="D15" s="36"/>
      <c r="E15" s="77"/>
      <c r="F15" s="38"/>
      <c r="G15" s="38"/>
      <c r="H15" s="38"/>
      <c r="I15" s="38"/>
      <c r="J15" s="38"/>
      <c r="K15" s="38"/>
      <c r="L15" s="38"/>
      <c r="M15" s="38"/>
      <c r="N15" s="38"/>
      <c r="O15" s="78"/>
      <c r="P15" s="79"/>
      <c r="Q15" s="79"/>
      <c r="R15" s="79"/>
      <c r="S15" s="79"/>
      <c r="T15" s="52"/>
      <c r="U15" s="52"/>
      <c r="V15" s="52"/>
      <c r="W15" s="52"/>
      <c r="X15" s="80"/>
      <c r="Y15" s="80"/>
      <c r="Z15" s="52"/>
      <c r="AA15" s="52"/>
      <c r="AB15" s="52"/>
      <c r="AC15" s="52"/>
      <c r="AD15" s="52"/>
      <c r="AE15" s="52"/>
      <c r="AF15" s="52"/>
      <c r="AG15" s="52"/>
      <c r="AH15" s="52"/>
      <c r="AI15" s="81"/>
      <c r="AJ15" s="56"/>
      <c r="AK15" s="56"/>
      <c r="AL15" s="56"/>
      <c r="AM15" s="56"/>
      <c r="AN15" s="56"/>
      <c r="AO15" s="56"/>
      <c r="AP15" s="42"/>
      <c r="AQ15" s="38"/>
      <c r="AR15" s="43"/>
      <c r="AS15" t="s">
        <v>40</v>
      </c>
    </row>
    <row r="16" spans="1:45" ht="20.100000000000001" customHeight="1" x14ac:dyDescent="0.25">
      <c r="A16" s="181" t="s">
        <v>41</v>
      </c>
      <c r="B16" s="181"/>
      <c r="C16" s="181"/>
      <c r="D16" s="181"/>
      <c r="E16" s="181"/>
      <c r="F16" s="83">
        <f t="shared" ref="F16:O16" si="3">F10+F11+F13+F14+F12</f>
        <v>259373</v>
      </c>
      <c r="G16" s="83">
        <f t="shared" si="3"/>
        <v>3400000</v>
      </c>
      <c r="H16" s="83">
        <f t="shared" si="3"/>
        <v>0</v>
      </c>
      <c r="I16" s="83">
        <f t="shared" si="3"/>
        <v>0</v>
      </c>
      <c r="J16" s="83">
        <f t="shared" si="3"/>
        <v>0</v>
      </c>
      <c r="K16" s="83">
        <f t="shared" si="3"/>
        <v>2683358</v>
      </c>
      <c r="L16" s="83">
        <f t="shared" si="3"/>
        <v>82500</v>
      </c>
      <c r="M16" s="83">
        <f t="shared" si="3"/>
        <v>12050</v>
      </c>
      <c r="N16" s="83">
        <f t="shared" si="3"/>
        <v>6177908</v>
      </c>
      <c r="O16" s="84">
        <f t="shared" si="3"/>
        <v>166700</v>
      </c>
      <c r="P16" s="79"/>
      <c r="Q16" s="79"/>
      <c r="R16" s="79"/>
      <c r="S16" s="79"/>
      <c r="T16" s="52"/>
      <c r="U16" s="52"/>
      <c r="V16" s="52"/>
      <c r="W16" s="52"/>
      <c r="X16" s="85"/>
      <c r="Y16" s="85"/>
      <c r="Z16" s="52"/>
      <c r="AA16" s="52"/>
      <c r="AB16" s="52"/>
      <c r="AC16" s="52"/>
      <c r="AD16" s="52"/>
      <c r="AE16" s="52"/>
      <c r="AF16" s="52"/>
      <c r="AG16" s="52"/>
      <c r="AH16" s="52"/>
      <c r="AI16" s="86"/>
      <c r="AJ16" s="87"/>
      <c r="AK16" s="56"/>
      <c r="AL16" s="56"/>
      <c r="AM16" s="56"/>
      <c r="AN16" s="56"/>
      <c r="AO16" s="56"/>
      <c r="AP16" s="42"/>
      <c r="AQ16" s="84">
        <f>AQ10+AQ11+AQ13+AQ14+AQ12</f>
        <v>408611</v>
      </c>
      <c r="AR16" s="84">
        <f>AR10+AR11+AR13+AR14+AR12</f>
        <v>183412</v>
      </c>
    </row>
    <row r="17" spans="1:49" ht="34.5" customHeight="1" x14ac:dyDescent="0.25">
      <c r="A17" s="88">
        <v>2</v>
      </c>
      <c r="B17" s="182" t="s">
        <v>42</v>
      </c>
      <c r="C17" s="183">
        <v>50</v>
      </c>
      <c r="D17" s="90"/>
      <c r="E17" s="91" t="s">
        <v>43</v>
      </c>
      <c r="F17" s="92">
        <v>20587</v>
      </c>
      <c r="G17" s="92">
        <v>2500000</v>
      </c>
      <c r="H17" s="92"/>
      <c r="I17" s="92"/>
      <c r="J17" s="92">
        <v>0</v>
      </c>
      <c r="K17" s="92"/>
      <c r="L17" s="92">
        <v>81600</v>
      </c>
      <c r="M17" s="92">
        <v>12000</v>
      </c>
      <c r="N17" s="92">
        <f t="shared" si="0"/>
        <v>2593600</v>
      </c>
      <c r="O17" s="93">
        <v>3600</v>
      </c>
      <c r="P17" s="93">
        <v>3600</v>
      </c>
      <c r="Q17" s="93">
        <v>3600</v>
      </c>
      <c r="R17" s="93">
        <v>3600</v>
      </c>
      <c r="S17" s="93">
        <v>3600</v>
      </c>
      <c r="T17" s="93">
        <v>3600</v>
      </c>
      <c r="U17" s="93">
        <v>3600</v>
      </c>
      <c r="V17" s="93">
        <v>3600</v>
      </c>
      <c r="W17" s="93">
        <v>3600</v>
      </c>
      <c r="X17" s="93">
        <v>3600</v>
      </c>
      <c r="Y17" s="93">
        <v>3600</v>
      </c>
      <c r="Z17" s="93">
        <v>3600</v>
      </c>
      <c r="AA17" s="93">
        <v>3600</v>
      </c>
      <c r="AB17" s="93">
        <v>3600</v>
      </c>
      <c r="AC17" s="93">
        <v>3600</v>
      </c>
      <c r="AD17" s="93">
        <v>3600</v>
      </c>
      <c r="AE17" s="93">
        <v>3600</v>
      </c>
      <c r="AF17" s="93">
        <v>3600</v>
      </c>
      <c r="AG17" s="93">
        <v>3600</v>
      </c>
      <c r="AH17" s="93">
        <v>3600</v>
      </c>
      <c r="AI17" s="93">
        <v>3600</v>
      </c>
      <c r="AJ17" s="93">
        <v>3600</v>
      </c>
      <c r="AK17" s="93">
        <v>3600</v>
      </c>
      <c r="AL17" s="93">
        <v>3600</v>
      </c>
      <c r="AM17" s="93">
        <v>3600</v>
      </c>
      <c r="AN17" s="93">
        <v>3600</v>
      </c>
      <c r="AO17" s="93">
        <v>3600</v>
      </c>
      <c r="AP17" s="93">
        <v>3600</v>
      </c>
      <c r="AQ17" s="93">
        <v>3600</v>
      </c>
      <c r="AR17" s="94">
        <v>0</v>
      </c>
      <c r="AU17" s="95"/>
    </row>
    <row r="18" spans="1:49" ht="66" customHeight="1" thickBot="1" x14ac:dyDescent="0.3">
      <c r="A18" s="88">
        <v>3</v>
      </c>
      <c r="B18" s="182"/>
      <c r="C18" s="183"/>
      <c r="D18" s="90"/>
      <c r="E18" s="96" t="s">
        <v>44</v>
      </c>
      <c r="F18" s="92">
        <v>4200</v>
      </c>
      <c r="G18" s="92">
        <v>2500000</v>
      </c>
      <c r="H18" s="92"/>
      <c r="I18" s="92"/>
      <c r="J18" s="92">
        <v>0</v>
      </c>
      <c r="K18" s="92">
        <v>0</v>
      </c>
      <c r="L18" s="92">
        <v>47600</v>
      </c>
      <c r="M18" s="92">
        <v>38000</v>
      </c>
      <c r="N18" s="92">
        <f t="shared" si="0"/>
        <v>2585600</v>
      </c>
      <c r="O18" s="97">
        <v>7279300</v>
      </c>
      <c r="P18" s="48"/>
      <c r="Q18" s="49"/>
      <c r="R18" s="49"/>
      <c r="S18" s="50"/>
      <c r="T18" s="51"/>
      <c r="U18" s="52"/>
      <c r="V18" s="53"/>
      <c r="W18" s="53"/>
      <c r="X18" s="54"/>
      <c r="Y18" s="54"/>
      <c r="Z18" s="52"/>
      <c r="AA18" s="52"/>
      <c r="AB18" s="52"/>
      <c r="AC18" s="52"/>
      <c r="AD18" s="52"/>
      <c r="AE18" s="52"/>
      <c r="AF18" s="52"/>
      <c r="AG18" s="53"/>
      <c r="AH18" s="53"/>
      <c r="AI18" s="55"/>
      <c r="AJ18" s="56"/>
      <c r="AK18" s="57"/>
      <c r="AL18" s="57"/>
      <c r="AM18" s="57"/>
      <c r="AN18" s="57"/>
      <c r="AO18" s="57"/>
      <c r="AP18" s="42"/>
      <c r="AQ18" s="97">
        <v>9056000</v>
      </c>
      <c r="AR18" s="94">
        <v>9008096.4399999995</v>
      </c>
      <c r="AS18" s="57"/>
    </row>
    <row r="19" spans="1:49" ht="81" hidden="1" customHeight="1" x14ac:dyDescent="0.25">
      <c r="A19" s="88">
        <v>8</v>
      </c>
      <c r="B19" s="98"/>
      <c r="C19" s="184"/>
      <c r="D19" s="90"/>
      <c r="E19" s="96">
        <v>0</v>
      </c>
      <c r="F19" s="92">
        <v>10000</v>
      </c>
      <c r="G19" s="92">
        <v>8333700</v>
      </c>
      <c r="H19" s="92"/>
      <c r="I19" s="92"/>
      <c r="J19" s="92">
        <v>0</v>
      </c>
      <c r="K19" s="92">
        <v>0</v>
      </c>
      <c r="L19" s="92">
        <v>118800</v>
      </c>
      <c r="M19" s="92">
        <v>26800</v>
      </c>
      <c r="N19" s="92">
        <f t="shared" si="0"/>
        <v>8479300</v>
      </c>
      <c r="O19" s="97">
        <v>0</v>
      </c>
      <c r="P19" s="48"/>
      <c r="Q19" s="49"/>
      <c r="R19" s="49"/>
      <c r="S19" s="50"/>
      <c r="T19" s="51"/>
      <c r="U19" s="52"/>
      <c r="V19" s="53"/>
      <c r="W19" s="53"/>
      <c r="X19" s="54"/>
      <c r="Y19" s="54"/>
      <c r="Z19" s="52"/>
      <c r="AA19" s="52"/>
      <c r="AB19" s="52"/>
      <c r="AC19" s="52"/>
      <c r="AD19" s="52"/>
      <c r="AE19" s="52"/>
      <c r="AF19" s="52"/>
      <c r="AG19" s="53"/>
      <c r="AH19" s="53"/>
      <c r="AI19" s="55"/>
      <c r="AJ19" s="56"/>
      <c r="AK19" s="57"/>
      <c r="AL19" s="57"/>
      <c r="AM19" s="57"/>
      <c r="AN19" s="57"/>
      <c r="AO19" s="57"/>
      <c r="AP19" s="42"/>
      <c r="AQ19" s="97">
        <v>0</v>
      </c>
      <c r="AR19" s="94">
        <v>0</v>
      </c>
    </row>
    <row r="20" spans="1:49" ht="42.75" hidden="1" customHeight="1" thickBot="1" x14ac:dyDescent="0.3">
      <c r="A20" s="88">
        <v>9</v>
      </c>
      <c r="B20" s="99"/>
      <c r="C20" s="20" t="s">
        <v>45</v>
      </c>
      <c r="D20" s="100"/>
      <c r="E20" s="101"/>
      <c r="F20" s="92">
        <v>126000</v>
      </c>
      <c r="G20" s="92">
        <v>5000000</v>
      </c>
      <c r="H20" s="92"/>
      <c r="I20" s="92">
        <v>0</v>
      </c>
      <c r="J20" s="92">
        <v>0</v>
      </c>
      <c r="K20" s="92">
        <v>0</v>
      </c>
      <c r="L20" s="92">
        <v>38000</v>
      </c>
      <c r="M20" s="92">
        <v>136000</v>
      </c>
      <c r="N20" s="92">
        <f t="shared" si="0"/>
        <v>5174000</v>
      </c>
      <c r="O20" s="97">
        <v>0</v>
      </c>
      <c r="P20" s="48"/>
      <c r="Q20" s="49"/>
      <c r="R20" s="49"/>
      <c r="S20" s="50"/>
      <c r="T20" s="51"/>
      <c r="U20" s="52"/>
      <c r="V20" s="53"/>
      <c r="W20" s="53"/>
      <c r="X20" s="54"/>
      <c r="Y20" s="54"/>
      <c r="Z20" s="52"/>
      <c r="AA20" s="52"/>
      <c r="AB20" s="52"/>
      <c r="AC20" s="52"/>
      <c r="AD20" s="52"/>
      <c r="AE20" s="52"/>
      <c r="AF20" s="52"/>
      <c r="AG20" s="53"/>
      <c r="AH20" s="53"/>
      <c r="AI20" s="55"/>
      <c r="AJ20" s="56"/>
      <c r="AK20" s="57"/>
      <c r="AL20" s="57"/>
      <c r="AM20" s="57"/>
      <c r="AN20" s="57"/>
      <c r="AO20" s="57"/>
      <c r="AP20" s="42"/>
      <c r="AQ20" s="97">
        <v>0</v>
      </c>
      <c r="AR20" s="94">
        <v>0</v>
      </c>
    </row>
    <row r="21" spans="1:49" ht="23.25" customHeight="1" thickBot="1" x14ac:dyDescent="0.35">
      <c r="A21" s="185" t="s">
        <v>46</v>
      </c>
      <c r="B21" s="186"/>
      <c r="C21" s="186"/>
      <c r="D21" s="186"/>
      <c r="E21" s="187"/>
      <c r="F21" s="83">
        <f t="shared" ref="F21:M21" si="4">F20+F19+F18+F17</f>
        <v>160787</v>
      </c>
      <c r="G21" s="83">
        <f t="shared" si="4"/>
        <v>18333700</v>
      </c>
      <c r="H21" s="83">
        <f t="shared" si="4"/>
        <v>0</v>
      </c>
      <c r="I21" s="83">
        <f t="shared" si="4"/>
        <v>0</v>
      </c>
      <c r="J21" s="83">
        <f t="shared" si="4"/>
        <v>0</v>
      </c>
      <c r="K21" s="83">
        <f t="shared" si="4"/>
        <v>0</v>
      </c>
      <c r="L21" s="83">
        <f t="shared" si="4"/>
        <v>286000</v>
      </c>
      <c r="M21" s="83">
        <f t="shared" si="4"/>
        <v>212800</v>
      </c>
      <c r="N21" s="102">
        <f t="shared" si="0"/>
        <v>18832500</v>
      </c>
      <c r="O21" s="103">
        <f>O17+O18</f>
        <v>7282900</v>
      </c>
      <c r="P21" s="48"/>
      <c r="Q21" s="49"/>
      <c r="R21" s="49"/>
      <c r="S21" s="50"/>
      <c r="T21" s="51"/>
      <c r="U21" s="52"/>
      <c r="V21" s="53"/>
      <c r="W21" s="53"/>
      <c r="X21" s="104"/>
      <c r="Y21" s="104"/>
      <c r="Z21" s="52"/>
      <c r="AA21" s="52"/>
      <c r="AB21" s="52"/>
      <c r="AC21" s="52"/>
      <c r="AD21" s="52"/>
      <c r="AE21" s="52"/>
      <c r="AF21" s="52"/>
      <c r="AG21" s="53"/>
      <c r="AH21" s="53"/>
      <c r="AI21" s="105"/>
      <c r="AJ21" s="87"/>
      <c r="AK21" s="57"/>
      <c r="AL21" s="57"/>
      <c r="AM21" s="57"/>
      <c r="AN21" s="57"/>
      <c r="AO21" s="57"/>
      <c r="AP21" s="42"/>
      <c r="AQ21" s="103">
        <f>AQ17+AQ18</f>
        <v>9059600</v>
      </c>
      <c r="AR21" s="103">
        <f>AR17+AR18+AR19+AR20</f>
        <v>9008096.4399999995</v>
      </c>
    </row>
    <row r="22" spans="1:49" ht="58.5" customHeight="1" thickBot="1" x14ac:dyDescent="0.3">
      <c r="A22" s="188">
        <v>4</v>
      </c>
      <c r="B22" s="190" t="s">
        <v>47</v>
      </c>
      <c r="C22" s="106" t="s">
        <v>48</v>
      </c>
      <c r="D22" s="36"/>
      <c r="E22" s="107" t="s">
        <v>49</v>
      </c>
      <c r="F22" s="92">
        <v>500</v>
      </c>
      <c r="G22" s="92">
        <v>0</v>
      </c>
      <c r="H22" s="92"/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f t="shared" si="0"/>
        <v>0</v>
      </c>
      <c r="O22" s="97">
        <v>10000</v>
      </c>
      <c r="P22" s="48"/>
      <c r="Q22" s="49"/>
      <c r="R22" s="49"/>
      <c r="S22" s="50"/>
      <c r="T22" s="51"/>
      <c r="U22" s="52"/>
      <c r="V22" s="53"/>
      <c r="W22" s="53"/>
      <c r="X22" s="54"/>
      <c r="Y22" s="54"/>
      <c r="Z22" s="52"/>
      <c r="AA22" s="52"/>
      <c r="AB22" s="52"/>
      <c r="AC22" s="52"/>
      <c r="AD22" s="52"/>
      <c r="AE22" s="52"/>
      <c r="AF22" s="52"/>
      <c r="AG22" s="53"/>
      <c r="AH22" s="53"/>
      <c r="AI22" s="55"/>
      <c r="AJ22" s="56"/>
      <c r="AK22" s="57"/>
      <c r="AL22" s="57"/>
      <c r="AM22" s="57"/>
      <c r="AN22" s="57"/>
      <c r="AO22" s="57"/>
      <c r="AP22" s="42"/>
      <c r="AQ22" s="97">
        <v>0</v>
      </c>
      <c r="AR22" s="94">
        <v>0</v>
      </c>
    </row>
    <row r="23" spans="1:49" ht="57" hidden="1" customHeight="1" thickBot="1" x14ac:dyDescent="0.3">
      <c r="A23" s="189"/>
      <c r="B23" s="191"/>
      <c r="C23" s="106" t="s">
        <v>50</v>
      </c>
      <c r="D23" s="36"/>
      <c r="E23" s="37"/>
      <c r="F23" s="108"/>
      <c r="G23" s="108"/>
      <c r="H23" s="108"/>
      <c r="I23" s="108"/>
      <c r="J23" s="108"/>
      <c r="K23" s="108"/>
      <c r="L23" s="108"/>
      <c r="M23" s="108"/>
      <c r="N23" s="109"/>
      <c r="O23" s="110">
        <f t="shared" si="1"/>
        <v>0</v>
      </c>
      <c r="P23" s="48"/>
      <c r="Q23" s="49"/>
      <c r="R23" s="49"/>
      <c r="S23" s="50"/>
      <c r="T23" s="51"/>
      <c r="U23" s="52"/>
      <c r="V23" s="53"/>
      <c r="W23" s="53"/>
      <c r="X23" s="54"/>
      <c r="Y23" s="54"/>
      <c r="Z23" s="52"/>
      <c r="AA23" s="52"/>
      <c r="AB23" s="52"/>
      <c r="AC23" s="52"/>
      <c r="AD23" s="52"/>
      <c r="AE23" s="52"/>
      <c r="AF23" s="52"/>
      <c r="AG23" s="53"/>
      <c r="AH23" s="53"/>
      <c r="AI23" s="55"/>
      <c r="AJ23" s="56"/>
      <c r="AK23" s="57"/>
      <c r="AL23" s="57"/>
      <c r="AM23" s="57"/>
      <c r="AN23" s="57"/>
      <c r="AO23" s="57"/>
      <c r="AP23" s="42"/>
      <c r="AQ23" s="110">
        <v>0</v>
      </c>
      <c r="AR23" s="94">
        <v>0</v>
      </c>
    </row>
    <row r="24" spans="1:49" ht="20.100000000000001" customHeight="1" thickBot="1" x14ac:dyDescent="0.35">
      <c r="A24" s="185" t="s">
        <v>51</v>
      </c>
      <c r="B24" s="194"/>
      <c r="C24" s="194"/>
      <c r="D24" s="194"/>
      <c r="E24" s="195"/>
      <c r="F24" s="83">
        <f>F22+F23</f>
        <v>500</v>
      </c>
      <c r="G24" s="83">
        <f t="shared" ref="G24:M24" si="5">G22+G23</f>
        <v>0</v>
      </c>
      <c r="H24" s="83">
        <f t="shared" si="5"/>
        <v>0</v>
      </c>
      <c r="I24" s="83">
        <f t="shared" si="5"/>
        <v>0</v>
      </c>
      <c r="J24" s="83">
        <f t="shared" si="5"/>
        <v>0</v>
      </c>
      <c r="K24" s="83">
        <f t="shared" si="5"/>
        <v>0</v>
      </c>
      <c r="L24" s="83">
        <f t="shared" si="5"/>
        <v>0</v>
      </c>
      <c r="M24" s="83">
        <f t="shared" si="5"/>
        <v>0</v>
      </c>
      <c r="N24" s="102">
        <f t="shared" si="0"/>
        <v>0</v>
      </c>
      <c r="O24" s="103">
        <v>10000</v>
      </c>
      <c r="P24" s="48"/>
      <c r="Q24" s="49"/>
      <c r="R24" s="49"/>
      <c r="S24" s="50"/>
      <c r="T24" s="51"/>
      <c r="U24" s="52"/>
      <c r="V24" s="53"/>
      <c r="W24" s="53"/>
      <c r="X24" s="104"/>
      <c r="Y24" s="104"/>
      <c r="Z24" s="52"/>
      <c r="AA24" s="52"/>
      <c r="AB24" s="52"/>
      <c r="AC24" s="52"/>
      <c r="AD24" s="52"/>
      <c r="AE24" s="52"/>
      <c r="AF24" s="52"/>
      <c r="AG24" s="53"/>
      <c r="AH24" s="53"/>
      <c r="AI24" s="105"/>
      <c r="AJ24" s="87"/>
      <c r="AK24" s="57"/>
      <c r="AL24" s="57"/>
      <c r="AM24" s="57"/>
      <c r="AN24" s="57"/>
      <c r="AO24" s="57"/>
      <c r="AP24" s="42"/>
      <c r="AQ24" s="103">
        <v>0</v>
      </c>
      <c r="AR24" s="103">
        <v>0</v>
      </c>
    </row>
    <row r="25" spans="1:49" s="125" customFormat="1" ht="15.75" hidden="1" x14ac:dyDescent="0.25">
      <c r="A25" s="111">
        <v>11</v>
      </c>
      <c r="B25" s="196" t="s">
        <v>52</v>
      </c>
      <c r="C25" s="198" t="s">
        <v>53</v>
      </c>
      <c r="D25" s="112"/>
      <c r="E25" s="91" t="s">
        <v>54</v>
      </c>
      <c r="F25" s="92">
        <v>1000</v>
      </c>
      <c r="G25" s="113">
        <v>0</v>
      </c>
      <c r="H25" s="92"/>
      <c r="I25" s="92"/>
      <c r="J25" s="92">
        <v>0</v>
      </c>
      <c r="K25" s="92">
        <v>0</v>
      </c>
      <c r="L25" s="92">
        <v>0</v>
      </c>
      <c r="M25" s="92">
        <v>0</v>
      </c>
      <c r="N25" s="92">
        <f t="shared" si="0"/>
        <v>0</v>
      </c>
      <c r="O25" s="97">
        <v>0</v>
      </c>
      <c r="P25" s="114"/>
      <c r="Q25" s="115"/>
      <c r="R25" s="115"/>
      <c r="S25" s="116"/>
      <c r="T25" s="117"/>
      <c r="U25" s="118"/>
      <c r="V25" s="119"/>
      <c r="W25" s="119"/>
      <c r="X25" s="120"/>
      <c r="Y25" s="120"/>
      <c r="Z25" s="118"/>
      <c r="AA25" s="118"/>
      <c r="AB25" s="118"/>
      <c r="AC25" s="118"/>
      <c r="AD25" s="118"/>
      <c r="AE25" s="118"/>
      <c r="AF25" s="118"/>
      <c r="AG25" s="119"/>
      <c r="AH25" s="119"/>
      <c r="AI25" s="121"/>
      <c r="AJ25" s="122"/>
      <c r="AK25" s="123"/>
      <c r="AL25" s="123"/>
      <c r="AM25" s="123"/>
      <c r="AN25" s="123"/>
      <c r="AO25" s="123"/>
      <c r="AP25" s="124"/>
      <c r="AQ25" s="97">
        <v>0</v>
      </c>
      <c r="AR25" s="94">
        <v>0</v>
      </c>
    </row>
    <row r="26" spans="1:49" ht="30" hidden="1" x14ac:dyDescent="0.25">
      <c r="A26" s="88">
        <v>12</v>
      </c>
      <c r="B26" s="182"/>
      <c r="C26" s="179"/>
      <c r="D26" s="90"/>
      <c r="E26" s="126" t="s">
        <v>55</v>
      </c>
      <c r="F26" s="92">
        <v>800</v>
      </c>
      <c r="G26" s="113">
        <v>1728600</v>
      </c>
      <c r="H26" s="92"/>
      <c r="I26" s="92"/>
      <c r="J26" s="92">
        <v>500</v>
      </c>
      <c r="K26" s="92">
        <v>0</v>
      </c>
      <c r="L26" s="92">
        <v>13900</v>
      </c>
      <c r="M26" s="92">
        <v>4752</v>
      </c>
      <c r="N26" s="92">
        <f t="shared" si="0"/>
        <v>1747752</v>
      </c>
      <c r="O26" s="97">
        <v>0</v>
      </c>
      <c r="P26" s="48"/>
      <c r="Q26" s="49"/>
      <c r="R26" s="49"/>
      <c r="S26" s="50"/>
      <c r="T26" s="51"/>
      <c r="U26" s="52"/>
      <c r="V26" s="53"/>
      <c r="W26" s="53"/>
      <c r="X26" s="54"/>
      <c r="Y26" s="54"/>
      <c r="Z26" s="52"/>
      <c r="AA26" s="52"/>
      <c r="AB26" s="52"/>
      <c r="AC26" s="52"/>
      <c r="AD26" s="52"/>
      <c r="AE26" s="52"/>
      <c r="AF26" s="52"/>
      <c r="AG26" s="53"/>
      <c r="AH26" s="53"/>
      <c r="AI26" s="55"/>
      <c r="AJ26" s="56"/>
      <c r="AK26" s="57"/>
      <c r="AL26" s="57"/>
      <c r="AM26" s="57"/>
      <c r="AN26" s="57"/>
      <c r="AO26" s="57"/>
      <c r="AP26" s="42"/>
      <c r="AQ26" s="97">
        <v>0</v>
      </c>
      <c r="AR26" s="94">
        <v>0</v>
      </c>
    </row>
    <row r="27" spans="1:49" ht="30" hidden="1" x14ac:dyDescent="0.25">
      <c r="A27" s="88">
        <v>13</v>
      </c>
      <c r="B27" s="182"/>
      <c r="C27" s="179"/>
      <c r="D27" s="90"/>
      <c r="E27" s="126" t="s">
        <v>56</v>
      </c>
      <c r="F27" s="92">
        <v>1300</v>
      </c>
      <c r="G27" s="113">
        <v>473300</v>
      </c>
      <c r="H27" s="92"/>
      <c r="I27" s="92">
        <v>0</v>
      </c>
      <c r="J27" s="92">
        <v>0</v>
      </c>
      <c r="K27" s="92">
        <v>0</v>
      </c>
      <c r="L27" s="92">
        <v>5400</v>
      </c>
      <c r="M27" s="92">
        <v>0</v>
      </c>
      <c r="N27" s="92">
        <f t="shared" si="0"/>
        <v>478700</v>
      </c>
      <c r="O27" s="97">
        <v>0</v>
      </c>
      <c r="P27" s="48"/>
      <c r="Q27" s="49"/>
      <c r="R27" s="49"/>
      <c r="S27" s="50"/>
      <c r="T27" s="51"/>
      <c r="U27" s="52"/>
      <c r="V27" s="53"/>
      <c r="W27" s="53"/>
      <c r="X27" s="54"/>
      <c r="Y27" s="54"/>
      <c r="Z27" s="52"/>
      <c r="AA27" s="52"/>
      <c r="AB27" s="52"/>
      <c r="AC27" s="52"/>
      <c r="AD27" s="52"/>
      <c r="AE27" s="52"/>
      <c r="AF27" s="52"/>
      <c r="AG27" s="53"/>
      <c r="AH27" s="53"/>
      <c r="AI27" s="55"/>
      <c r="AJ27" s="56"/>
      <c r="AK27" s="57"/>
      <c r="AL27" s="57"/>
      <c r="AM27" s="57"/>
      <c r="AN27" s="57"/>
      <c r="AO27" s="57"/>
      <c r="AP27" s="42"/>
      <c r="AQ27" s="97">
        <v>0</v>
      </c>
      <c r="AR27" s="94">
        <v>0</v>
      </c>
    </row>
    <row r="28" spans="1:49" ht="30" hidden="1" x14ac:dyDescent="0.25">
      <c r="A28" s="88">
        <v>14</v>
      </c>
      <c r="B28" s="182"/>
      <c r="C28" s="179"/>
      <c r="D28" s="90"/>
      <c r="E28" s="126" t="s">
        <v>57</v>
      </c>
      <c r="F28" s="92">
        <v>1400</v>
      </c>
      <c r="G28" s="113">
        <v>1586200</v>
      </c>
      <c r="H28" s="92"/>
      <c r="I28" s="92">
        <v>0</v>
      </c>
      <c r="J28" s="92">
        <v>0</v>
      </c>
      <c r="K28" s="92">
        <v>0</v>
      </c>
      <c r="L28" s="92">
        <v>12400</v>
      </c>
      <c r="M28" s="92">
        <v>0</v>
      </c>
      <c r="N28" s="92">
        <f t="shared" si="0"/>
        <v>1598600</v>
      </c>
      <c r="O28" s="97">
        <v>0</v>
      </c>
      <c r="P28" s="48"/>
      <c r="Q28" s="49"/>
      <c r="R28" s="49"/>
      <c r="S28" s="50"/>
      <c r="T28" s="51"/>
      <c r="U28" s="52"/>
      <c r="V28" s="53"/>
      <c r="W28" s="53"/>
      <c r="X28" s="54"/>
      <c r="Y28" s="54"/>
      <c r="Z28" s="52"/>
      <c r="AA28" s="52"/>
      <c r="AB28" s="52"/>
      <c r="AC28" s="52"/>
      <c r="AD28" s="52"/>
      <c r="AE28" s="52"/>
      <c r="AF28" s="52"/>
      <c r="AG28" s="53"/>
      <c r="AH28" s="53"/>
      <c r="AI28" s="55"/>
      <c r="AJ28" s="56"/>
      <c r="AK28" s="57"/>
      <c r="AL28" s="57"/>
      <c r="AM28" s="57"/>
      <c r="AN28" s="57"/>
      <c r="AO28" s="57"/>
      <c r="AP28" s="42"/>
      <c r="AQ28" s="97">
        <v>0</v>
      </c>
      <c r="AR28" s="94">
        <v>0</v>
      </c>
    </row>
    <row r="29" spans="1:49" ht="30" x14ac:dyDescent="0.25">
      <c r="A29" s="88">
        <v>5</v>
      </c>
      <c r="B29" s="182"/>
      <c r="C29" s="180"/>
      <c r="D29" s="90"/>
      <c r="E29" s="126" t="s">
        <v>58</v>
      </c>
      <c r="F29" s="92">
        <v>900</v>
      </c>
      <c r="G29" s="113">
        <v>2100000</v>
      </c>
      <c r="H29" s="92"/>
      <c r="I29" s="92"/>
      <c r="J29" s="92">
        <v>2400</v>
      </c>
      <c r="K29" s="92">
        <v>0</v>
      </c>
      <c r="L29" s="92">
        <v>8600</v>
      </c>
      <c r="M29" s="92">
        <v>9000</v>
      </c>
      <c r="N29" s="92">
        <f t="shared" si="0"/>
        <v>2120000</v>
      </c>
      <c r="O29" s="97">
        <v>436600</v>
      </c>
      <c r="P29" s="48"/>
      <c r="Q29" s="49"/>
      <c r="R29" s="49"/>
      <c r="S29" s="50"/>
      <c r="T29" s="51"/>
      <c r="U29" s="52"/>
      <c r="V29" s="53"/>
      <c r="W29" s="53"/>
      <c r="X29" s="54"/>
      <c r="Y29" s="54"/>
      <c r="Z29" s="52"/>
      <c r="AA29" s="52"/>
      <c r="AB29" s="52"/>
      <c r="AC29" s="52"/>
      <c r="AD29" s="52"/>
      <c r="AE29" s="52"/>
      <c r="AF29" s="52"/>
      <c r="AG29" s="53"/>
      <c r="AH29" s="53"/>
      <c r="AI29" s="55"/>
      <c r="AJ29" s="56"/>
      <c r="AK29" s="57"/>
      <c r="AL29" s="57"/>
      <c r="AM29" s="57"/>
      <c r="AN29" s="57"/>
      <c r="AO29" s="57"/>
      <c r="AP29" s="42"/>
      <c r="AQ29" s="97">
        <v>436600</v>
      </c>
      <c r="AR29" s="94">
        <v>436035</v>
      </c>
    </row>
    <row r="30" spans="1:49" ht="39.75" customHeight="1" x14ac:dyDescent="0.25">
      <c r="A30" s="88">
        <v>6</v>
      </c>
      <c r="B30" s="182"/>
      <c r="C30" s="199">
        <v>50</v>
      </c>
      <c r="D30" s="90"/>
      <c r="E30" s="96" t="s">
        <v>59</v>
      </c>
      <c r="F30" s="92">
        <v>21000</v>
      </c>
      <c r="G30" s="92"/>
      <c r="H30" s="92"/>
      <c r="I30" s="92"/>
      <c r="J30" s="92"/>
      <c r="K30" s="92"/>
      <c r="L30" s="92"/>
      <c r="M30" s="92"/>
      <c r="N30" s="92">
        <f t="shared" si="0"/>
        <v>0</v>
      </c>
      <c r="O30" s="97">
        <v>322000</v>
      </c>
      <c r="P30" s="48"/>
      <c r="Q30" s="49"/>
      <c r="R30" s="49"/>
      <c r="S30" s="50"/>
      <c r="T30" s="51"/>
      <c r="U30" s="52"/>
      <c r="V30" s="53"/>
      <c r="W30" s="53"/>
      <c r="X30" s="54"/>
      <c r="Y30" s="54"/>
      <c r="Z30" s="52"/>
      <c r="AA30" s="52"/>
      <c r="AB30" s="52"/>
      <c r="AC30" s="52"/>
      <c r="AD30" s="52"/>
      <c r="AE30" s="52"/>
      <c r="AF30" s="52"/>
      <c r="AG30" s="53"/>
      <c r="AH30" s="53"/>
      <c r="AI30" s="55"/>
      <c r="AJ30" s="56"/>
      <c r="AK30" s="57"/>
      <c r="AL30" s="57"/>
      <c r="AM30" s="57"/>
      <c r="AN30" s="57"/>
      <c r="AO30" s="57"/>
      <c r="AP30" s="42"/>
      <c r="AQ30" s="97">
        <v>400000</v>
      </c>
      <c r="AR30" s="127">
        <v>227922</v>
      </c>
      <c r="AV30" t="s">
        <v>60</v>
      </c>
    </row>
    <row r="31" spans="1:49" ht="67.5" customHeight="1" x14ac:dyDescent="0.25">
      <c r="A31" s="59">
        <v>7</v>
      </c>
      <c r="B31" s="182"/>
      <c r="C31" s="183"/>
      <c r="D31" s="100"/>
      <c r="E31" s="128" t="s">
        <v>61</v>
      </c>
      <c r="F31" s="62">
        <v>50000</v>
      </c>
      <c r="G31" s="62">
        <v>20163000</v>
      </c>
      <c r="H31" s="62"/>
      <c r="I31" s="62"/>
      <c r="J31" s="62">
        <v>0</v>
      </c>
      <c r="K31" s="62">
        <v>0</v>
      </c>
      <c r="L31" s="62">
        <v>132000</v>
      </c>
      <c r="M31" s="62">
        <v>80000</v>
      </c>
      <c r="N31" s="62">
        <f>G31+H31+J31+K31+L31+M31</f>
        <v>20375000</v>
      </c>
      <c r="O31" s="38">
        <v>0</v>
      </c>
      <c r="P31" s="65"/>
      <c r="Q31" s="66"/>
      <c r="R31" s="66"/>
      <c r="S31" s="67"/>
      <c r="T31" s="68"/>
      <c r="U31" s="69"/>
      <c r="V31" s="53"/>
      <c r="W31" s="53"/>
      <c r="X31" s="70"/>
      <c r="Y31" s="70"/>
      <c r="Z31" s="69"/>
      <c r="AA31" s="69"/>
      <c r="AB31" s="69"/>
      <c r="AC31" s="69"/>
      <c r="AD31" s="69"/>
      <c r="AE31" s="69"/>
      <c r="AF31" s="69"/>
      <c r="AG31" s="53"/>
      <c r="AH31" s="53"/>
      <c r="AI31" s="71"/>
      <c r="AJ31" s="72"/>
      <c r="AK31" s="57"/>
      <c r="AL31" s="57"/>
      <c r="AM31" s="57"/>
      <c r="AN31" s="57"/>
      <c r="AO31" s="57"/>
      <c r="AP31" s="73"/>
      <c r="AQ31" s="129">
        <v>20000</v>
      </c>
      <c r="AR31" s="130">
        <v>14287.34</v>
      </c>
      <c r="AU31" s="95"/>
      <c r="AW31" s="95"/>
    </row>
    <row r="32" spans="1:49" ht="48.75" customHeight="1" x14ac:dyDescent="0.25">
      <c r="A32" s="59">
        <v>8</v>
      </c>
      <c r="B32" s="182"/>
      <c r="C32" s="184"/>
      <c r="E32" s="107" t="s">
        <v>62</v>
      </c>
      <c r="F32" s="38">
        <v>34000</v>
      </c>
      <c r="G32" s="38">
        <v>0</v>
      </c>
      <c r="H32" s="38"/>
      <c r="I32" s="38">
        <v>476000</v>
      </c>
      <c r="J32" s="38">
        <v>0</v>
      </c>
      <c r="K32" s="38">
        <v>0</v>
      </c>
      <c r="L32" s="38">
        <v>0</v>
      </c>
      <c r="M32" s="38">
        <v>0</v>
      </c>
      <c r="N32" s="38">
        <f>G32+H32+J32+K32+L32+M32+I32</f>
        <v>476000</v>
      </c>
      <c r="O32" s="38">
        <v>3588000</v>
      </c>
      <c r="P32" s="79"/>
      <c r="Q32" s="79"/>
      <c r="R32" s="79"/>
      <c r="S32" s="79"/>
      <c r="T32" s="52"/>
      <c r="U32" s="52"/>
      <c r="V32" s="52"/>
      <c r="W32" s="52"/>
      <c r="X32" s="80"/>
      <c r="Y32" s="80"/>
      <c r="Z32" s="52"/>
      <c r="AA32" s="52"/>
      <c r="AB32" s="52"/>
      <c r="AC32" s="52"/>
      <c r="AD32" s="52"/>
      <c r="AE32" s="52"/>
      <c r="AF32" s="52"/>
      <c r="AG32" s="52"/>
      <c r="AH32" s="52"/>
      <c r="AI32" s="81"/>
      <c r="AJ32" s="56"/>
      <c r="AK32" s="56"/>
      <c r="AL32" s="56"/>
      <c r="AM32" s="56"/>
      <c r="AN32" s="56"/>
      <c r="AO32" s="56"/>
      <c r="AP32" s="42"/>
      <c r="AQ32" s="38">
        <v>1438000</v>
      </c>
      <c r="AR32" s="58">
        <v>1408691.48</v>
      </c>
    </row>
    <row r="33" spans="1:48" ht="35.25" hidden="1" customHeight="1" x14ac:dyDescent="0.25">
      <c r="A33" s="59">
        <v>7</v>
      </c>
      <c r="B33" s="182"/>
      <c r="C33" s="89"/>
      <c r="E33" s="107" t="s">
        <v>63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79"/>
      <c r="Q33" s="79"/>
      <c r="R33" s="79"/>
      <c r="S33" s="79"/>
      <c r="T33" s="52"/>
      <c r="U33" s="52"/>
      <c r="V33" s="52"/>
      <c r="W33" s="52"/>
      <c r="X33" s="80"/>
      <c r="Y33" s="80"/>
      <c r="Z33" s="52"/>
      <c r="AA33" s="52"/>
      <c r="AB33" s="52"/>
      <c r="AC33" s="52"/>
      <c r="AD33" s="52"/>
      <c r="AE33" s="52"/>
      <c r="AF33" s="52"/>
      <c r="AG33" s="52"/>
      <c r="AH33" s="52"/>
      <c r="AI33" s="81"/>
      <c r="AJ33" s="56"/>
      <c r="AK33" s="56"/>
      <c r="AL33" s="56"/>
      <c r="AM33" s="56"/>
      <c r="AN33" s="56"/>
      <c r="AO33" s="56"/>
      <c r="AP33" s="42"/>
      <c r="AQ33" s="38"/>
      <c r="AR33" s="58"/>
    </row>
    <row r="34" spans="1:48" ht="56.25" customHeight="1" thickBot="1" x14ac:dyDescent="0.3">
      <c r="A34" s="131">
        <v>9</v>
      </c>
      <c r="B34" s="197"/>
      <c r="C34" s="132" t="s">
        <v>64</v>
      </c>
      <c r="D34" s="133"/>
      <c r="E34" s="107" t="s">
        <v>65</v>
      </c>
      <c r="F34" s="38"/>
      <c r="G34" s="38">
        <v>867600</v>
      </c>
      <c r="H34" s="38"/>
      <c r="I34" s="38"/>
      <c r="J34" s="38"/>
      <c r="K34" s="38"/>
      <c r="L34" s="38"/>
      <c r="M34" s="38"/>
      <c r="N34" s="38">
        <f t="shared" si="0"/>
        <v>867600</v>
      </c>
      <c r="O34" s="38">
        <v>224000</v>
      </c>
      <c r="P34" s="79"/>
      <c r="Q34" s="79"/>
      <c r="R34" s="79"/>
      <c r="S34" s="79"/>
      <c r="T34" s="52"/>
      <c r="U34" s="52"/>
      <c r="V34" s="52"/>
      <c r="W34" s="52"/>
      <c r="X34" s="80"/>
      <c r="Y34" s="80"/>
      <c r="Z34" s="52"/>
      <c r="AA34" s="52"/>
      <c r="AB34" s="52"/>
      <c r="AC34" s="52"/>
      <c r="AD34" s="52"/>
      <c r="AE34" s="52"/>
      <c r="AF34" s="52"/>
      <c r="AG34" s="52"/>
      <c r="AH34" s="52"/>
      <c r="AI34" s="81"/>
      <c r="AJ34" s="56"/>
      <c r="AK34" s="56"/>
      <c r="AL34" s="56"/>
      <c r="AM34" s="56"/>
      <c r="AN34" s="56"/>
      <c r="AO34" s="56"/>
      <c r="AP34" s="42"/>
      <c r="AQ34" s="38">
        <v>0</v>
      </c>
      <c r="AR34" s="43">
        <v>0</v>
      </c>
      <c r="AT34" s="57"/>
    </row>
    <row r="35" spans="1:48" ht="20.100000000000001" customHeight="1" x14ac:dyDescent="0.3">
      <c r="A35" s="200" t="s">
        <v>66</v>
      </c>
      <c r="B35" s="201"/>
      <c r="C35" s="181"/>
      <c r="D35" s="181"/>
      <c r="E35" s="181"/>
      <c r="F35" s="134">
        <f t="shared" ref="F35:M35" si="6">F31+F30+F29+F28+F27+F26+F25+F32+F34</f>
        <v>110400</v>
      </c>
      <c r="G35" s="134">
        <f t="shared" si="6"/>
        <v>26918700</v>
      </c>
      <c r="H35" s="134">
        <f t="shared" si="6"/>
        <v>0</v>
      </c>
      <c r="I35" s="134">
        <f t="shared" si="6"/>
        <v>476000</v>
      </c>
      <c r="J35" s="134">
        <f t="shared" si="6"/>
        <v>2900</v>
      </c>
      <c r="K35" s="134">
        <f t="shared" si="6"/>
        <v>0</v>
      </c>
      <c r="L35" s="134">
        <f t="shared" si="6"/>
        <v>172300</v>
      </c>
      <c r="M35" s="134">
        <f t="shared" si="6"/>
        <v>93752</v>
      </c>
      <c r="N35" s="134">
        <f>N31+N30+N29+N28+N27+N26+N25+N34+N32</f>
        <v>27663652</v>
      </c>
      <c r="O35" s="135">
        <f>O29+O30+O31+O32+O33+O34</f>
        <v>4570600</v>
      </c>
      <c r="P35" s="79"/>
      <c r="Q35" s="79"/>
      <c r="R35" s="79"/>
      <c r="S35" s="79"/>
      <c r="T35" s="52"/>
      <c r="U35" s="52"/>
      <c r="V35" s="52"/>
      <c r="W35" s="52"/>
      <c r="X35" s="85"/>
      <c r="Y35" s="85"/>
      <c r="Z35" s="52"/>
      <c r="AA35" s="52"/>
      <c r="AB35" s="52"/>
      <c r="AC35" s="52"/>
      <c r="AD35" s="52"/>
      <c r="AE35" s="52"/>
      <c r="AF35" s="52"/>
      <c r="AG35" s="52"/>
      <c r="AH35" s="52"/>
      <c r="AI35" s="86"/>
      <c r="AJ35" s="87"/>
      <c r="AK35" s="56"/>
      <c r="AL35" s="56"/>
      <c r="AM35" s="56"/>
      <c r="AN35" s="56"/>
      <c r="AO35" s="56"/>
      <c r="AP35" s="42"/>
      <c r="AQ35" s="135">
        <f>AQ30+AQ31+AQ32+AQ33+AQ34+AQ29</f>
        <v>2294600</v>
      </c>
      <c r="AR35" s="136">
        <f>AR29+AR30+AR31+AR32</f>
        <v>2086935.8199999998</v>
      </c>
      <c r="AT35" s="57"/>
    </row>
    <row r="36" spans="1:48" ht="66" customHeight="1" x14ac:dyDescent="0.25">
      <c r="A36" s="137">
        <v>10</v>
      </c>
      <c r="B36" s="138" t="s">
        <v>67</v>
      </c>
      <c r="C36" s="82"/>
      <c r="D36" s="82"/>
      <c r="E36" s="107" t="s">
        <v>68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29">
        <v>5000</v>
      </c>
      <c r="P36" s="79"/>
      <c r="Q36" s="79"/>
      <c r="R36" s="79"/>
      <c r="S36" s="79"/>
      <c r="T36" s="52"/>
      <c r="U36" s="52"/>
      <c r="V36" s="52"/>
      <c r="W36" s="52"/>
      <c r="X36" s="85"/>
      <c r="Y36" s="85"/>
      <c r="Z36" s="52"/>
      <c r="AA36" s="52"/>
      <c r="AB36" s="52"/>
      <c r="AC36" s="52"/>
      <c r="AD36" s="52"/>
      <c r="AE36" s="52"/>
      <c r="AF36" s="52"/>
      <c r="AG36" s="52"/>
      <c r="AH36" s="52"/>
      <c r="AI36" s="86"/>
      <c r="AJ36" s="87"/>
      <c r="AK36" s="56"/>
      <c r="AL36" s="56"/>
      <c r="AM36" s="56"/>
      <c r="AN36" s="56"/>
      <c r="AO36" s="56"/>
      <c r="AP36" s="42"/>
      <c r="AQ36" s="129">
        <v>5000</v>
      </c>
      <c r="AR36" s="139">
        <v>0</v>
      </c>
    </row>
    <row r="37" spans="1:48" ht="27.75" customHeight="1" thickBot="1" x14ac:dyDescent="0.35">
      <c r="A37" s="202" t="s">
        <v>69</v>
      </c>
      <c r="B37" s="203"/>
      <c r="C37" s="204"/>
      <c r="D37" s="204"/>
      <c r="E37" s="205"/>
      <c r="F37" s="134"/>
      <c r="G37" s="134"/>
      <c r="H37" s="134"/>
      <c r="I37" s="134"/>
      <c r="J37" s="134"/>
      <c r="K37" s="134"/>
      <c r="L37" s="134"/>
      <c r="M37" s="134"/>
      <c r="N37" s="134"/>
      <c r="O37" s="135">
        <v>5000</v>
      </c>
      <c r="P37" s="79"/>
      <c r="Q37" s="79"/>
      <c r="R37" s="79"/>
      <c r="S37" s="79"/>
      <c r="T37" s="52"/>
      <c r="U37" s="52"/>
      <c r="V37" s="52"/>
      <c r="W37" s="52"/>
      <c r="X37" s="85"/>
      <c r="Y37" s="85"/>
      <c r="Z37" s="52"/>
      <c r="AA37" s="52"/>
      <c r="AB37" s="52"/>
      <c r="AC37" s="52"/>
      <c r="AD37" s="52"/>
      <c r="AE37" s="52"/>
      <c r="AF37" s="52"/>
      <c r="AG37" s="52"/>
      <c r="AH37" s="52"/>
      <c r="AI37" s="86"/>
      <c r="AJ37" s="87"/>
      <c r="AK37" s="56"/>
      <c r="AL37" s="56"/>
      <c r="AM37" s="56"/>
      <c r="AN37" s="56"/>
      <c r="AO37" s="56"/>
      <c r="AP37" s="42"/>
      <c r="AQ37" s="135">
        <f>AQ36</f>
        <v>5000</v>
      </c>
      <c r="AR37" s="136">
        <f>AR36</f>
        <v>0</v>
      </c>
    </row>
    <row r="38" spans="1:48" ht="55.5" customHeight="1" x14ac:dyDescent="0.25">
      <c r="A38" s="88">
        <v>11</v>
      </c>
      <c r="B38" s="196" t="s">
        <v>70</v>
      </c>
      <c r="C38" s="44" t="s">
        <v>35</v>
      </c>
      <c r="D38" s="21"/>
      <c r="E38" s="140" t="s">
        <v>71</v>
      </c>
      <c r="F38" s="92">
        <v>14300</v>
      </c>
      <c r="G38" s="92">
        <v>24000000</v>
      </c>
      <c r="H38" s="92"/>
      <c r="I38" s="92"/>
      <c r="J38" s="92">
        <v>0</v>
      </c>
      <c r="K38" s="92"/>
      <c r="L38" s="92">
        <v>385600</v>
      </c>
      <c r="M38" s="92">
        <v>116400</v>
      </c>
      <c r="N38" s="92">
        <f t="shared" si="0"/>
        <v>24502000</v>
      </c>
      <c r="O38" s="97">
        <v>3180000</v>
      </c>
      <c r="P38" s="48"/>
      <c r="Q38" s="49"/>
      <c r="R38" s="49"/>
      <c r="S38" s="50"/>
      <c r="T38" s="51"/>
      <c r="U38" s="51"/>
      <c r="V38" s="53"/>
      <c r="W38" s="53"/>
      <c r="X38" s="54"/>
      <c r="Y38" s="54"/>
      <c r="Z38" s="51"/>
      <c r="AA38" s="51"/>
      <c r="AB38" s="51"/>
      <c r="AC38" s="51"/>
      <c r="AD38" s="51"/>
      <c r="AE38" s="51"/>
      <c r="AF38" s="51"/>
      <c r="AG38" s="53"/>
      <c r="AH38" s="53"/>
      <c r="AI38" s="55"/>
      <c r="AJ38" s="141"/>
      <c r="AK38" s="57"/>
      <c r="AL38" s="57"/>
      <c r="AM38" s="57"/>
      <c r="AN38" s="57"/>
      <c r="AO38" s="57"/>
      <c r="AP38" s="142"/>
      <c r="AQ38" s="97">
        <v>170000</v>
      </c>
      <c r="AR38" s="127">
        <v>161289</v>
      </c>
    </row>
    <row r="39" spans="1:48" ht="132.75" hidden="1" customHeight="1" x14ac:dyDescent="0.25">
      <c r="A39" s="35">
        <v>23</v>
      </c>
      <c r="B39" s="182"/>
      <c r="C39" s="206" t="s">
        <v>72</v>
      </c>
      <c r="D39" s="36"/>
      <c r="E39" s="143" t="s">
        <v>73</v>
      </c>
      <c r="F39" s="38">
        <v>1000</v>
      </c>
      <c r="G39" s="38">
        <v>1506000</v>
      </c>
      <c r="H39" s="38"/>
      <c r="I39" s="38"/>
      <c r="J39" s="38">
        <v>0</v>
      </c>
      <c r="K39" s="38">
        <v>6485000</v>
      </c>
      <c r="L39" s="38">
        <v>0</v>
      </c>
      <c r="M39" s="38">
        <v>0</v>
      </c>
      <c r="N39" s="38">
        <f t="shared" si="0"/>
        <v>7991000</v>
      </c>
      <c r="O39" s="39">
        <v>0</v>
      </c>
      <c r="P39" s="48"/>
      <c r="Q39" s="49"/>
      <c r="R39" s="49"/>
      <c r="S39" s="50"/>
      <c r="T39" s="51"/>
      <c r="U39" s="52"/>
      <c r="V39" s="53"/>
      <c r="W39" s="53"/>
      <c r="X39" s="54"/>
      <c r="Y39" s="54"/>
      <c r="Z39" s="52"/>
      <c r="AA39" s="52"/>
      <c r="AB39" s="52"/>
      <c r="AC39" s="52"/>
      <c r="AD39" s="52"/>
      <c r="AE39" s="52"/>
      <c r="AF39" s="52"/>
      <c r="AG39" s="53"/>
      <c r="AH39" s="53"/>
      <c r="AI39" s="55"/>
      <c r="AJ39" s="56"/>
      <c r="AK39" s="57"/>
      <c r="AL39" s="57"/>
      <c r="AM39" s="57"/>
      <c r="AN39" s="57"/>
      <c r="AO39" s="57"/>
      <c r="AP39" s="42"/>
      <c r="AQ39" s="39">
        <v>0</v>
      </c>
      <c r="AR39" s="43">
        <v>0</v>
      </c>
    </row>
    <row r="40" spans="1:48" ht="30" customHeight="1" thickBot="1" x14ac:dyDescent="0.3">
      <c r="A40" s="35">
        <v>12</v>
      </c>
      <c r="B40" s="182"/>
      <c r="C40" s="206"/>
      <c r="D40" s="36"/>
      <c r="E40" s="143" t="s">
        <v>74</v>
      </c>
      <c r="F40" s="38"/>
      <c r="G40" s="38"/>
      <c r="H40" s="38"/>
      <c r="I40" s="38"/>
      <c r="J40" s="38"/>
      <c r="K40" s="38"/>
      <c r="L40" s="38"/>
      <c r="M40" s="38"/>
      <c r="N40" s="38"/>
      <c r="O40" s="39">
        <v>0</v>
      </c>
      <c r="P40" s="48"/>
      <c r="Q40" s="49"/>
      <c r="R40" s="49"/>
      <c r="S40" s="50"/>
      <c r="T40" s="51"/>
      <c r="U40" s="52"/>
      <c r="V40" s="53"/>
      <c r="W40" s="53"/>
      <c r="X40" s="54"/>
      <c r="Y40" s="54"/>
      <c r="Z40" s="52"/>
      <c r="AA40" s="52"/>
      <c r="AB40" s="52"/>
      <c r="AC40" s="52"/>
      <c r="AD40" s="52"/>
      <c r="AE40" s="52"/>
      <c r="AF40" s="52"/>
      <c r="AG40" s="53"/>
      <c r="AH40" s="53"/>
      <c r="AI40" s="55"/>
      <c r="AJ40" s="56"/>
      <c r="AK40" s="57"/>
      <c r="AL40" s="57"/>
      <c r="AM40" s="57"/>
      <c r="AN40" s="57"/>
      <c r="AO40" s="57"/>
      <c r="AP40" s="42"/>
      <c r="AQ40" s="39">
        <v>1000</v>
      </c>
      <c r="AR40" s="43">
        <v>595</v>
      </c>
    </row>
    <row r="41" spans="1:48" ht="51.75" customHeight="1" thickBot="1" x14ac:dyDescent="0.3">
      <c r="A41" s="35">
        <v>13</v>
      </c>
      <c r="B41" s="197"/>
      <c r="C41" s="206"/>
      <c r="D41" s="36"/>
      <c r="E41" s="144" t="s">
        <v>75</v>
      </c>
      <c r="F41" s="81"/>
      <c r="G41" s="81"/>
      <c r="H41" s="81"/>
      <c r="I41" s="81"/>
      <c r="J41" s="81"/>
      <c r="K41" s="81"/>
      <c r="L41" s="81"/>
      <c r="M41" s="81"/>
      <c r="N41" s="81">
        <f t="shared" si="0"/>
        <v>0</v>
      </c>
      <c r="O41" s="145">
        <v>1110000</v>
      </c>
      <c r="P41" s="48"/>
      <c r="Q41" s="49"/>
      <c r="R41" s="49"/>
      <c r="S41" s="50"/>
      <c r="T41" s="51"/>
      <c r="U41" s="52"/>
      <c r="V41" s="53"/>
      <c r="W41" s="53"/>
      <c r="X41" s="104"/>
      <c r="Y41" s="104"/>
      <c r="Z41" s="52"/>
      <c r="AA41" s="52"/>
      <c r="AB41" s="52"/>
      <c r="AC41" s="52"/>
      <c r="AD41" s="52"/>
      <c r="AE41" s="52"/>
      <c r="AF41" s="52"/>
      <c r="AG41" s="53"/>
      <c r="AH41" s="53"/>
      <c r="AI41" s="105"/>
      <c r="AJ41" s="87"/>
      <c r="AK41" s="57"/>
      <c r="AL41" s="57"/>
      <c r="AM41" s="57"/>
      <c r="AN41" s="57"/>
      <c r="AO41" s="57"/>
      <c r="AP41" s="42"/>
      <c r="AQ41" s="145">
        <v>1090000</v>
      </c>
      <c r="AR41" s="146">
        <v>1083011</v>
      </c>
      <c r="AS41" s="57"/>
      <c r="AU41" s="147"/>
    </row>
    <row r="42" spans="1:48" ht="24" customHeight="1" thickBot="1" x14ac:dyDescent="0.35">
      <c r="A42" s="207" t="s">
        <v>76</v>
      </c>
      <c r="B42" s="186"/>
      <c r="C42" s="186"/>
      <c r="D42" s="186"/>
      <c r="E42" s="187"/>
      <c r="F42" s="148">
        <f>F41+F39+F38</f>
        <v>15300</v>
      </c>
      <c r="G42" s="148">
        <f t="shared" ref="G42:N42" si="7">G41+G39+G38</f>
        <v>25506000</v>
      </c>
      <c r="H42" s="148">
        <f t="shared" si="7"/>
        <v>0</v>
      </c>
      <c r="I42" s="148">
        <f t="shared" si="7"/>
        <v>0</v>
      </c>
      <c r="J42" s="148">
        <f t="shared" si="7"/>
        <v>0</v>
      </c>
      <c r="K42" s="148">
        <f t="shared" si="7"/>
        <v>6485000</v>
      </c>
      <c r="L42" s="148">
        <f t="shared" si="7"/>
        <v>385600</v>
      </c>
      <c r="M42" s="148">
        <f t="shared" si="7"/>
        <v>116400</v>
      </c>
      <c r="N42" s="148">
        <f t="shared" si="7"/>
        <v>32493000</v>
      </c>
      <c r="O42" s="149">
        <f>O38+O40+O41</f>
        <v>4290000</v>
      </c>
      <c r="P42" s="149">
        <f t="shared" ref="P42:AQ42" si="8">P38+P40+P41</f>
        <v>0</v>
      </c>
      <c r="Q42" s="149">
        <f t="shared" si="8"/>
        <v>0</v>
      </c>
      <c r="R42" s="149">
        <f t="shared" si="8"/>
        <v>0</v>
      </c>
      <c r="S42" s="149">
        <f t="shared" si="8"/>
        <v>0</v>
      </c>
      <c r="T42" s="149">
        <f t="shared" si="8"/>
        <v>0</v>
      </c>
      <c r="U42" s="149">
        <f t="shared" si="8"/>
        <v>0</v>
      </c>
      <c r="V42" s="149">
        <f t="shared" si="8"/>
        <v>0</v>
      </c>
      <c r="W42" s="149">
        <f t="shared" si="8"/>
        <v>0</v>
      </c>
      <c r="X42" s="149">
        <f t="shared" si="8"/>
        <v>0</v>
      </c>
      <c r="Y42" s="149">
        <f t="shared" si="8"/>
        <v>0</v>
      </c>
      <c r="Z42" s="149">
        <f t="shared" si="8"/>
        <v>0</v>
      </c>
      <c r="AA42" s="149">
        <f t="shared" si="8"/>
        <v>0</v>
      </c>
      <c r="AB42" s="149">
        <f t="shared" si="8"/>
        <v>0</v>
      </c>
      <c r="AC42" s="149">
        <f t="shared" si="8"/>
        <v>0</v>
      </c>
      <c r="AD42" s="149">
        <f t="shared" si="8"/>
        <v>0</v>
      </c>
      <c r="AE42" s="149">
        <f t="shared" si="8"/>
        <v>0</v>
      </c>
      <c r="AF42" s="149">
        <f t="shared" si="8"/>
        <v>0</v>
      </c>
      <c r="AG42" s="149">
        <f t="shared" si="8"/>
        <v>0</v>
      </c>
      <c r="AH42" s="149">
        <f t="shared" si="8"/>
        <v>0</v>
      </c>
      <c r="AI42" s="149">
        <f t="shared" si="8"/>
        <v>0</v>
      </c>
      <c r="AJ42" s="149">
        <f t="shared" si="8"/>
        <v>0</v>
      </c>
      <c r="AK42" s="149">
        <f t="shared" si="8"/>
        <v>0</v>
      </c>
      <c r="AL42" s="149">
        <f t="shared" si="8"/>
        <v>0</v>
      </c>
      <c r="AM42" s="149">
        <f t="shared" si="8"/>
        <v>0</v>
      </c>
      <c r="AN42" s="149">
        <f t="shared" si="8"/>
        <v>0</v>
      </c>
      <c r="AO42" s="149">
        <f t="shared" si="8"/>
        <v>0</v>
      </c>
      <c r="AP42" s="149">
        <f t="shared" si="8"/>
        <v>0</v>
      </c>
      <c r="AQ42" s="149">
        <f t="shared" si="8"/>
        <v>1261000</v>
      </c>
      <c r="AR42" s="149">
        <f>AR38+AR41+AR40</f>
        <v>1244895</v>
      </c>
      <c r="AS42" s="95"/>
    </row>
    <row r="43" spans="1:48" ht="30.75" customHeight="1" x14ac:dyDescent="0.25">
      <c r="A43" s="208" t="s">
        <v>77</v>
      </c>
      <c r="B43" s="209"/>
      <c r="C43" s="209"/>
      <c r="D43" s="209"/>
      <c r="E43" s="210"/>
      <c r="F43" s="214" t="e">
        <f>#REF!+F16+F21+F24+F35+F42</f>
        <v>#REF!</v>
      </c>
      <c r="G43" s="192" t="e">
        <f>#REF!+G16+G21+G24+G35+G42</f>
        <v>#REF!</v>
      </c>
      <c r="H43" s="150" t="e">
        <f>#REF!+#REF!+H16+H21+H24+H35+H42</f>
        <v>#REF!</v>
      </c>
      <c r="I43" s="192" t="e">
        <f>#REF!+#REF!+I16+I21+I24+I35+I42</f>
        <v>#REF!</v>
      </c>
      <c r="J43" s="192" t="e">
        <f>#REF!+#REF!+J16+J21+J24+J35+J42</f>
        <v>#REF!</v>
      </c>
      <c r="K43" s="192" t="e">
        <f>#REF!+K16+K21+K24+K35+K42</f>
        <v>#REF!</v>
      </c>
      <c r="L43" s="192" t="e">
        <f>#REF!+L16+L21+L24+L35+L42</f>
        <v>#REF!</v>
      </c>
      <c r="M43" s="192" t="e">
        <f>#REF!+M16+M21+M24+M35+M42</f>
        <v>#REF!</v>
      </c>
      <c r="N43" s="220" t="e">
        <f>#REF!+N16+N21+N24+N35+N42</f>
        <v>#REF!</v>
      </c>
      <c r="O43" s="216">
        <f>O16+O21+O35+O42+O37+O24</f>
        <v>16325200</v>
      </c>
      <c r="P43" s="151" t="e">
        <f>#REF!+#REF!+P16+P21+P24+P35+P42</f>
        <v>#REF!</v>
      </c>
      <c r="Q43" s="152" t="e">
        <f>#REF!+#REF!+Q16+Q21+Q24+Q35+Q42</f>
        <v>#REF!</v>
      </c>
      <c r="R43" s="152" t="e">
        <f>#REF!+#REF!+R16+R21+R24+R35+R42</f>
        <v>#REF!</v>
      </c>
      <c r="S43" s="152" t="e">
        <f>#REF!+#REF!+S16+S21+S24+S35+S42</f>
        <v>#REF!</v>
      </c>
      <c r="T43" s="152" t="e">
        <f>#REF!+#REF!+T16+T21+T24+T35+T42</f>
        <v>#REF!</v>
      </c>
      <c r="U43" s="152" t="e">
        <f>#REF!+#REF!+U16+U21+U24+U35+U42</f>
        <v>#REF!</v>
      </c>
      <c r="V43" s="152" t="e">
        <f>#REF!+#REF!+V16+V21+V24+V35+V42</f>
        <v>#REF!</v>
      </c>
      <c r="W43" s="152" t="e">
        <f>#REF!+#REF!+W16+W21+W24+W35+W42</f>
        <v>#REF!</v>
      </c>
      <c r="X43" s="152" t="e">
        <f>#REF!+#REF!+X16+X21+X24+X35+X42</f>
        <v>#REF!</v>
      </c>
      <c r="Y43" s="152" t="e">
        <f>#REF!+#REF!+Y16+Y21+Y24+Y35+Y42</f>
        <v>#REF!</v>
      </c>
      <c r="Z43" s="152" t="e">
        <f>#REF!+#REF!+Z16+Z21+Z24+Z35+Z42</f>
        <v>#REF!</v>
      </c>
      <c r="AA43" s="152" t="e">
        <f>#REF!+#REF!+AA16+AA21+AA24+AA35+AA42</f>
        <v>#REF!</v>
      </c>
      <c r="AB43" s="152" t="e">
        <f>#REF!+#REF!+AB16+AB21+AB24+AB35+AB42</f>
        <v>#REF!</v>
      </c>
      <c r="AC43" s="152" t="e">
        <f>#REF!+#REF!+AC16+AC21+AC24+AC35+AC42</f>
        <v>#REF!</v>
      </c>
      <c r="AD43" s="152" t="e">
        <f>#REF!+#REF!+AD16+AD21+AD24+AD35+AD42</f>
        <v>#REF!</v>
      </c>
      <c r="AE43" s="152" t="e">
        <f>#REF!+#REF!+AE16+AE21+AE24+AE35+AE42</f>
        <v>#REF!</v>
      </c>
      <c r="AF43" s="152" t="e">
        <f>#REF!+#REF!+AF16+AF21+AF24+AF35+AF42</f>
        <v>#REF!</v>
      </c>
      <c r="AG43" s="152" t="e">
        <f>#REF!+#REF!+AG16+AG21+AG24+AG35+AG42</f>
        <v>#REF!</v>
      </c>
      <c r="AH43" s="152" t="e">
        <f>#REF!+#REF!+AH16+AH21+AH24+AH35+AH42</f>
        <v>#REF!</v>
      </c>
      <c r="AI43" s="152" t="e">
        <f>#REF!+#REF!+AI16+AI21+AI24+AI35+AI42</f>
        <v>#REF!</v>
      </c>
      <c r="AJ43" s="152" t="e">
        <f>#REF!+#REF!+AJ16+AJ21+AJ24+AJ35+AJ42</f>
        <v>#REF!</v>
      </c>
      <c r="AK43" s="152" t="e">
        <f>#REF!+#REF!+AK16+AK21+AK24+AK35+AK42</f>
        <v>#REF!</v>
      </c>
      <c r="AL43" s="152" t="e">
        <f>#REF!+#REF!+AL16+AL21+AL24+AL35+AL42</f>
        <v>#REF!</v>
      </c>
      <c r="AM43" s="152" t="e">
        <f>#REF!+#REF!+AM16+AM21+AM24+AM35+AM42</f>
        <v>#REF!</v>
      </c>
      <c r="AN43" s="152" t="e">
        <f>#REF!+#REF!+AN16+AN21+AN24+AN35+AN42</f>
        <v>#REF!</v>
      </c>
      <c r="AO43" s="152" t="e">
        <f>#REF!+#REF!+AO16+AO21+AO24+AO35+AO42</f>
        <v>#REF!</v>
      </c>
      <c r="AP43" s="153"/>
      <c r="AQ43" s="216">
        <f>AQ42+AQ35+AQ21+AQ16</f>
        <v>13023811</v>
      </c>
      <c r="AR43" s="218">
        <f>AR16+AR21+AR35+AR42</f>
        <v>12523339.26</v>
      </c>
      <c r="AS43" s="57"/>
      <c r="AU43" s="57"/>
      <c r="AV43" s="57"/>
    </row>
    <row r="44" spans="1:48" ht="19.5" customHeight="1" thickBot="1" x14ac:dyDescent="0.3">
      <c r="A44" s="211"/>
      <c r="B44" s="212"/>
      <c r="C44" s="212"/>
      <c r="D44" s="212"/>
      <c r="E44" s="213"/>
      <c r="F44" s="215"/>
      <c r="G44" s="193"/>
      <c r="H44" s="154"/>
      <c r="I44" s="193"/>
      <c r="J44" s="193"/>
      <c r="K44" s="193"/>
      <c r="L44" s="193"/>
      <c r="M44" s="193"/>
      <c r="N44" s="221"/>
      <c r="O44" s="217"/>
      <c r="P44" s="155"/>
      <c r="Q44" s="156"/>
      <c r="R44" s="156"/>
      <c r="S44" s="156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8"/>
      <c r="AJ44" s="159"/>
      <c r="AK44" s="159"/>
      <c r="AL44" s="159"/>
      <c r="AM44" s="159"/>
      <c r="AN44" s="159"/>
      <c r="AO44" s="159"/>
      <c r="AP44" s="160"/>
      <c r="AQ44" s="217"/>
      <c r="AR44" s="219"/>
    </row>
    <row r="45" spans="1:48" x14ac:dyDescent="0.25">
      <c r="AQ45" s="57"/>
      <c r="AR45" s="57"/>
    </row>
    <row r="46" spans="1:48" x14ac:dyDescent="0.25">
      <c r="F46" s="57"/>
      <c r="G46" s="57"/>
      <c r="H46" s="57"/>
      <c r="I46" s="57"/>
      <c r="J46" s="57"/>
      <c r="K46" s="57"/>
      <c r="L46" s="57"/>
      <c r="M46" s="57"/>
      <c r="N46" s="57"/>
    </row>
    <row r="47" spans="1:48" x14ac:dyDescent="0.25">
      <c r="B47" t="s">
        <v>78</v>
      </c>
    </row>
    <row r="48" spans="1:48" x14ac:dyDescent="0.25">
      <c r="B48" s="1" t="s">
        <v>79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 t="s">
        <v>80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 t="s">
        <v>81</v>
      </c>
    </row>
    <row r="49" spans="2:44" x14ac:dyDescent="0.25">
      <c r="B49" t="s">
        <v>82</v>
      </c>
      <c r="O49" s="161" t="s">
        <v>83</v>
      </c>
      <c r="AR49" s="161" t="s">
        <v>84</v>
      </c>
    </row>
  </sheetData>
  <mergeCells count="33">
    <mergeCell ref="O43:O44"/>
    <mergeCell ref="AQ43:AQ44"/>
    <mergeCell ref="AR43:AR44"/>
    <mergeCell ref="I43:I44"/>
    <mergeCell ref="J43:J44"/>
    <mergeCell ref="K43:K44"/>
    <mergeCell ref="L43:L44"/>
    <mergeCell ref="M43:M44"/>
    <mergeCell ref="N43:N44"/>
    <mergeCell ref="G43:G44"/>
    <mergeCell ref="A24:E24"/>
    <mergeCell ref="B25:B34"/>
    <mergeCell ref="C25:C29"/>
    <mergeCell ref="C30:C32"/>
    <mergeCell ref="A35:E35"/>
    <mergeCell ref="A37:E37"/>
    <mergeCell ref="B38:B41"/>
    <mergeCell ref="C39:C41"/>
    <mergeCell ref="A42:E42"/>
    <mergeCell ref="A43:E44"/>
    <mergeCell ref="F43:F44"/>
    <mergeCell ref="A16:E16"/>
    <mergeCell ref="B17:B18"/>
    <mergeCell ref="C17:C19"/>
    <mergeCell ref="A21:E21"/>
    <mergeCell ref="A22:A23"/>
    <mergeCell ref="B22:B23"/>
    <mergeCell ref="A1:O1"/>
    <mergeCell ref="A2:O2"/>
    <mergeCell ref="A5:AR7"/>
    <mergeCell ref="P9:S9"/>
    <mergeCell ref="B10:B14"/>
    <mergeCell ref="C10:C12"/>
  </mergeCells>
  <pageMargins left="0.42" right="0" top="0.59" bottom="0.22" header="0.21" footer="0.19685039370078741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FEN 2024</vt:lpstr>
      <vt:lpstr>'FEN 2024'!_Hlk118459724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2025-05-20T11:41:44Z</cp:lastPrinted>
  <dcterms:created xsi:type="dcterms:W3CDTF">2025-05-20T06:37:50Z</dcterms:created>
  <dcterms:modified xsi:type="dcterms:W3CDTF">2025-06-04T10:01:08Z</dcterms:modified>
</cp:coreProperties>
</file>