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erver\HCLMateriale\HCL 2025\2025.07.11_hcl 169-173\hcl 169\Anexe 1-10 la hcl 169\Anexele 9 iulie\"/>
    </mc:Choice>
  </mc:AlternateContent>
  <xr:revisionPtr revIDLastSave="0" documentId="13_ncr:1_{0D347A5F-5EFA-4C57-88AC-2542187D2BBF}" xr6:coauthVersionLast="47" xr6:coauthVersionMax="47" xr10:uidLastSave="{00000000-0000-0000-0000-000000000000}"/>
  <bookViews>
    <workbookView xWindow="4320" yWindow="4215" windowWidth="23145" windowHeight="11385" xr2:uid="{69144881-7CE6-4558-89BE-9F9BB80C6B5D}"/>
  </bookViews>
  <sheets>
    <sheet name="Anexa III iulie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5" l="1"/>
  <c r="D74" i="5"/>
  <c r="D30" i="5"/>
  <c r="G30" i="5"/>
  <c r="I78" i="5" l="1"/>
  <c r="H78" i="5"/>
  <c r="E77" i="5"/>
  <c r="G77" i="5" s="1"/>
  <c r="F76" i="5"/>
  <c r="E78" i="5"/>
  <c r="G75" i="5"/>
  <c r="F75" i="5"/>
  <c r="G74" i="5"/>
  <c r="D73" i="5"/>
  <c r="G73" i="5" s="1"/>
  <c r="F73" i="5" s="1"/>
  <c r="G72" i="5"/>
  <c r="G71" i="5"/>
  <c r="G70" i="5"/>
  <c r="G69" i="5"/>
  <c r="F69" i="5" s="1"/>
  <c r="G68" i="5"/>
  <c r="G67" i="5"/>
  <c r="F67" i="5" s="1"/>
  <c r="G66" i="5"/>
  <c r="G65" i="5"/>
  <c r="F65" i="5"/>
  <c r="G64" i="5"/>
  <c r="G63" i="5"/>
  <c r="F63" i="5" s="1"/>
  <c r="G62" i="5"/>
  <c r="G61" i="5"/>
  <c r="F61" i="5" s="1"/>
  <c r="G60" i="5"/>
  <c r="G59" i="5"/>
  <c r="F59" i="5" s="1"/>
  <c r="G58" i="5"/>
  <c r="G57" i="5"/>
  <c r="F57" i="5"/>
  <c r="G56" i="5"/>
  <c r="G55" i="5"/>
  <c r="G54" i="5"/>
  <c r="G53" i="5"/>
  <c r="F53" i="5"/>
  <c r="G52" i="5"/>
  <c r="G51" i="5"/>
  <c r="F51" i="5"/>
  <c r="G50" i="5"/>
  <c r="G49" i="5"/>
  <c r="F49" i="5" s="1"/>
  <c r="G48" i="5"/>
  <c r="G47" i="5"/>
  <c r="F47" i="5"/>
  <c r="G46" i="5"/>
  <c r="G45" i="5"/>
  <c r="G44" i="5"/>
  <c r="G43" i="5"/>
  <c r="G42" i="5"/>
  <c r="F42" i="5"/>
  <c r="G41" i="5"/>
  <c r="G40" i="5"/>
  <c r="G39" i="5"/>
  <c r="G38" i="5"/>
  <c r="F38" i="5" s="1"/>
  <c r="G37" i="5"/>
  <c r="G36" i="5"/>
  <c r="F36" i="5"/>
  <c r="G35" i="5"/>
  <c r="G34" i="5"/>
  <c r="F34" i="5" s="1"/>
  <c r="G33" i="5"/>
  <c r="G32" i="5"/>
  <c r="F32" i="5"/>
  <c r="G31" i="5"/>
  <c r="F31" i="5"/>
  <c r="D31" i="5"/>
  <c r="F30" i="5"/>
  <c r="G29" i="5"/>
  <c r="F29" i="5" s="1"/>
  <c r="D29" i="5"/>
  <c r="D28" i="5"/>
  <c r="G28" i="5" s="1"/>
  <c r="F28" i="5" s="1"/>
  <c r="G27" i="5"/>
  <c r="F27" i="5"/>
  <c r="D27" i="5"/>
  <c r="D26" i="5"/>
  <c r="G26" i="5" s="1"/>
  <c r="F26" i="5" s="1"/>
  <c r="G25" i="5"/>
  <c r="F25" i="5" s="1"/>
  <c r="D25" i="5"/>
  <c r="D24" i="5"/>
  <c r="G24" i="5" s="1"/>
  <c r="F24" i="5" s="1"/>
  <c r="G23" i="5"/>
  <c r="F23" i="5"/>
  <c r="D23" i="5"/>
  <c r="D22" i="5"/>
  <c r="G22" i="5" s="1"/>
  <c r="F22" i="5" s="1"/>
  <c r="G21" i="5"/>
  <c r="F21" i="5" s="1"/>
  <c r="D21" i="5"/>
  <c r="D20" i="5"/>
  <c r="G20" i="5" s="1"/>
  <c r="F20" i="5" s="1"/>
  <c r="D19" i="5"/>
  <c r="G19" i="5" s="1"/>
  <c r="F19" i="5" s="1"/>
  <c r="D18" i="5"/>
  <c r="G18" i="5" s="1"/>
  <c r="F18" i="5" s="1"/>
  <c r="G17" i="5"/>
  <c r="F17" i="5" s="1"/>
  <c r="D17" i="5"/>
  <c r="D16" i="5"/>
  <c r="G16" i="5" s="1"/>
  <c r="F16" i="5" s="1"/>
  <c r="D15" i="5"/>
  <c r="G15" i="5" s="1"/>
  <c r="F15" i="5" s="1"/>
  <c r="D14" i="5"/>
  <c r="G14" i="5" s="1"/>
  <c r="F14" i="5" s="1"/>
  <c r="G13" i="5"/>
  <c r="F13" i="5" s="1"/>
  <c r="D13" i="5"/>
  <c r="D12" i="5"/>
  <c r="G12" i="5" s="1"/>
  <c r="F12" i="5" s="1"/>
  <c r="D11" i="5"/>
  <c r="G11" i="5" s="1"/>
  <c r="F11" i="5" s="1"/>
  <c r="G10" i="5"/>
  <c r="F10" i="5" s="1"/>
  <c r="D10" i="5"/>
  <c r="D78" i="5" s="1"/>
  <c r="G78" i="5" s="1"/>
  <c r="D80" i="5" s="1"/>
  <c r="G76" i="5" l="1"/>
  <c r="F77" i="5"/>
  <c r="F78" i="5" s="1"/>
</calcChain>
</file>

<file path=xl/sharedStrings.xml><?xml version="1.0" encoding="utf-8"?>
<sst xmlns="http://schemas.openxmlformats.org/spreadsheetml/2006/main" count="89" uniqueCount="71">
  <si>
    <t>Anexa 9.3</t>
  </si>
  <si>
    <t>FINANŢARE DE BAZĂ - BUNURI ŞI SERVICII</t>
  </si>
  <si>
    <t>Nr. Crt.</t>
  </si>
  <si>
    <t>Unitate de invăţământ preuniversitar de stat/particular acreditat</t>
  </si>
  <si>
    <t>Buget 2025</t>
  </si>
  <si>
    <t>Cost/elev/preşcolar/an 2025</t>
  </si>
  <si>
    <t>Cost/elev/preşcolar/an 2025 pentru învățământul particular</t>
  </si>
  <si>
    <t>Grădiniţa cu Program Prelungit "Draga Mea"</t>
  </si>
  <si>
    <t>Grădiniţa cu Program Prelungit "Dumbrava Minunată"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</si>
  <si>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</si>
  <si>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</si>
  <si>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</si>
  <si>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</si>
  <si>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</si>
  <si>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</si>
  <si>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</si>
  <si>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</si>
  <si>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</si>
  <si>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</si>
  <si>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</si>
  <si>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</si>
  <si>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</si>
  <si>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</si>
  <si>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</si>
  <si>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</si>
  <si>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</si>
  <si>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</si>
  <si>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</si>
  <si>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</si>
  <si>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Liceul Teologic Ortodox N Steinhardt</t>
  </si>
  <si>
    <t>Liceul Teologic Reformat</t>
  </si>
  <si>
    <t>Liceul Tehnologic de Industrie Alimentară "George Emil Palade"</t>
  </si>
  <si>
    <t>Liceul Tehnologic "Unio - Traian Vuia"</t>
  </si>
  <si>
    <t>Liceul Tehnologic "Elisa Zamfirescu"</t>
  </si>
  <si>
    <t>Creșa Satu Mare</t>
  </si>
  <si>
    <t>Primăria municipiului Satu Mare</t>
  </si>
  <si>
    <t>Liceul Teoretic ”George Pop de Băsești”</t>
  </si>
  <si>
    <t>Gradinița ”Magic Kids”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</si>
  <si>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</si>
  <si>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</si>
  <si>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</si>
  <si>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</si>
  <si>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</si>
  <si>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</si>
  <si>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Borbei Terezia</t>
  </si>
  <si>
    <t>Nr copii</t>
  </si>
  <si>
    <t>L</t>
  </si>
  <si>
    <t>G</t>
  </si>
  <si>
    <t>Post</t>
  </si>
  <si>
    <t xml:space="preserve">P </t>
  </si>
  <si>
    <t>P</t>
  </si>
  <si>
    <t>Liceul Teologic Romano - Catolic "Hám János" ante</t>
  </si>
  <si>
    <t>Diferente</t>
  </si>
  <si>
    <t>Scoala Postliceala Sanitara Satu Mare</t>
  </si>
  <si>
    <t xml:space="preserve">Colegiul Naţional "Mihai Eminescu" </t>
  </si>
  <si>
    <t xml:space="preserve">Colegiul Naţional "Ioan Slavici" </t>
  </si>
  <si>
    <t xml:space="preserve">Colegiul Naţional "D-na Stanca" </t>
  </si>
  <si>
    <t xml:space="preserve">Colegiul Naţional "Kölcsey Ferenc" </t>
  </si>
  <si>
    <t xml:space="preserve">Liceul de arte Aurel Popp </t>
  </si>
  <si>
    <t xml:space="preserve">Liceul Teoretic German "Johan Ettinger" </t>
  </si>
  <si>
    <t xml:space="preserve">Liceul cu Program Sportiv </t>
  </si>
  <si>
    <t xml:space="preserve">Liceul Tehnologic " Ion I C Brătianu" </t>
  </si>
  <si>
    <t xml:space="preserve">Colegiul Economic "Gheorghe Dragoş" </t>
  </si>
  <si>
    <t xml:space="preserve">Liceul Tehnologic "C-tin Brâncuşi" </t>
  </si>
  <si>
    <t>Cost standard invatamant de stat</t>
  </si>
  <si>
    <t>Cost standard invatamant particular</t>
  </si>
  <si>
    <t xml:space="preserve"> </t>
  </si>
  <si>
    <t>Anexa 9.3 la HCL nr. 169/11.07.2025</t>
  </si>
  <si>
    <t>Vizat spre neschimbare,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</si>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</sst>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2" fillId="0" borderId="0" xfId="0" applyNumberFormat="1" applyFont="1"/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3" fontId="3" fillId="0" borderId="1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3728F-9D2B-419E-B5B3-E77CC6C240B6}">
  <sheetPr>
    <tabColor rgb="FFFFFF00"/>
  </sheetPr>
  <dimension ref="A1:J86"/>
  <sheetViews>
    <sheetView tabSelected="1" workbookViewId="0">
      <pane xSplit="2" ySplit="9" topLeftCell="C84" activePane="bottomRight" state="frozen"/>
      <selection pane="topRight" activeCell="C1" sqref="C1"/>
      <selection pane="bottomLeft" activeCell="A10" sqref="A10"/>
      <selection pane="bottomRight" activeCell="D85" sqref="D85:F86"/>
    </sheetView>
  </sheetViews>
  <sheetFormatPr defaultRowHeight="15.75" x14ac:dyDescent="0.25"/>
  <cols>
    <col min="1" max="1" width="5.140625" style="1" customWidth="1"/>
    <col min="2" max="2" width="55.28515625" style="1" customWidth="1"/>
    <col min="3" max="3" width="8" style="1" customWidth="1"/>
    <col min="4" max="4" width="13.140625" style="1" customWidth="1"/>
    <col min="5" max="5" width="12.5703125" style="1" customWidth="1"/>
    <col min="6" max="6" width="0.140625" style="1" customWidth="1"/>
    <col min="7" max="7" width="13.42578125" style="2" customWidth="1"/>
    <col min="8" max="8" width="12.5703125" style="2" hidden="1" customWidth="1"/>
    <col min="9" max="9" width="20.7109375" style="2" hidden="1" customWidth="1"/>
    <col min="10" max="10" width="18" style="1" customWidth="1"/>
    <col min="11" max="260" width="9.140625" style="1"/>
    <col min="261" max="261" width="5.140625" style="1" customWidth="1"/>
    <col min="262" max="262" width="40" style="1" customWidth="1"/>
    <col min="263" max="263" width="18.42578125" style="1" customWidth="1"/>
    <col min="264" max="264" width="23.42578125" style="1" customWidth="1"/>
    <col min="265" max="265" width="14.7109375" style="1" customWidth="1"/>
    <col min="266" max="516" width="9.140625" style="1"/>
    <col min="517" max="517" width="5.140625" style="1" customWidth="1"/>
    <col min="518" max="518" width="40" style="1" customWidth="1"/>
    <col min="519" max="519" width="18.42578125" style="1" customWidth="1"/>
    <col min="520" max="520" width="23.42578125" style="1" customWidth="1"/>
    <col min="521" max="521" width="14.7109375" style="1" customWidth="1"/>
    <col min="522" max="772" width="9.140625" style="1"/>
    <col min="773" max="773" width="5.140625" style="1" customWidth="1"/>
    <col min="774" max="774" width="40" style="1" customWidth="1"/>
    <col min="775" max="775" width="18.42578125" style="1" customWidth="1"/>
    <col min="776" max="776" width="23.42578125" style="1" customWidth="1"/>
    <col min="777" max="777" width="14.7109375" style="1" customWidth="1"/>
    <col min="778" max="1028" width="9.140625" style="1"/>
    <col min="1029" max="1029" width="5.140625" style="1" customWidth="1"/>
    <col min="1030" max="1030" width="40" style="1" customWidth="1"/>
    <col min="1031" max="1031" width="18.42578125" style="1" customWidth="1"/>
    <col min="1032" max="1032" width="23.42578125" style="1" customWidth="1"/>
    <col min="1033" max="1033" width="14.7109375" style="1" customWidth="1"/>
    <col min="1034" max="1284" width="9.140625" style="1"/>
    <col min="1285" max="1285" width="5.140625" style="1" customWidth="1"/>
    <col min="1286" max="1286" width="40" style="1" customWidth="1"/>
    <col min="1287" max="1287" width="18.42578125" style="1" customWidth="1"/>
    <col min="1288" max="1288" width="23.42578125" style="1" customWidth="1"/>
    <col min="1289" max="1289" width="14.7109375" style="1" customWidth="1"/>
    <col min="1290" max="1540" width="9.140625" style="1"/>
    <col min="1541" max="1541" width="5.140625" style="1" customWidth="1"/>
    <col min="1542" max="1542" width="40" style="1" customWidth="1"/>
    <col min="1543" max="1543" width="18.42578125" style="1" customWidth="1"/>
    <col min="1544" max="1544" width="23.42578125" style="1" customWidth="1"/>
    <col min="1545" max="1545" width="14.7109375" style="1" customWidth="1"/>
    <col min="1546" max="1796" width="9.140625" style="1"/>
    <col min="1797" max="1797" width="5.140625" style="1" customWidth="1"/>
    <col min="1798" max="1798" width="40" style="1" customWidth="1"/>
    <col min="1799" max="1799" width="18.42578125" style="1" customWidth="1"/>
    <col min="1800" max="1800" width="23.42578125" style="1" customWidth="1"/>
    <col min="1801" max="1801" width="14.7109375" style="1" customWidth="1"/>
    <col min="1802" max="2052" width="9.140625" style="1"/>
    <col min="2053" max="2053" width="5.140625" style="1" customWidth="1"/>
    <col min="2054" max="2054" width="40" style="1" customWidth="1"/>
    <col min="2055" max="2055" width="18.42578125" style="1" customWidth="1"/>
    <col min="2056" max="2056" width="23.42578125" style="1" customWidth="1"/>
    <col min="2057" max="2057" width="14.7109375" style="1" customWidth="1"/>
    <col min="2058" max="2308" width="9.140625" style="1"/>
    <col min="2309" max="2309" width="5.140625" style="1" customWidth="1"/>
    <col min="2310" max="2310" width="40" style="1" customWidth="1"/>
    <col min="2311" max="2311" width="18.42578125" style="1" customWidth="1"/>
    <col min="2312" max="2312" width="23.42578125" style="1" customWidth="1"/>
    <col min="2313" max="2313" width="14.7109375" style="1" customWidth="1"/>
    <col min="2314" max="2564" width="9.140625" style="1"/>
    <col min="2565" max="2565" width="5.140625" style="1" customWidth="1"/>
    <col min="2566" max="2566" width="40" style="1" customWidth="1"/>
    <col min="2567" max="2567" width="18.42578125" style="1" customWidth="1"/>
    <col min="2568" max="2568" width="23.42578125" style="1" customWidth="1"/>
    <col min="2569" max="2569" width="14.7109375" style="1" customWidth="1"/>
    <col min="2570" max="2820" width="9.140625" style="1"/>
    <col min="2821" max="2821" width="5.140625" style="1" customWidth="1"/>
    <col min="2822" max="2822" width="40" style="1" customWidth="1"/>
    <col min="2823" max="2823" width="18.42578125" style="1" customWidth="1"/>
    <col min="2824" max="2824" width="23.42578125" style="1" customWidth="1"/>
    <col min="2825" max="2825" width="14.7109375" style="1" customWidth="1"/>
    <col min="2826" max="3076" width="9.140625" style="1"/>
    <col min="3077" max="3077" width="5.140625" style="1" customWidth="1"/>
    <col min="3078" max="3078" width="40" style="1" customWidth="1"/>
    <col min="3079" max="3079" width="18.42578125" style="1" customWidth="1"/>
    <col min="3080" max="3080" width="23.42578125" style="1" customWidth="1"/>
    <col min="3081" max="3081" width="14.7109375" style="1" customWidth="1"/>
    <col min="3082" max="3332" width="9.140625" style="1"/>
    <col min="3333" max="3333" width="5.140625" style="1" customWidth="1"/>
    <col min="3334" max="3334" width="40" style="1" customWidth="1"/>
    <col min="3335" max="3335" width="18.42578125" style="1" customWidth="1"/>
    <col min="3336" max="3336" width="23.42578125" style="1" customWidth="1"/>
    <col min="3337" max="3337" width="14.7109375" style="1" customWidth="1"/>
    <col min="3338" max="3588" width="9.140625" style="1"/>
    <col min="3589" max="3589" width="5.140625" style="1" customWidth="1"/>
    <col min="3590" max="3590" width="40" style="1" customWidth="1"/>
    <col min="3591" max="3591" width="18.42578125" style="1" customWidth="1"/>
    <col min="3592" max="3592" width="23.42578125" style="1" customWidth="1"/>
    <col min="3593" max="3593" width="14.7109375" style="1" customWidth="1"/>
    <col min="3594" max="3844" width="9.140625" style="1"/>
    <col min="3845" max="3845" width="5.140625" style="1" customWidth="1"/>
    <col min="3846" max="3846" width="40" style="1" customWidth="1"/>
    <col min="3847" max="3847" width="18.42578125" style="1" customWidth="1"/>
    <col min="3848" max="3848" width="23.42578125" style="1" customWidth="1"/>
    <col min="3849" max="3849" width="14.7109375" style="1" customWidth="1"/>
    <col min="3850" max="4100" width="9.140625" style="1"/>
    <col min="4101" max="4101" width="5.140625" style="1" customWidth="1"/>
    <col min="4102" max="4102" width="40" style="1" customWidth="1"/>
    <col min="4103" max="4103" width="18.42578125" style="1" customWidth="1"/>
    <col min="4104" max="4104" width="23.42578125" style="1" customWidth="1"/>
    <col min="4105" max="4105" width="14.7109375" style="1" customWidth="1"/>
    <col min="4106" max="4356" width="9.140625" style="1"/>
    <col min="4357" max="4357" width="5.140625" style="1" customWidth="1"/>
    <col min="4358" max="4358" width="40" style="1" customWidth="1"/>
    <col min="4359" max="4359" width="18.42578125" style="1" customWidth="1"/>
    <col min="4360" max="4360" width="23.42578125" style="1" customWidth="1"/>
    <col min="4361" max="4361" width="14.7109375" style="1" customWidth="1"/>
    <col min="4362" max="4612" width="9.140625" style="1"/>
    <col min="4613" max="4613" width="5.140625" style="1" customWidth="1"/>
    <col min="4614" max="4614" width="40" style="1" customWidth="1"/>
    <col min="4615" max="4615" width="18.42578125" style="1" customWidth="1"/>
    <col min="4616" max="4616" width="23.42578125" style="1" customWidth="1"/>
    <col min="4617" max="4617" width="14.7109375" style="1" customWidth="1"/>
    <col min="4618" max="4868" width="9.140625" style="1"/>
    <col min="4869" max="4869" width="5.140625" style="1" customWidth="1"/>
    <col min="4870" max="4870" width="40" style="1" customWidth="1"/>
    <col min="4871" max="4871" width="18.42578125" style="1" customWidth="1"/>
    <col min="4872" max="4872" width="23.42578125" style="1" customWidth="1"/>
    <col min="4873" max="4873" width="14.7109375" style="1" customWidth="1"/>
    <col min="4874" max="5124" width="9.140625" style="1"/>
    <col min="5125" max="5125" width="5.140625" style="1" customWidth="1"/>
    <col min="5126" max="5126" width="40" style="1" customWidth="1"/>
    <col min="5127" max="5127" width="18.42578125" style="1" customWidth="1"/>
    <col min="5128" max="5128" width="23.42578125" style="1" customWidth="1"/>
    <col min="5129" max="5129" width="14.7109375" style="1" customWidth="1"/>
    <col min="5130" max="5380" width="9.140625" style="1"/>
    <col min="5381" max="5381" width="5.140625" style="1" customWidth="1"/>
    <col min="5382" max="5382" width="40" style="1" customWidth="1"/>
    <col min="5383" max="5383" width="18.42578125" style="1" customWidth="1"/>
    <col min="5384" max="5384" width="23.42578125" style="1" customWidth="1"/>
    <col min="5385" max="5385" width="14.7109375" style="1" customWidth="1"/>
    <col min="5386" max="5636" width="9.140625" style="1"/>
    <col min="5637" max="5637" width="5.140625" style="1" customWidth="1"/>
    <col min="5638" max="5638" width="40" style="1" customWidth="1"/>
    <col min="5639" max="5639" width="18.42578125" style="1" customWidth="1"/>
    <col min="5640" max="5640" width="23.42578125" style="1" customWidth="1"/>
    <col min="5641" max="5641" width="14.7109375" style="1" customWidth="1"/>
    <col min="5642" max="5892" width="9.140625" style="1"/>
    <col min="5893" max="5893" width="5.140625" style="1" customWidth="1"/>
    <col min="5894" max="5894" width="40" style="1" customWidth="1"/>
    <col min="5895" max="5895" width="18.42578125" style="1" customWidth="1"/>
    <col min="5896" max="5896" width="23.42578125" style="1" customWidth="1"/>
    <col min="5897" max="5897" width="14.7109375" style="1" customWidth="1"/>
    <col min="5898" max="6148" width="9.140625" style="1"/>
    <col min="6149" max="6149" width="5.140625" style="1" customWidth="1"/>
    <col min="6150" max="6150" width="40" style="1" customWidth="1"/>
    <col min="6151" max="6151" width="18.42578125" style="1" customWidth="1"/>
    <col min="6152" max="6152" width="23.42578125" style="1" customWidth="1"/>
    <col min="6153" max="6153" width="14.7109375" style="1" customWidth="1"/>
    <col min="6154" max="6404" width="9.140625" style="1"/>
    <col min="6405" max="6405" width="5.140625" style="1" customWidth="1"/>
    <col min="6406" max="6406" width="40" style="1" customWidth="1"/>
    <col min="6407" max="6407" width="18.42578125" style="1" customWidth="1"/>
    <col min="6408" max="6408" width="23.42578125" style="1" customWidth="1"/>
    <col min="6409" max="6409" width="14.7109375" style="1" customWidth="1"/>
    <col min="6410" max="6660" width="9.140625" style="1"/>
    <col min="6661" max="6661" width="5.140625" style="1" customWidth="1"/>
    <col min="6662" max="6662" width="40" style="1" customWidth="1"/>
    <col min="6663" max="6663" width="18.42578125" style="1" customWidth="1"/>
    <col min="6664" max="6664" width="23.42578125" style="1" customWidth="1"/>
    <col min="6665" max="6665" width="14.7109375" style="1" customWidth="1"/>
    <col min="6666" max="6916" width="9.140625" style="1"/>
    <col min="6917" max="6917" width="5.140625" style="1" customWidth="1"/>
    <col min="6918" max="6918" width="40" style="1" customWidth="1"/>
    <col min="6919" max="6919" width="18.42578125" style="1" customWidth="1"/>
    <col min="6920" max="6920" width="23.42578125" style="1" customWidth="1"/>
    <col min="6921" max="6921" width="14.7109375" style="1" customWidth="1"/>
    <col min="6922" max="7172" width="9.140625" style="1"/>
    <col min="7173" max="7173" width="5.140625" style="1" customWidth="1"/>
    <col min="7174" max="7174" width="40" style="1" customWidth="1"/>
    <col min="7175" max="7175" width="18.42578125" style="1" customWidth="1"/>
    <col min="7176" max="7176" width="23.42578125" style="1" customWidth="1"/>
    <col min="7177" max="7177" width="14.7109375" style="1" customWidth="1"/>
    <col min="7178" max="7428" width="9.140625" style="1"/>
    <col min="7429" max="7429" width="5.140625" style="1" customWidth="1"/>
    <col min="7430" max="7430" width="40" style="1" customWidth="1"/>
    <col min="7431" max="7431" width="18.42578125" style="1" customWidth="1"/>
    <col min="7432" max="7432" width="23.42578125" style="1" customWidth="1"/>
    <col min="7433" max="7433" width="14.7109375" style="1" customWidth="1"/>
    <col min="7434" max="7684" width="9.140625" style="1"/>
    <col min="7685" max="7685" width="5.140625" style="1" customWidth="1"/>
    <col min="7686" max="7686" width="40" style="1" customWidth="1"/>
    <col min="7687" max="7687" width="18.42578125" style="1" customWidth="1"/>
    <col min="7688" max="7688" width="23.42578125" style="1" customWidth="1"/>
    <col min="7689" max="7689" width="14.7109375" style="1" customWidth="1"/>
    <col min="7690" max="7940" width="9.140625" style="1"/>
    <col min="7941" max="7941" width="5.140625" style="1" customWidth="1"/>
    <col min="7942" max="7942" width="40" style="1" customWidth="1"/>
    <col min="7943" max="7943" width="18.42578125" style="1" customWidth="1"/>
    <col min="7944" max="7944" width="23.42578125" style="1" customWidth="1"/>
    <col min="7945" max="7945" width="14.7109375" style="1" customWidth="1"/>
    <col min="7946" max="8196" width="9.140625" style="1"/>
    <col min="8197" max="8197" width="5.140625" style="1" customWidth="1"/>
    <col min="8198" max="8198" width="40" style="1" customWidth="1"/>
    <col min="8199" max="8199" width="18.42578125" style="1" customWidth="1"/>
    <col min="8200" max="8200" width="23.42578125" style="1" customWidth="1"/>
    <col min="8201" max="8201" width="14.7109375" style="1" customWidth="1"/>
    <col min="8202" max="8452" width="9.140625" style="1"/>
    <col min="8453" max="8453" width="5.140625" style="1" customWidth="1"/>
    <col min="8454" max="8454" width="40" style="1" customWidth="1"/>
    <col min="8455" max="8455" width="18.42578125" style="1" customWidth="1"/>
    <col min="8456" max="8456" width="23.42578125" style="1" customWidth="1"/>
    <col min="8457" max="8457" width="14.7109375" style="1" customWidth="1"/>
    <col min="8458" max="8708" width="9.140625" style="1"/>
    <col min="8709" max="8709" width="5.140625" style="1" customWidth="1"/>
    <col min="8710" max="8710" width="40" style="1" customWidth="1"/>
    <col min="8711" max="8711" width="18.42578125" style="1" customWidth="1"/>
    <col min="8712" max="8712" width="23.42578125" style="1" customWidth="1"/>
    <col min="8713" max="8713" width="14.7109375" style="1" customWidth="1"/>
    <col min="8714" max="8964" width="9.140625" style="1"/>
    <col min="8965" max="8965" width="5.140625" style="1" customWidth="1"/>
    <col min="8966" max="8966" width="40" style="1" customWidth="1"/>
    <col min="8967" max="8967" width="18.42578125" style="1" customWidth="1"/>
    <col min="8968" max="8968" width="23.42578125" style="1" customWidth="1"/>
    <col min="8969" max="8969" width="14.7109375" style="1" customWidth="1"/>
    <col min="8970" max="9220" width="9.140625" style="1"/>
    <col min="9221" max="9221" width="5.140625" style="1" customWidth="1"/>
    <col min="9222" max="9222" width="40" style="1" customWidth="1"/>
    <col min="9223" max="9223" width="18.42578125" style="1" customWidth="1"/>
    <col min="9224" max="9224" width="23.42578125" style="1" customWidth="1"/>
    <col min="9225" max="9225" width="14.7109375" style="1" customWidth="1"/>
    <col min="9226" max="9476" width="9.140625" style="1"/>
    <col min="9477" max="9477" width="5.140625" style="1" customWidth="1"/>
    <col min="9478" max="9478" width="40" style="1" customWidth="1"/>
    <col min="9479" max="9479" width="18.42578125" style="1" customWidth="1"/>
    <col min="9480" max="9480" width="23.42578125" style="1" customWidth="1"/>
    <col min="9481" max="9481" width="14.7109375" style="1" customWidth="1"/>
    <col min="9482" max="9732" width="9.140625" style="1"/>
    <col min="9733" max="9733" width="5.140625" style="1" customWidth="1"/>
    <col min="9734" max="9734" width="40" style="1" customWidth="1"/>
    <col min="9735" max="9735" width="18.42578125" style="1" customWidth="1"/>
    <col min="9736" max="9736" width="23.42578125" style="1" customWidth="1"/>
    <col min="9737" max="9737" width="14.7109375" style="1" customWidth="1"/>
    <col min="9738" max="9988" width="9.140625" style="1"/>
    <col min="9989" max="9989" width="5.140625" style="1" customWidth="1"/>
    <col min="9990" max="9990" width="40" style="1" customWidth="1"/>
    <col min="9991" max="9991" width="18.42578125" style="1" customWidth="1"/>
    <col min="9992" max="9992" width="23.42578125" style="1" customWidth="1"/>
    <col min="9993" max="9993" width="14.7109375" style="1" customWidth="1"/>
    <col min="9994" max="10244" width="9.140625" style="1"/>
    <col min="10245" max="10245" width="5.140625" style="1" customWidth="1"/>
    <col min="10246" max="10246" width="40" style="1" customWidth="1"/>
    <col min="10247" max="10247" width="18.42578125" style="1" customWidth="1"/>
    <col min="10248" max="10248" width="23.42578125" style="1" customWidth="1"/>
    <col min="10249" max="10249" width="14.7109375" style="1" customWidth="1"/>
    <col min="10250" max="10500" width="9.140625" style="1"/>
    <col min="10501" max="10501" width="5.140625" style="1" customWidth="1"/>
    <col min="10502" max="10502" width="40" style="1" customWidth="1"/>
    <col min="10503" max="10503" width="18.42578125" style="1" customWidth="1"/>
    <col min="10504" max="10504" width="23.42578125" style="1" customWidth="1"/>
    <col min="10505" max="10505" width="14.7109375" style="1" customWidth="1"/>
    <col min="10506" max="10756" width="9.140625" style="1"/>
    <col min="10757" max="10757" width="5.140625" style="1" customWidth="1"/>
    <col min="10758" max="10758" width="40" style="1" customWidth="1"/>
    <col min="10759" max="10759" width="18.42578125" style="1" customWidth="1"/>
    <col min="10760" max="10760" width="23.42578125" style="1" customWidth="1"/>
    <col min="10761" max="10761" width="14.7109375" style="1" customWidth="1"/>
    <col min="10762" max="11012" width="9.140625" style="1"/>
    <col min="11013" max="11013" width="5.140625" style="1" customWidth="1"/>
    <col min="11014" max="11014" width="40" style="1" customWidth="1"/>
    <col min="11015" max="11015" width="18.42578125" style="1" customWidth="1"/>
    <col min="11016" max="11016" width="23.42578125" style="1" customWidth="1"/>
    <col min="11017" max="11017" width="14.7109375" style="1" customWidth="1"/>
    <col min="11018" max="11268" width="9.140625" style="1"/>
    <col min="11269" max="11269" width="5.140625" style="1" customWidth="1"/>
    <col min="11270" max="11270" width="40" style="1" customWidth="1"/>
    <col min="11271" max="11271" width="18.42578125" style="1" customWidth="1"/>
    <col min="11272" max="11272" width="23.42578125" style="1" customWidth="1"/>
    <col min="11273" max="11273" width="14.7109375" style="1" customWidth="1"/>
    <col min="11274" max="11524" width="9.140625" style="1"/>
    <col min="11525" max="11525" width="5.140625" style="1" customWidth="1"/>
    <col min="11526" max="11526" width="40" style="1" customWidth="1"/>
    <col min="11527" max="11527" width="18.42578125" style="1" customWidth="1"/>
    <col min="11528" max="11528" width="23.42578125" style="1" customWidth="1"/>
    <col min="11529" max="11529" width="14.7109375" style="1" customWidth="1"/>
    <col min="11530" max="11780" width="9.140625" style="1"/>
    <col min="11781" max="11781" width="5.140625" style="1" customWidth="1"/>
    <col min="11782" max="11782" width="40" style="1" customWidth="1"/>
    <col min="11783" max="11783" width="18.42578125" style="1" customWidth="1"/>
    <col min="11784" max="11784" width="23.42578125" style="1" customWidth="1"/>
    <col min="11785" max="11785" width="14.7109375" style="1" customWidth="1"/>
    <col min="11786" max="12036" width="9.140625" style="1"/>
    <col min="12037" max="12037" width="5.140625" style="1" customWidth="1"/>
    <col min="12038" max="12038" width="40" style="1" customWidth="1"/>
    <col min="12039" max="12039" width="18.42578125" style="1" customWidth="1"/>
    <col min="12040" max="12040" width="23.42578125" style="1" customWidth="1"/>
    <col min="12041" max="12041" width="14.7109375" style="1" customWidth="1"/>
    <col min="12042" max="12292" width="9.140625" style="1"/>
    <col min="12293" max="12293" width="5.140625" style="1" customWidth="1"/>
    <col min="12294" max="12294" width="40" style="1" customWidth="1"/>
    <col min="12295" max="12295" width="18.42578125" style="1" customWidth="1"/>
    <col min="12296" max="12296" width="23.42578125" style="1" customWidth="1"/>
    <col min="12297" max="12297" width="14.7109375" style="1" customWidth="1"/>
    <col min="12298" max="12548" width="9.140625" style="1"/>
    <col min="12549" max="12549" width="5.140625" style="1" customWidth="1"/>
    <col min="12550" max="12550" width="40" style="1" customWidth="1"/>
    <col min="12551" max="12551" width="18.42578125" style="1" customWidth="1"/>
    <col min="12552" max="12552" width="23.42578125" style="1" customWidth="1"/>
    <col min="12553" max="12553" width="14.7109375" style="1" customWidth="1"/>
    <col min="12554" max="12804" width="9.140625" style="1"/>
    <col min="12805" max="12805" width="5.140625" style="1" customWidth="1"/>
    <col min="12806" max="12806" width="40" style="1" customWidth="1"/>
    <col min="12807" max="12807" width="18.42578125" style="1" customWidth="1"/>
    <col min="12808" max="12808" width="23.42578125" style="1" customWidth="1"/>
    <col min="12809" max="12809" width="14.7109375" style="1" customWidth="1"/>
    <col min="12810" max="13060" width="9.140625" style="1"/>
    <col min="13061" max="13061" width="5.140625" style="1" customWidth="1"/>
    <col min="13062" max="13062" width="40" style="1" customWidth="1"/>
    <col min="13063" max="13063" width="18.42578125" style="1" customWidth="1"/>
    <col min="13064" max="13064" width="23.42578125" style="1" customWidth="1"/>
    <col min="13065" max="13065" width="14.7109375" style="1" customWidth="1"/>
    <col min="13066" max="13316" width="9.140625" style="1"/>
    <col min="13317" max="13317" width="5.140625" style="1" customWidth="1"/>
    <col min="13318" max="13318" width="40" style="1" customWidth="1"/>
    <col min="13319" max="13319" width="18.42578125" style="1" customWidth="1"/>
    <col min="13320" max="13320" width="23.42578125" style="1" customWidth="1"/>
    <col min="13321" max="13321" width="14.7109375" style="1" customWidth="1"/>
    <col min="13322" max="13572" width="9.140625" style="1"/>
    <col min="13573" max="13573" width="5.140625" style="1" customWidth="1"/>
    <col min="13574" max="13574" width="40" style="1" customWidth="1"/>
    <col min="13575" max="13575" width="18.42578125" style="1" customWidth="1"/>
    <col min="13576" max="13576" width="23.42578125" style="1" customWidth="1"/>
    <col min="13577" max="13577" width="14.7109375" style="1" customWidth="1"/>
    <col min="13578" max="13828" width="9.140625" style="1"/>
    <col min="13829" max="13829" width="5.140625" style="1" customWidth="1"/>
    <col min="13830" max="13830" width="40" style="1" customWidth="1"/>
    <col min="13831" max="13831" width="18.42578125" style="1" customWidth="1"/>
    <col min="13832" max="13832" width="23.42578125" style="1" customWidth="1"/>
    <col min="13833" max="13833" width="14.7109375" style="1" customWidth="1"/>
    <col min="13834" max="14084" width="9.140625" style="1"/>
    <col min="14085" max="14085" width="5.140625" style="1" customWidth="1"/>
    <col min="14086" max="14086" width="40" style="1" customWidth="1"/>
    <col min="14087" max="14087" width="18.42578125" style="1" customWidth="1"/>
    <col min="14088" max="14088" width="23.42578125" style="1" customWidth="1"/>
    <col min="14089" max="14089" width="14.7109375" style="1" customWidth="1"/>
    <col min="14090" max="14340" width="9.140625" style="1"/>
    <col min="14341" max="14341" width="5.140625" style="1" customWidth="1"/>
    <col min="14342" max="14342" width="40" style="1" customWidth="1"/>
    <col min="14343" max="14343" width="18.42578125" style="1" customWidth="1"/>
    <col min="14344" max="14344" width="23.42578125" style="1" customWidth="1"/>
    <col min="14345" max="14345" width="14.7109375" style="1" customWidth="1"/>
    <col min="14346" max="14596" width="9.140625" style="1"/>
    <col min="14597" max="14597" width="5.140625" style="1" customWidth="1"/>
    <col min="14598" max="14598" width="40" style="1" customWidth="1"/>
    <col min="14599" max="14599" width="18.42578125" style="1" customWidth="1"/>
    <col min="14600" max="14600" width="23.42578125" style="1" customWidth="1"/>
    <col min="14601" max="14601" width="14.7109375" style="1" customWidth="1"/>
    <col min="14602" max="14852" width="9.140625" style="1"/>
    <col min="14853" max="14853" width="5.140625" style="1" customWidth="1"/>
    <col min="14854" max="14854" width="40" style="1" customWidth="1"/>
    <col min="14855" max="14855" width="18.42578125" style="1" customWidth="1"/>
    <col min="14856" max="14856" width="23.42578125" style="1" customWidth="1"/>
    <col min="14857" max="14857" width="14.7109375" style="1" customWidth="1"/>
    <col min="14858" max="15108" width="9.140625" style="1"/>
    <col min="15109" max="15109" width="5.140625" style="1" customWidth="1"/>
    <col min="15110" max="15110" width="40" style="1" customWidth="1"/>
    <col min="15111" max="15111" width="18.42578125" style="1" customWidth="1"/>
    <col min="15112" max="15112" width="23.42578125" style="1" customWidth="1"/>
    <col min="15113" max="15113" width="14.7109375" style="1" customWidth="1"/>
    <col min="15114" max="15364" width="9.140625" style="1"/>
    <col min="15365" max="15365" width="5.140625" style="1" customWidth="1"/>
    <col min="15366" max="15366" width="40" style="1" customWidth="1"/>
    <col min="15367" max="15367" width="18.42578125" style="1" customWidth="1"/>
    <col min="15368" max="15368" width="23.42578125" style="1" customWidth="1"/>
    <col min="15369" max="15369" width="14.7109375" style="1" customWidth="1"/>
    <col min="15370" max="15620" width="9.140625" style="1"/>
    <col min="15621" max="15621" width="5.140625" style="1" customWidth="1"/>
    <col min="15622" max="15622" width="40" style="1" customWidth="1"/>
    <col min="15623" max="15623" width="18.42578125" style="1" customWidth="1"/>
    <col min="15624" max="15624" width="23.42578125" style="1" customWidth="1"/>
    <col min="15625" max="15625" width="14.7109375" style="1" customWidth="1"/>
    <col min="15626" max="15876" width="9.140625" style="1"/>
    <col min="15877" max="15877" width="5.140625" style="1" customWidth="1"/>
    <col min="15878" max="15878" width="40" style="1" customWidth="1"/>
    <col min="15879" max="15879" width="18.42578125" style="1" customWidth="1"/>
    <col min="15880" max="15880" width="23.42578125" style="1" customWidth="1"/>
    <col min="15881" max="15881" width="14.7109375" style="1" customWidth="1"/>
    <col min="15882" max="16132" width="9.140625" style="1"/>
    <col min="16133" max="16133" width="5.140625" style="1" customWidth="1"/>
    <col min="16134" max="16134" width="40" style="1" customWidth="1"/>
    <col min="16135" max="16135" width="18.42578125" style="1" customWidth="1"/>
    <col min="16136" max="16136" width="23.42578125" style="1" customWidth="1"/>
    <col min="16137" max="16137" width="14.7109375" style="1" customWidth="1"/>
    <col min="16138" max="16384" width="9.140625" style="1"/>
  </cols>
  <sheetData>
    <row r="1" spans="1:9" x14ac:dyDescent="0.25">
      <c r="H1" s="30" t="s">
        <v>0</v>
      </c>
      <c r="I1" s="30"/>
    </row>
    <row r="5" spans="1:9" x14ac:dyDescent="0.25">
      <c r="A5" s="31" t="s">
        <v>1</v>
      </c>
      <c r="B5" s="31"/>
      <c r="C5" s="31"/>
      <c r="D5" s="31"/>
      <c r="E5" s="31"/>
      <c r="F5" s="31"/>
      <c r="G5" s="31"/>
      <c r="H5" s="31"/>
      <c r="I5" s="31"/>
    </row>
    <row r="6" spans="1:9" x14ac:dyDescent="0.25">
      <c r="A6" s="4"/>
      <c r="B6" s="4"/>
      <c r="C6" s="4"/>
      <c r="D6" s="4"/>
      <c r="E6" s="4"/>
      <c r="F6" s="4"/>
      <c r="G6" s="3"/>
      <c r="H6" s="3"/>
    </row>
    <row r="7" spans="1:9" x14ac:dyDescent="0.25">
      <c r="A7" s="4"/>
      <c r="B7" s="4"/>
      <c r="C7" s="4"/>
      <c r="D7" s="4"/>
      <c r="E7" s="4" t="s">
        <v>67</v>
      </c>
      <c r="F7" s="4"/>
      <c r="G7" s="3"/>
      <c r="H7" s="3"/>
    </row>
    <row r="8" spans="1:9" x14ac:dyDescent="0.25">
      <c r="A8" s="4"/>
      <c r="B8" s="4"/>
      <c r="C8" s="4"/>
      <c r="D8" s="4"/>
      <c r="E8" s="4" t="s">
        <v>66</v>
      </c>
      <c r="F8" s="4"/>
      <c r="G8" s="3"/>
      <c r="H8" s="3"/>
    </row>
    <row r="9" spans="1:9" ht="141.75" x14ac:dyDescent="0.25">
      <c r="A9" s="13" t="s">
        <v>2</v>
      </c>
      <c r="B9" s="13" t="s">
        <v>3</v>
      </c>
      <c r="C9" s="13" t="s">
        <v>45</v>
      </c>
      <c r="D9" s="13" t="s">
        <v>64</v>
      </c>
      <c r="E9" s="13" t="s">
        <v>65</v>
      </c>
      <c r="F9" s="13" t="s">
        <v>52</v>
      </c>
      <c r="G9" s="14" t="s">
        <v>4</v>
      </c>
      <c r="H9" s="15" t="s">
        <v>5</v>
      </c>
      <c r="I9" s="15" t="s">
        <v>6</v>
      </c>
    </row>
    <row r="10" spans="1:9" x14ac:dyDescent="0.25">
      <c r="A10" s="5">
        <v>1</v>
      </c>
      <c r="B10" s="6" t="s">
        <v>7</v>
      </c>
      <c r="C10" s="6">
        <v>182</v>
      </c>
      <c r="D10" s="19">
        <f>182*777</f>
        <v>141414</v>
      </c>
      <c r="E10" s="19"/>
      <c r="F10" s="7">
        <f>G10-D10</f>
        <v>0</v>
      </c>
      <c r="G10" s="7">
        <f>D10+E10</f>
        <v>141414</v>
      </c>
      <c r="H10" s="7">
        <v>155523</v>
      </c>
      <c r="I10" s="7"/>
    </row>
    <row r="11" spans="1:9" x14ac:dyDescent="0.25">
      <c r="A11" s="5">
        <v>2</v>
      </c>
      <c r="B11" s="8" t="s">
        <v>8</v>
      </c>
      <c r="C11" s="18">
        <v>233</v>
      </c>
      <c r="D11" s="20">
        <f>C11*777</f>
        <v>181041</v>
      </c>
      <c r="E11" s="20"/>
      <c r="F11" s="7">
        <f t="shared" ref="F11:F75" si="0">G11-D11</f>
        <v>0</v>
      </c>
      <c r="G11" s="7">
        <f t="shared" ref="G11:G74" si="1">D11+E11</f>
        <v>181041</v>
      </c>
      <c r="H11" s="7">
        <v>198853</v>
      </c>
      <c r="I11" s="7"/>
    </row>
    <row r="12" spans="1:9" x14ac:dyDescent="0.25">
      <c r="A12" s="5">
        <v>3</v>
      </c>
      <c r="B12" s="6" t="s">
        <v>9</v>
      </c>
      <c r="C12" s="6">
        <v>202</v>
      </c>
      <c r="D12" s="20">
        <f>C12*777</f>
        <v>156954</v>
      </c>
      <c r="E12" s="20"/>
      <c r="F12" s="7">
        <f t="shared" si="0"/>
        <v>0</v>
      </c>
      <c r="G12" s="7">
        <f t="shared" si="1"/>
        <v>156954</v>
      </c>
      <c r="H12" s="7">
        <v>159391</v>
      </c>
      <c r="I12" s="7"/>
    </row>
    <row r="13" spans="1:9" x14ac:dyDescent="0.25">
      <c r="A13" s="5">
        <v>4</v>
      </c>
      <c r="B13" s="6" t="s">
        <v>10</v>
      </c>
      <c r="C13" s="6">
        <v>215</v>
      </c>
      <c r="D13" s="20">
        <f t="shared" ref="D13:D21" si="2">C13*777</f>
        <v>167055</v>
      </c>
      <c r="E13" s="20"/>
      <c r="F13" s="7">
        <f t="shared" si="0"/>
        <v>0</v>
      </c>
      <c r="G13" s="7">
        <f t="shared" si="1"/>
        <v>167055</v>
      </c>
      <c r="H13" s="7">
        <v>166355</v>
      </c>
      <c r="I13" s="7"/>
    </row>
    <row r="14" spans="1:9" x14ac:dyDescent="0.25">
      <c r="A14" s="5">
        <v>5</v>
      </c>
      <c r="B14" s="6" t="s">
        <v>11</v>
      </c>
      <c r="C14" s="6">
        <v>195</v>
      </c>
      <c r="D14" s="20">
        <f t="shared" si="2"/>
        <v>151515</v>
      </c>
      <c r="E14" s="20"/>
      <c r="F14" s="7">
        <f t="shared" si="0"/>
        <v>0</v>
      </c>
      <c r="G14" s="7">
        <f t="shared" si="1"/>
        <v>151515</v>
      </c>
      <c r="H14" s="7">
        <v>156299</v>
      </c>
      <c r="I14" s="7"/>
    </row>
    <row r="15" spans="1:9" x14ac:dyDescent="0.25">
      <c r="A15" s="5">
        <v>6</v>
      </c>
      <c r="B15" s="6" t="s">
        <v>12</v>
      </c>
      <c r="C15" s="6">
        <v>215</v>
      </c>
      <c r="D15" s="20">
        <f t="shared" si="2"/>
        <v>167055</v>
      </c>
      <c r="E15" s="20"/>
      <c r="F15" s="7">
        <f t="shared" si="0"/>
        <v>0</v>
      </c>
      <c r="G15" s="7">
        <f t="shared" si="1"/>
        <v>167055</v>
      </c>
      <c r="H15" s="7">
        <v>178735</v>
      </c>
      <c r="I15" s="7"/>
    </row>
    <row r="16" spans="1:9" x14ac:dyDescent="0.25">
      <c r="A16" s="5">
        <v>7</v>
      </c>
      <c r="B16" s="6" t="s">
        <v>13</v>
      </c>
      <c r="C16" s="6">
        <v>173</v>
      </c>
      <c r="D16" s="20">
        <f t="shared" si="2"/>
        <v>134421</v>
      </c>
      <c r="E16" s="20"/>
      <c r="F16" s="7">
        <f t="shared" si="0"/>
        <v>0</v>
      </c>
      <c r="G16" s="7">
        <f t="shared" si="1"/>
        <v>134421</v>
      </c>
      <c r="H16" s="7">
        <v>131536</v>
      </c>
      <c r="I16" s="7"/>
    </row>
    <row r="17" spans="1:9" x14ac:dyDescent="0.25">
      <c r="A17" s="5">
        <v>8</v>
      </c>
      <c r="B17" s="6" t="s">
        <v>14</v>
      </c>
      <c r="C17" s="28">
        <v>324</v>
      </c>
      <c r="D17" s="20">
        <f>C17*781</f>
        <v>253044</v>
      </c>
      <c r="E17" s="20"/>
      <c r="F17" s="7">
        <f t="shared" si="0"/>
        <v>0</v>
      </c>
      <c r="G17" s="7">
        <f t="shared" si="1"/>
        <v>253044</v>
      </c>
      <c r="H17" s="7">
        <v>256762</v>
      </c>
      <c r="I17" s="7"/>
    </row>
    <row r="18" spans="1:9" x14ac:dyDescent="0.25">
      <c r="A18" s="5">
        <v>9</v>
      </c>
      <c r="B18" s="6" t="s">
        <v>15</v>
      </c>
      <c r="C18" s="6">
        <v>215</v>
      </c>
      <c r="D18" s="20">
        <f t="shared" si="2"/>
        <v>167055</v>
      </c>
      <c r="E18" s="20"/>
      <c r="F18" s="7">
        <f t="shared" si="0"/>
        <v>0</v>
      </c>
      <c r="G18" s="7">
        <f t="shared" si="1"/>
        <v>167055</v>
      </c>
      <c r="H18" s="7">
        <v>166355</v>
      </c>
      <c r="I18" s="7"/>
    </row>
    <row r="19" spans="1:9" x14ac:dyDescent="0.25">
      <c r="A19" s="5">
        <v>10</v>
      </c>
      <c r="B19" s="6" t="s">
        <v>16</v>
      </c>
      <c r="C19" s="6">
        <v>245</v>
      </c>
      <c r="D19" s="20">
        <f t="shared" si="2"/>
        <v>190365</v>
      </c>
      <c r="E19" s="20"/>
      <c r="F19" s="7">
        <f t="shared" si="0"/>
        <v>0</v>
      </c>
      <c r="G19" s="7">
        <f t="shared" si="1"/>
        <v>190365</v>
      </c>
      <c r="H19" s="7">
        <v>201173</v>
      </c>
      <c r="I19" s="7"/>
    </row>
    <row r="20" spans="1:9" x14ac:dyDescent="0.25">
      <c r="A20" s="5">
        <v>11</v>
      </c>
      <c r="B20" s="6" t="s">
        <v>17</v>
      </c>
      <c r="C20" s="6">
        <v>206</v>
      </c>
      <c r="D20" s="20">
        <f t="shared" si="2"/>
        <v>160062</v>
      </c>
      <c r="E20" s="20"/>
      <c r="F20" s="7">
        <f t="shared" si="0"/>
        <v>0</v>
      </c>
      <c r="G20" s="7">
        <f t="shared" si="1"/>
        <v>160062</v>
      </c>
      <c r="H20" s="7">
        <v>170224</v>
      </c>
      <c r="I20" s="7"/>
    </row>
    <row r="21" spans="1:9" x14ac:dyDescent="0.25">
      <c r="A21" s="5">
        <v>12</v>
      </c>
      <c r="B21" s="6" t="s">
        <v>18</v>
      </c>
      <c r="C21" s="6">
        <v>163</v>
      </c>
      <c r="D21" s="20">
        <f t="shared" si="2"/>
        <v>126651</v>
      </c>
      <c r="E21" s="20"/>
      <c r="F21" s="7">
        <f t="shared" si="0"/>
        <v>0</v>
      </c>
      <c r="G21" s="7">
        <f t="shared" si="1"/>
        <v>126651</v>
      </c>
      <c r="H21" s="7">
        <v>125346</v>
      </c>
      <c r="I21" s="7"/>
    </row>
    <row r="22" spans="1:9" x14ac:dyDescent="0.25">
      <c r="A22" s="5">
        <v>13</v>
      </c>
      <c r="B22" s="9" t="s">
        <v>19</v>
      </c>
      <c r="C22" s="27">
        <v>835</v>
      </c>
      <c r="D22" s="21">
        <f>C22*757</f>
        <v>632095</v>
      </c>
      <c r="E22" s="21"/>
      <c r="F22" s="7">
        <f t="shared" si="0"/>
        <v>0</v>
      </c>
      <c r="G22" s="7">
        <f t="shared" si="1"/>
        <v>632095</v>
      </c>
      <c r="H22" s="10">
        <v>635115</v>
      </c>
      <c r="I22" s="10"/>
    </row>
    <row r="23" spans="1:9" ht="15.75" customHeight="1" x14ac:dyDescent="0.25">
      <c r="A23" s="5">
        <v>14</v>
      </c>
      <c r="B23" s="9" t="s">
        <v>20</v>
      </c>
      <c r="C23" s="9">
        <v>692</v>
      </c>
      <c r="D23" s="21">
        <f>C23*749</f>
        <v>518308</v>
      </c>
      <c r="E23" s="21"/>
      <c r="F23" s="7">
        <f t="shared" si="0"/>
        <v>0</v>
      </c>
      <c r="G23" s="7">
        <f t="shared" si="1"/>
        <v>518308</v>
      </c>
      <c r="H23" s="10">
        <v>517480</v>
      </c>
      <c r="I23" s="10"/>
    </row>
    <row r="24" spans="1:9" x14ac:dyDescent="0.25">
      <c r="A24" s="5">
        <v>15</v>
      </c>
      <c r="B24" s="9" t="s">
        <v>21</v>
      </c>
      <c r="C24" s="9">
        <v>800</v>
      </c>
      <c r="D24" s="21">
        <f>C24*749</f>
        <v>599200</v>
      </c>
      <c r="E24" s="21"/>
      <c r="F24" s="7">
        <f t="shared" si="0"/>
        <v>0</v>
      </c>
      <c r="G24" s="7">
        <f t="shared" si="1"/>
        <v>599200</v>
      </c>
      <c r="H24" s="10">
        <v>568183</v>
      </c>
      <c r="I24" s="10"/>
    </row>
    <row r="25" spans="1:9" x14ac:dyDescent="0.25">
      <c r="A25" s="5">
        <v>16</v>
      </c>
      <c r="B25" s="9" t="s">
        <v>22</v>
      </c>
      <c r="C25" s="9">
        <v>589</v>
      </c>
      <c r="D25" s="21">
        <f t="shared" ref="D25:D29" si="3">C25*749</f>
        <v>441161</v>
      </c>
      <c r="E25" s="21"/>
      <c r="F25" s="7">
        <f t="shared" si="0"/>
        <v>0</v>
      </c>
      <c r="G25" s="7">
        <f t="shared" si="1"/>
        <v>441161</v>
      </c>
      <c r="H25" s="10">
        <v>470504</v>
      </c>
      <c r="I25" s="10"/>
    </row>
    <row r="26" spans="1:9" x14ac:dyDescent="0.25">
      <c r="A26" s="5">
        <v>17</v>
      </c>
      <c r="B26" s="9" t="s">
        <v>23</v>
      </c>
      <c r="C26" s="9">
        <v>716</v>
      </c>
      <c r="D26" s="21">
        <f t="shared" si="3"/>
        <v>536284</v>
      </c>
      <c r="E26" s="21"/>
      <c r="F26" s="7">
        <f t="shared" si="0"/>
        <v>0</v>
      </c>
      <c r="G26" s="7">
        <f t="shared" si="1"/>
        <v>536284</v>
      </c>
      <c r="H26" s="10">
        <v>533138</v>
      </c>
      <c r="I26" s="10"/>
    </row>
    <row r="27" spans="1:9" x14ac:dyDescent="0.25">
      <c r="A27" s="5">
        <v>18</v>
      </c>
      <c r="B27" s="9" t="s">
        <v>24</v>
      </c>
      <c r="C27" s="9">
        <v>750</v>
      </c>
      <c r="D27" s="21">
        <f t="shared" si="3"/>
        <v>561750</v>
      </c>
      <c r="E27" s="21"/>
      <c r="F27" s="7">
        <f t="shared" si="0"/>
        <v>0</v>
      </c>
      <c r="G27" s="7">
        <f t="shared" si="1"/>
        <v>561750</v>
      </c>
      <c r="H27" s="10">
        <v>521953</v>
      </c>
      <c r="I27" s="10"/>
    </row>
    <row r="28" spans="1:9" x14ac:dyDescent="0.25">
      <c r="A28" s="5">
        <v>19</v>
      </c>
      <c r="B28" s="9" t="s">
        <v>25</v>
      </c>
      <c r="C28" s="9">
        <v>407</v>
      </c>
      <c r="D28" s="21">
        <f t="shared" si="3"/>
        <v>304843</v>
      </c>
      <c r="E28" s="21"/>
      <c r="F28" s="7">
        <f t="shared" si="0"/>
        <v>0</v>
      </c>
      <c r="G28" s="7">
        <f t="shared" si="1"/>
        <v>304843</v>
      </c>
      <c r="H28" s="10">
        <v>327339</v>
      </c>
      <c r="I28" s="10"/>
    </row>
    <row r="29" spans="1:9" x14ac:dyDescent="0.25">
      <c r="A29" s="5">
        <v>20</v>
      </c>
      <c r="B29" s="9" t="s">
        <v>26</v>
      </c>
      <c r="C29" s="9">
        <v>613</v>
      </c>
      <c r="D29" s="21">
        <f t="shared" si="3"/>
        <v>459137</v>
      </c>
      <c r="E29" s="21"/>
      <c r="F29" s="7">
        <f t="shared" si="0"/>
        <v>0</v>
      </c>
      <c r="G29" s="7">
        <f t="shared" si="1"/>
        <v>459137</v>
      </c>
      <c r="H29" s="10">
        <v>479451</v>
      </c>
      <c r="I29" s="10"/>
    </row>
    <row r="30" spans="1:9" x14ac:dyDescent="0.25">
      <c r="A30" s="5">
        <v>21</v>
      </c>
      <c r="B30" s="9" t="s">
        <v>27</v>
      </c>
      <c r="C30" s="27">
        <v>998</v>
      </c>
      <c r="D30" s="21">
        <f>C30*757-75000</f>
        <v>680486</v>
      </c>
      <c r="E30" s="21"/>
      <c r="F30" s="7">
        <f t="shared" si="0"/>
        <v>0</v>
      </c>
      <c r="G30" s="7">
        <f>D30+E30</f>
        <v>680486</v>
      </c>
      <c r="H30" s="10">
        <v>715824</v>
      </c>
      <c r="I30" s="10"/>
    </row>
    <row r="31" spans="1:9" x14ac:dyDescent="0.25">
      <c r="A31" s="5">
        <v>22</v>
      </c>
      <c r="B31" s="9" t="s">
        <v>28</v>
      </c>
      <c r="C31" s="9">
        <v>496</v>
      </c>
      <c r="D31" s="21">
        <f>C31*749</f>
        <v>371504</v>
      </c>
      <c r="E31" s="21"/>
      <c r="F31" s="7">
        <f t="shared" si="0"/>
        <v>0</v>
      </c>
      <c r="G31" s="7">
        <f t="shared" si="1"/>
        <v>371504</v>
      </c>
      <c r="H31" s="10">
        <v>355673</v>
      </c>
      <c r="I31" s="10"/>
    </row>
    <row r="32" spans="1:9" x14ac:dyDescent="0.25">
      <c r="A32" s="5">
        <v>23</v>
      </c>
      <c r="B32" s="9" t="s">
        <v>54</v>
      </c>
      <c r="C32" s="22">
        <v>101</v>
      </c>
      <c r="D32" s="21">
        <v>602650</v>
      </c>
      <c r="E32" s="21"/>
      <c r="F32" s="7">
        <f>G32-D32-D33</f>
        <v>0</v>
      </c>
      <c r="G32" s="7">
        <f t="shared" si="1"/>
        <v>602650</v>
      </c>
      <c r="H32" s="10">
        <v>604150</v>
      </c>
      <c r="I32" s="10"/>
    </row>
    <row r="33" spans="1:9" hidden="1" x14ac:dyDescent="0.25">
      <c r="A33" s="5"/>
      <c r="B33" s="9"/>
      <c r="C33" s="22">
        <v>608</v>
      </c>
      <c r="D33" s="21"/>
      <c r="E33" s="21"/>
      <c r="F33" s="7"/>
      <c r="G33" s="7">
        <f t="shared" si="1"/>
        <v>0</v>
      </c>
      <c r="H33" s="10"/>
      <c r="I33" s="10"/>
    </row>
    <row r="34" spans="1:9" x14ac:dyDescent="0.25">
      <c r="A34" s="5">
        <v>24</v>
      </c>
      <c r="B34" s="9" t="s">
        <v>55</v>
      </c>
      <c r="C34" s="9">
        <v>104</v>
      </c>
      <c r="D34" s="21">
        <v>624750</v>
      </c>
      <c r="E34" s="21"/>
      <c r="F34" s="7">
        <f>G34-D34-D35</f>
        <v>0</v>
      </c>
      <c r="G34" s="7">
        <f t="shared" si="1"/>
        <v>624750</v>
      </c>
      <c r="H34" s="10">
        <v>632073</v>
      </c>
      <c r="I34" s="10"/>
    </row>
    <row r="35" spans="1:9" hidden="1" x14ac:dyDescent="0.25">
      <c r="A35" s="5"/>
      <c r="B35" s="9"/>
      <c r="C35" s="9">
        <v>631</v>
      </c>
      <c r="D35" s="21"/>
      <c r="E35" s="21"/>
      <c r="F35" s="7"/>
      <c r="G35" s="7">
        <f t="shared" si="1"/>
        <v>0</v>
      </c>
      <c r="H35" s="10"/>
      <c r="I35" s="10"/>
    </row>
    <row r="36" spans="1:9" x14ac:dyDescent="0.25">
      <c r="A36" s="5">
        <v>25</v>
      </c>
      <c r="B36" s="9" t="s">
        <v>56</v>
      </c>
      <c r="C36" s="9">
        <v>103</v>
      </c>
      <c r="D36" s="21">
        <v>635800</v>
      </c>
      <c r="E36" s="21"/>
      <c r="F36" s="7">
        <f>G36-D36-D37</f>
        <v>0</v>
      </c>
      <c r="G36" s="7">
        <f t="shared" si="1"/>
        <v>635800</v>
      </c>
      <c r="H36" s="10">
        <v>632072</v>
      </c>
      <c r="I36" s="10"/>
    </row>
    <row r="37" spans="1:9" ht="2.25" hidden="1" customHeight="1" x14ac:dyDescent="0.25">
      <c r="A37" s="5"/>
      <c r="B37" s="9" t="s">
        <v>46</v>
      </c>
      <c r="C37" s="9">
        <v>645</v>
      </c>
      <c r="D37" s="21"/>
      <c r="E37" s="21"/>
      <c r="F37" s="7"/>
      <c r="G37" s="7">
        <f t="shared" si="1"/>
        <v>0</v>
      </c>
      <c r="H37" s="10"/>
      <c r="I37" s="10"/>
    </row>
    <row r="38" spans="1:9" x14ac:dyDescent="0.25">
      <c r="A38" s="5">
        <v>26</v>
      </c>
      <c r="B38" s="9" t="s">
        <v>57</v>
      </c>
      <c r="C38" s="9">
        <v>39</v>
      </c>
      <c r="D38" s="21">
        <v>898326</v>
      </c>
      <c r="E38" s="21"/>
      <c r="F38" s="7">
        <f>G38-D38-D39-D40-D41</f>
        <v>0</v>
      </c>
      <c r="G38" s="7">
        <f t="shared" si="1"/>
        <v>898326</v>
      </c>
      <c r="H38" s="10">
        <v>899243</v>
      </c>
      <c r="I38" s="10"/>
    </row>
    <row r="39" spans="1:9" ht="0.75" customHeight="1" x14ac:dyDescent="0.25">
      <c r="A39" s="5"/>
      <c r="B39" s="9" t="s">
        <v>47</v>
      </c>
      <c r="C39" s="9">
        <v>281</v>
      </c>
      <c r="D39" s="21"/>
      <c r="E39" s="21"/>
      <c r="F39" s="7"/>
      <c r="G39" s="7">
        <f t="shared" si="1"/>
        <v>0</v>
      </c>
      <c r="H39" s="10"/>
      <c r="I39" s="10"/>
    </row>
    <row r="40" spans="1:9" hidden="1" x14ac:dyDescent="0.25">
      <c r="A40" s="5"/>
      <c r="B40" s="9" t="s">
        <v>46</v>
      </c>
      <c r="C40" s="9">
        <v>599</v>
      </c>
      <c r="D40" s="21"/>
      <c r="E40" s="21"/>
      <c r="F40" s="7"/>
      <c r="G40" s="7">
        <f t="shared" si="1"/>
        <v>0</v>
      </c>
      <c r="H40" s="10"/>
      <c r="I40" s="10"/>
    </row>
    <row r="41" spans="1:9" hidden="1" x14ac:dyDescent="0.25">
      <c r="A41" s="5"/>
      <c r="B41" s="9" t="s">
        <v>48</v>
      </c>
      <c r="C41" s="9">
        <v>128</v>
      </c>
      <c r="D41" s="21"/>
      <c r="E41" s="21"/>
      <c r="F41" s="7"/>
      <c r="G41" s="7">
        <f t="shared" si="1"/>
        <v>0</v>
      </c>
      <c r="H41" s="10"/>
      <c r="I41" s="10"/>
    </row>
    <row r="42" spans="1:9" x14ac:dyDescent="0.25">
      <c r="A42" s="5">
        <v>27</v>
      </c>
      <c r="B42" s="25" t="s">
        <v>29</v>
      </c>
      <c r="C42" s="9">
        <v>25</v>
      </c>
      <c r="D42" s="21">
        <v>561000</v>
      </c>
      <c r="E42" s="21"/>
      <c r="F42" s="7">
        <f>G42-D42-D43-D44-D45-D46</f>
        <v>0</v>
      </c>
      <c r="G42" s="7">
        <f t="shared" si="1"/>
        <v>561000</v>
      </c>
      <c r="H42" s="10">
        <v>546611</v>
      </c>
      <c r="I42" s="10"/>
    </row>
    <row r="43" spans="1:9" ht="0.75" customHeight="1" x14ac:dyDescent="0.25">
      <c r="A43" s="5"/>
      <c r="B43" s="9" t="s">
        <v>49</v>
      </c>
      <c r="C43" s="9">
        <v>59</v>
      </c>
      <c r="D43" s="21"/>
      <c r="E43" s="21"/>
      <c r="F43" s="7"/>
      <c r="G43" s="7">
        <f t="shared" si="1"/>
        <v>0</v>
      </c>
      <c r="H43" s="10"/>
      <c r="I43" s="10"/>
    </row>
    <row r="44" spans="1:9" hidden="1" x14ac:dyDescent="0.25">
      <c r="A44" s="5"/>
      <c r="B44" s="9" t="s">
        <v>47</v>
      </c>
      <c r="C44" s="9">
        <v>246</v>
      </c>
      <c r="D44" s="21"/>
      <c r="E44" s="21"/>
      <c r="F44" s="7"/>
      <c r="G44" s="7">
        <f t="shared" si="1"/>
        <v>0</v>
      </c>
      <c r="H44" s="10"/>
      <c r="I44" s="10"/>
    </row>
    <row r="45" spans="1:9" hidden="1" x14ac:dyDescent="0.25">
      <c r="A45" s="5"/>
      <c r="B45" s="9" t="s">
        <v>46</v>
      </c>
      <c r="C45" s="9">
        <v>290</v>
      </c>
      <c r="D45" s="21"/>
      <c r="E45" s="21"/>
      <c r="F45" s="7"/>
      <c r="G45" s="7">
        <f t="shared" si="1"/>
        <v>0</v>
      </c>
      <c r="H45" s="10"/>
      <c r="I45" s="10"/>
    </row>
    <row r="46" spans="1:9" hidden="1" x14ac:dyDescent="0.25">
      <c r="A46" s="5"/>
      <c r="B46" s="9" t="s">
        <v>48</v>
      </c>
      <c r="C46" s="9">
        <v>40</v>
      </c>
      <c r="D46" s="21"/>
      <c r="E46" s="21"/>
      <c r="F46" s="7"/>
      <c r="G46" s="7">
        <f t="shared" si="1"/>
        <v>0</v>
      </c>
      <c r="H46" s="10"/>
      <c r="I46" s="10"/>
    </row>
    <row r="47" spans="1:9" ht="15" customHeight="1" x14ac:dyDescent="0.25">
      <c r="A47" s="5">
        <v>28</v>
      </c>
      <c r="B47" s="9" t="s">
        <v>58</v>
      </c>
      <c r="C47" s="9">
        <v>354</v>
      </c>
      <c r="D47" s="21">
        <v>515100</v>
      </c>
      <c r="E47" s="21"/>
      <c r="F47" s="7">
        <f>G47-D47-D48</f>
        <v>0</v>
      </c>
      <c r="G47" s="7">
        <f t="shared" si="1"/>
        <v>515100</v>
      </c>
      <c r="H47" s="10">
        <v>510228</v>
      </c>
      <c r="I47" s="10"/>
    </row>
    <row r="48" spans="1:9" hidden="1" x14ac:dyDescent="0.25">
      <c r="A48" s="5"/>
      <c r="B48" s="9" t="s">
        <v>46</v>
      </c>
      <c r="C48" s="9">
        <v>252</v>
      </c>
      <c r="D48" s="21"/>
      <c r="E48" s="21"/>
      <c r="F48" s="7"/>
      <c r="G48" s="7">
        <f t="shared" si="1"/>
        <v>0</v>
      </c>
      <c r="H48" s="10"/>
      <c r="I48" s="10"/>
    </row>
    <row r="49" spans="1:9" x14ac:dyDescent="0.25">
      <c r="A49" s="5">
        <v>29</v>
      </c>
      <c r="B49" s="9" t="s">
        <v>59</v>
      </c>
      <c r="C49" s="9">
        <v>620</v>
      </c>
      <c r="D49" s="21">
        <v>766194</v>
      </c>
      <c r="E49" s="21"/>
      <c r="F49" s="7">
        <f>G49-D49-D50</f>
        <v>0</v>
      </c>
      <c r="G49" s="7">
        <f t="shared" si="1"/>
        <v>766194</v>
      </c>
      <c r="H49" s="10">
        <v>825730</v>
      </c>
      <c r="I49" s="10"/>
    </row>
    <row r="50" spans="1:9" hidden="1" x14ac:dyDescent="0.25">
      <c r="A50" s="5"/>
      <c r="B50" s="9" t="s">
        <v>46</v>
      </c>
      <c r="C50" s="9">
        <v>273</v>
      </c>
      <c r="D50" s="21"/>
      <c r="E50" s="21"/>
      <c r="F50" s="7"/>
      <c r="G50" s="7">
        <f t="shared" si="1"/>
        <v>0</v>
      </c>
      <c r="H50" s="10"/>
      <c r="I50" s="10"/>
    </row>
    <row r="51" spans="1:9" ht="15" customHeight="1" x14ac:dyDescent="0.25">
      <c r="A51" s="5">
        <v>30</v>
      </c>
      <c r="B51" s="9" t="s">
        <v>60</v>
      </c>
      <c r="C51" s="9">
        <v>202</v>
      </c>
      <c r="D51" s="21">
        <v>359550</v>
      </c>
      <c r="E51" s="21"/>
      <c r="F51" s="7">
        <f>G51-D51-D52</f>
        <v>0</v>
      </c>
      <c r="G51" s="7">
        <f t="shared" si="1"/>
        <v>359550</v>
      </c>
      <c r="H51" s="10">
        <v>344382</v>
      </c>
      <c r="I51" s="10"/>
    </row>
    <row r="52" spans="1:9" ht="0.75" hidden="1" customHeight="1" x14ac:dyDescent="0.25">
      <c r="A52" s="5"/>
      <c r="B52" s="9" t="s">
        <v>46</v>
      </c>
      <c r="C52" s="9">
        <v>221</v>
      </c>
      <c r="D52" s="21"/>
      <c r="E52" s="21"/>
      <c r="F52" s="7"/>
      <c r="G52" s="7">
        <f t="shared" si="1"/>
        <v>0</v>
      </c>
      <c r="H52" s="10"/>
      <c r="I52" s="10"/>
    </row>
    <row r="53" spans="1:9" ht="15" customHeight="1" x14ac:dyDescent="0.25">
      <c r="A53" s="5">
        <v>31</v>
      </c>
      <c r="B53" s="9" t="s">
        <v>30</v>
      </c>
      <c r="C53" s="9">
        <v>55</v>
      </c>
      <c r="D53" s="24">
        <v>650250</v>
      </c>
      <c r="E53" s="24"/>
      <c r="F53" s="7">
        <f>G53-D53-D54-D55-D56</f>
        <v>0</v>
      </c>
      <c r="G53" s="7">
        <f t="shared" si="1"/>
        <v>650250</v>
      </c>
      <c r="H53" s="10">
        <v>647303</v>
      </c>
      <c r="I53" s="10"/>
    </row>
    <row r="54" spans="1:9" hidden="1" x14ac:dyDescent="0.25">
      <c r="A54" s="5"/>
      <c r="B54" s="9" t="s">
        <v>50</v>
      </c>
      <c r="C54" s="9">
        <v>187</v>
      </c>
      <c r="D54" s="21"/>
      <c r="E54" s="21"/>
      <c r="F54" s="7"/>
      <c r="G54" s="7">
        <f t="shared" si="1"/>
        <v>0</v>
      </c>
      <c r="H54" s="10"/>
      <c r="I54" s="10"/>
    </row>
    <row r="55" spans="1:9" hidden="1" x14ac:dyDescent="0.25">
      <c r="A55" s="5"/>
      <c r="B55" s="9" t="s">
        <v>47</v>
      </c>
      <c r="C55" s="9">
        <v>229</v>
      </c>
      <c r="D55" s="21"/>
      <c r="E55" s="21"/>
      <c r="F55" s="7"/>
      <c r="G55" s="7">
        <f t="shared" si="1"/>
        <v>0</v>
      </c>
      <c r="H55" s="10"/>
      <c r="I55" s="10"/>
    </row>
    <row r="56" spans="1:9" hidden="1" x14ac:dyDescent="0.25">
      <c r="A56" s="5"/>
      <c r="B56" s="9" t="s">
        <v>46</v>
      </c>
      <c r="C56" s="9">
        <v>294</v>
      </c>
      <c r="D56" s="21"/>
      <c r="E56" s="21"/>
      <c r="F56" s="7"/>
      <c r="G56" s="7">
        <f t="shared" si="1"/>
        <v>0</v>
      </c>
      <c r="H56" s="10"/>
      <c r="I56" s="10"/>
    </row>
    <row r="57" spans="1:9" ht="15" customHeight="1" x14ac:dyDescent="0.25">
      <c r="A57" s="5">
        <v>32</v>
      </c>
      <c r="B57" s="9" t="s">
        <v>61</v>
      </c>
      <c r="C57" s="9">
        <v>517</v>
      </c>
      <c r="D57" s="21">
        <v>484500</v>
      </c>
      <c r="E57" s="21"/>
      <c r="F57" s="7">
        <f>G57-D57-D58</f>
        <v>0</v>
      </c>
      <c r="G57" s="7">
        <f t="shared" si="1"/>
        <v>484500</v>
      </c>
      <c r="H57" s="10">
        <v>444228</v>
      </c>
      <c r="I57" s="10"/>
    </row>
    <row r="58" spans="1:9" hidden="1" x14ac:dyDescent="0.25">
      <c r="A58" s="5"/>
      <c r="B58" s="9" t="s">
        <v>48</v>
      </c>
      <c r="C58" s="9">
        <v>53</v>
      </c>
      <c r="D58" s="21"/>
      <c r="E58" s="21"/>
      <c r="F58" s="7"/>
      <c r="G58" s="7">
        <f t="shared" si="1"/>
        <v>0</v>
      </c>
      <c r="H58" s="10"/>
      <c r="I58" s="10"/>
    </row>
    <row r="59" spans="1:9" x14ac:dyDescent="0.25">
      <c r="A59" s="5">
        <v>33</v>
      </c>
      <c r="B59" s="9" t="s">
        <v>62</v>
      </c>
      <c r="C59" s="9">
        <v>770</v>
      </c>
      <c r="D59" s="21">
        <v>759330</v>
      </c>
      <c r="E59" s="21"/>
      <c r="F59" s="7">
        <f>G59-D59-D60</f>
        <v>0</v>
      </c>
      <c r="G59" s="7">
        <f t="shared" si="1"/>
        <v>759330</v>
      </c>
      <c r="H59" s="10">
        <v>739396</v>
      </c>
      <c r="I59" s="10"/>
    </row>
    <row r="60" spans="1:9" ht="0.75" customHeight="1" x14ac:dyDescent="0.25">
      <c r="A60" s="5"/>
      <c r="B60" s="9" t="s">
        <v>48</v>
      </c>
      <c r="C60" s="9">
        <v>115</v>
      </c>
      <c r="D60" s="21"/>
      <c r="E60" s="21"/>
      <c r="F60" s="7"/>
      <c r="G60" s="7">
        <f t="shared" si="1"/>
        <v>0</v>
      </c>
      <c r="H60" s="10"/>
      <c r="I60" s="10"/>
    </row>
    <row r="61" spans="1:9" x14ac:dyDescent="0.25">
      <c r="A61" s="5">
        <v>34</v>
      </c>
      <c r="B61" s="9" t="s">
        <v>63</v>
      </c>
      <c r="C61" s="9">
        <v>391</v>
      </c>
      <c r="D61" s="21">
        <v>425850</v>
      </c>
      <c r="E61" s="21"/>
      <c r="F61" s="7">
        <f>G61-D61-D62</f>
        <v>0</v>
      </c>
      <c r="G61" s="7">
        <f t="shared" si="1"/>
        <v>425850</v>
      </c>
      <c r="H61" s="10">
        <v>423920</v>
      </c>
      <c r="I61" s="10"/>
    </row>
    <row r="62" spans="1:9" ht="0.75" customHeight="1" x14ac:dyDescent="0.25">
      <c r="A62" s="5"/>
      <c r="B62" s="9" t="s">
        <v>48</v>
      </c>
      <c r="C62" s="9">
        <v>110</v>
      </c>
      <c r="D62" s="21"/>
      <c r="E62" s="21"/>
      <c r="F62" s="7"/>
      <c r="G62" s="7">
        <f t="shared" si="1"/>
        <v>0</v>
      </c>
      <c r="H62" s="10"/>
      <c r="I62" s="10"/>
    </row>
    <row r="63" spans="1:9" ht="15.75" customHeight="1" x14ac:dyDescent="0.25">
      <c r="A63" s="5">
        <v>35</v>
      </c>
      <c r="B63" s="9" t="s">
        <v>31</v>
      </c>
      <c r="C63" s="9">
        <v>465</v>
      </c>
      <c r="D63" s="21">
        <v>484500</v>
      </c>
      <c r="E63" s="21"/>
      <c r="F63" s="7">
        <f>G63-D63-D64</f>
        <v>0</v>
      </c>
      <c r="G63" s="7">
        <f t="shared" si="1"/>
        <v>484500</v>
      </c>
      <c r="H63" s="10">
        <v>458612</v>
      </c>
      <c r="I63" s="10"/>
    </row>
    <row r="64" spans="1:9" ht="15.75" hidden="1" customHeight="1" x14ac:dyDescent="0.25">
      <c r="A64" s="5"/>
      <c r="B64" s="9" t="s">
        <v>48</v>
      </c>
      <c r="C64" s="9">
        <v>105</v>
      </c>
      <c r="D64" s="21"/>
      <c r="E64" s="21"/>
      <c r="F64" s="7"/>
      <c r="G64" s="7">
        <f t="shared" si="1"/>
        <v>0</v>
      </c>
      <c r="H64" s="10"/>
      <c r="I64" s="10"/>
    </row>
    <row r="65" spans="1:9" x14ac:dyDescent="0.25">
      <c r="A65" s="5">
        <v>36</v>
      </c>
      <c r="B65" s="9" t="s">
        <v>32</v>
      </c>
      <c r="C65" s="9">
        <v>315</v>
      </c>
      <c r="D65" s="21">
        <v>383350</v>
      </c>
      <c r="E65" s="21"/>
      <c r="F65" s="7">
        <f>G65-D65-D66</f>
        <v>0</v>
      </c>
      <c r="G65" s="7">
        <f t="shared" si="1"/>
        <v>383350</v>
      </c>
      <c r="H65" s="10">
        <v>357074</v>
      </c>
      <c r="I65" s="10"/>
    </row>
    <row r="66" spans="1:9" hidden="1" x14ac:dyDescent="0.25">
      <c r="A66" s="5"/>
      <c r="B66" s="9" t="s">
        <v>48</v>
      </c>
      <c r="C66" s="9">
        <v>136</v>
      </c>
      <c r="D66" s="21"/>
      <c r="E66" s="21"/>
      <c r="F66" s="7"/>
      <c r="G66" s="7">
        <f t="shared" si="1"/>
        <v>0</v>
      </c>
      <c r="H66" s="10"/>
      <c r="I66" s="10"/>
    </row>
    <row r="67" spans="1:9" x14ac:dyDescent="0.25">
      <c r="A67" s="5">
        <v>37</v>
      </c>
      <c r="B67" s="9" t="s">
        <v>33</v>
      </c>
      <c r="C67" s="9">
        <v>505</v>
      </c>
      <c r="D67" s="21">
        <v>493000</v>
      </c>
      <c r="E67" s="21"/>
      <c r="F67" s="7">
        <f>G67-D67-D68</f>
        <v>0</v>
      </c>
      <c r="G67" s="7">
        <f t="shared" si="1"/>
        <v>493000</v>
      </c>
      <c r="H67" s="10">
        <v>528843</v>
      </c>
      <c r="I67" s="10"/>
    </row>
    <row r="68" spans="1:9" hidden="1" x14ac:dyDescent="0.25">
      <c r="A68" s="5"/>
      <c r="B68" s="9" t="s">
        <v>48</v>
      </c>
      <c r="C68" s="9">
        <v>75</v>
      </c>
      <c r="D68" s="21"/>
      <c r="E68" s="21"/>
      <c r="F68" s="7"/>
      <c r="G68" s="7">
        <f t="shared" si="1"/>
        <v>0</v>
      </c>
      <c r="H68" s="10"/>
      <c r="I68" s="10"/>
    </row>
    <row r="69" spans="1:9" ht="14.25" customHeight="1" x14ac:dyDescent="0.25">
      <c r="A69" s="5">
        <v>38</v>
      </c>
      <c r="B69" s="9" t="s">
        <v>51</v>
      </c>
      <c r="C69" s="9">
        <v>54</v>
      </c>
      <c r="D69" s="21">
        <v>691548</v>
      </c>
      <c r="E69" s="21"/>
      <c r="F69" s="7">
        <f>G69-D69-D70-D71-D72</f>
        <v>0</v>
      </c>
      <c r="G69" s="7">
        <f t="shared" si="1"/>
        <v>691548</v>
      </c>
      <c r="H69" s="10">
        <v>782136</v>
      </c>
      <c r="I69" s="10"/>
    </row>
    <row r="70" spans="1:9" ht="15.75" hidden="1" customHeight="1" x14ac:dyDescent="0.25">
      <c r="A70" s="5"/>
      <c r="B70" s="9" t="s">
        <v>50</v>
      </c>
      <c r="C70" s="9">
        <v>172</v>
      </c>
      <c r="D70" s="21"/>
      <c r="E70" s="21"/>
      <c r="F70" s="7"/>
      <c r="G70" s="7">
        <f t="shared" si="1"/>
        <v>0</v>
      </c>
      <c r="H70" s="10"/>
      <c r="I70" s="10"/>
    </row>
    <row r="71" spans="1:9" ht="15.75" hidden="1" customHeight="1" x14ac:dyDescent="0.25">
      <c r="A71" s="5"/>
      <c r="B71" s="9" t="s">
        <v>47</v>
      </c>
      <c r="C71" s="9">
        <v>232</v>
      </c>
      <c r="D71" s="21"/>
      <c r="E71" s="21"/>
      <c r="F71" s="7"/>
      <c r="G71" s="7">
        <f t="shared" si="1"/>
        <v>0</v>
      </c>
      <c r="H71" s="10"/>
      <c r="I71" s="10"/>
    </row>
    <row r="72" spans="1:9" ht="0.75" customHeight="1" x14ac:dyDescent="0.25">
      <c r="A72" s="5"/>
      <c r="B72" s="9" t="s">
        <v>46</v>
      </c>
      <c r="C72" s="9">
        <v>348</v>
      </c>
      <c r="D72" s="21"/>
      <c r="E72" s="21"/>
      <c r="F72" s="7"/>
      <c r="G72" s="7">
        <f t="shared" si="1"/>
        <v>0</v>
      </c>
      <c r="H72" s="10"/>
      <c r="I72" s="10"/>
    </row>
    <row r="73" spans="1:9" x14ac:dyDescent="0.25">
      <c r="A73" s="5">
        <v>39</v>
      </c>
      <c r="B73" s="6" t="s">
        <v>34</v>
      </c>
      <c r="C73" s="6">
        <v>344</v>
      </c>
      <c r="D73" s="19">
        <f>C73*1000</f>
        <v>344000</v>
      </c>
      <c r="E73" s="19"/>
      <c r="F73" s="7">
        <f t="shared" si="0"/>
        <v>0</v>
      </c>
      <c r="G73" s="7">
        <f t="shared" si="1"/>
        <v>344000</v>
      </c>
      <c r="H73" s="7">
        <v>326787</v>
      </c>
      <c r="I73" s="7"/>
    </row>
    <row r="74" spans="1:9" x14ac:dyDescent="0.25">
      <c r="A74" s="5">
        <v>40</v>
      </c>
      <c r="B74" s="6" t="s">
        <v>53</v>
      </c>
      <c r="C74" s="6">
        <v>120</v>
      </c>
      <c r="D74" s="29">
        <f>C74*580-31698+32000</f>
        <v>69902</v>
      </c>
      <c r="E74" s="19"/>
      <c r="F74" s="7"/>
      <c r="G74" s="7">
        <f t="shared" si="1"/>
        <v>69902</v>
      </c>
      <c r="H74" s="7"/>
      <c r="I74" s="7"/>
    </row>
    <row r="75" spans="1:9" x14ac:dyDescent="0.25">
      <c r="A75" s="5">
        <v>41</v>
      </c>
      <c r="B75" s="6" t="s">
        <v>35</v>
      </c>
      <c r="C75" s="6"/>
      <c r="D75" s="19">
        <v>0</v>
      </c>
      <c r="E75" s="19"/>
      <c r="F75" s="7">
        <f t="shared" si="0"/>
        <v>0</v>
      </c>
      <c r="G75" s="7">
        <f t="shared" ref="G75:G77" si="4">D75+E75</f>
        <v>0</v>
      </c>
      <c r="H75" s="7">
        <v>0</v>
      </c>
      <c r="I75" s="7"/>
    </row>
    <row r="76" spans="1:9" x14ac:dyDescent="0.25">
      <c r="A76" s="5">
        <v>42</v>
      </c>
      <c r="B76" s="6" t="s">
        <v>36</v>
      </c>
      <c r="C76" s="26">
        <v>212</v>
      </c>
      <c r="D76" s="19"/>
      <c r="E76" s="29">
        <f>(C76*846)-3676+4000</f>
        <v>179676</v>
      </c>
      <c r="F76" s="7">
        <f>I76-E76</f>
        <v>-78508</v>
      </c>
      <c r="G76" s="7">
        <f t="shared" si="4"/>
        <v>179676</v>
      </c>
      <c r="H76" s="7">
        <v>0</v>
      </c>
      <c r="I76" s="7">
        <v>101168</v>
      </c>
    </row>
    <row r="77" spans="1:9" x14ac:dyDescent="0.25">
      <c r="A77" s="5">
        <v>43</v>
      </c>
      <c r="B77" s="6" t="s">
        <v>37</v>
      </c>
      <c r="C77" s="6">
        <v>12</v>
      </c>
      <c r="D77" s="19"/>
      <c r="E77" s="19">
        <f>C77*777</f>
        <v>9324</v>
      </c>
      <c r="F77" s="7">
        <f>I77-E77</f>
        <v>74508</v>
      </c>
      <c r="G77" s="7">
        <f t="shared" si="4"/>
        <v>9324</v>
      </c>
      <c r="H77" s="7">
        <v>0</v>
      </c>
      <c r="I77" s="7">
        <v>83832</v>
      </c>
    </row>
    <row r="78" spans="1:9" s="11" customFormat="1" x14ac:dyDescent="0.25">
      <c r="A78" s="16"/>
      <c r="B78" s="16" t="s">
        <v>38</v>
      </c>
      <c r="C78" s="16"/>
      <c r="D78" s="17">
        <f>SUM(D10:D77)</f>
        <v>16851000</v>
      </c>
      <c r="E78" s="17">
        <f>E76+E77</f>
        <v>189000</v>
      </c>
      <c r="F78" s="17">
        <f>SUM(F10:F77)</f>
        <v>-4000</v>
      </c>
      <c r="G78" s="17">
        <f>D78+E78</f>
        <v>17040000</v>
      </c>
      <c r="H78" s="17">
        <f>SUM(H10:H75)</f>
        <v>16894000</v>
      </c>
      <c r="I78" s="17">
        <f>I76+I77</f>
        <v>185000</v>
      </c>
    </row>
    <row r="79" spans="1:9" s="11" customFormat="1" x14ac:dyDescent="0.25">
      <c r="G79" s="12"/>
      <c r="H79" s="12"/>
      <c r="I79" s="12"/>
    </row>
    <row r="80" spans="1:9" s="11" customFormat="1" x14ac:dyDescent="0.25">
      <c r="D80" s="23">
        <f>G78-E78-D78</f>
        <v>0</v>
      </c>
      <c r="E80" s="23"/>
      <c r="G80" s="12"/>
      <c r="H80" s="12"/>
      <c r="I80" s="12"/>
    </row>
    <row r="82" spans="2:10" x14ac:dyDescent="0.25">
      <c r="B82" s="4" t="s">
        <v>39</v>
      </c>
      <c r="C82" s="4"/>
      <c r="D82" s="30" t="s">
        <v>40</v>
      </c>
      <c r="E82" s="30"/>
      <c r="F82" s="4"/>
      <c r="I82" s="31" t="s">
        <v>41</v>
      </c>
      <c r="J82" s="31"/>
    </row>
    <row r="83" spans="2:10" x14ac:dyDescent="0.25">
      <c r="B83" s="4" t="s">
        <v>42</v>
      </c>
      <c r="C83" s="4"/>
      <c r="D83" s="30" t="s">
        <v>43</v>
      </c>
      <c r="E83" s="30"/>
      <c r="F83" s="4"/>
      <c r="I83" s="31" t="s">
        <v>44</v>
      </c>
      <c r="J83" s="31"/>
    </row>
    <row r="85" spans="2:10" x14ac:dyDescent="0.25">
      <c r="E85" s="1" t="s">
        <v>68</v>
      </c>
    </row>
    <row r="86" spans="2:10" x14ac:dyDescent="0.25">
      <c r="D86" s="1" t="s">
        <v>69</v>
      </c>
      <c r="F86" s="1" t="s">
        <v>70</v>
      </c>
    </row>
  </sheetData>
  <mergeCells count="6">
    <mergeCell ref="H1:I1"/>
    <mergeCell ref="A5:I5"/>
    <mergeCell ref="D82:E82"/>
    <mergeCell ref="I82:J82"/>
    <mergeCell ref="D83:E83"/>
    <mergeCell ref="I83:J83"/>
  </mergeCells>
  <pageMargins left="0.74803149606299213" right="0.19685039370078741" top="0.55118110236220474" bottom="0.15748031496062992" header="0.15748031496062992" footer="0.15748031496062992"/>
  <pageSetup paperSize="9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III iulie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2025-04-16T08:31:49Z</cp:lastPrinted>
  <dcterms:created xsi:type="dcterms:W3CDTF">2025-03-07T06:50:44Z</dcterms:created>
  <dcterms:modified xsi:type="dcterms:W3CDTF">2025-07-16T10:41:19Z</dcterms:modified>
</cp:coreProperties>
</file>