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102-105\hcl 103\Anexe 1-10 la hcl 103\"/>
    </mc:Choice>
  </mc:AlternateContent>
  <xr:revisionPtr revIDLastSave="0" documentId="13_ncr:1_{E9A69C49-967D-47C7-9A91-5AC19B21C21F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Sheet1!$A$5:$K$5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3" i="1" l="1"/>
  <c r="J254" i="1"/>
  <c r="J255" i="1"/>
  <c r="J256" i="1"/>
  <c r="J257" i="1"/>
  <c r="J258" i="1"/>
  <c r="J259" i="1"/>
  <c r="I258" i="1"/>
  <c r="I259" i="1"/>
  <c r="I257" i="1"/>
  <c r="I256" i="1"/>
  <c r="I255" i="1"/>
  <c r="I254" i="1"/>
  <c r="I253" i="1"/>
  <c r="G251" i="1"/>
  <c r="I251" i="1" s="1"/>
  <c r="I250" i="1"/>
  <c r="J250" i="1" s="1"/>
  <c r="J246" i="1"/>
  <c r="J245" i="1"/>
  <c r="J244" i="1" s="1"/>
  <c r="H244" i="1"/>
  <c r="I59" i="1"/>
  <c r="I60" i="1"/>
  <c r="I61" i="1"/>
  <c r="I62" i="1"/>
  <c r="I58" i="1"/>
  <c r="J882" i="1"/>
  <c r="J888" i="1"/>
  <c r="I884" i="1"/>
  <c r="I883" i="1"/>
  <c r="I886" i="1"/>
  <c r="I887" i="1"/>
  <c r="I885" i="1"/>
  <c r="J876" i="1"/>
  <c r="H1067" i="1"/>
  <c r="J1067" i="1"/>
  <c r="J1072" i="1"/>
  <c r="J1073" i="1"/>
  <c r="I1068" i="1"/>
  <c r="I1069" i="1"/>
  <c r="I1070" i="1"/>
  <c r="I1071" i="1"/>
  <c r="I1067" i="1"/>
  <c r="J969" i="1"/>
  <c r="I970" i="1"/>
  <c r="J961" i="1"/>
  <c r="H942" i="1"/>
  <c r="J948" i="1"/>
  <c r="I943" i="1"/>
  <c r="I944" i="1"/>
  <c r="I945" i="1"/>
  <c r="I946" i="1"/>
  <c r="I942" i="1"/>
  <c r="H812" i="1"/>
  <c r="J873" i="1"/>
  <c r="G879" i="1"/>
  <c r="I879" i="1" s="1"/>
  <c r="I872" i="1" s="1"/>
  <c r="J878" i="1"/>
  <c r="G878" i="1"/>
  <c r="J877" i="1"/>
  <c r="J875" i="1"/>
  <c r="J874" i="1"/>
  <c r="H872" i="1"/>
  <c r="J859" i="1"/>
  <c r="J812" i="1"/>
  <c r="J818" i="1"/>
  <c r="I813" i="1"/>
  <c r="I814" i="1"/>
  <c r="I815" i="1"/>
  <c r="I816" i="1"/>
  <c r="I817" i="1"/>
  <c r="I812" i="1"/>
  <c r="J769" i="1"/>
  <c r="I773" i="1"/>
  <c r="I772" i="1"/>
  <c r="I771" i="1"/>
  <c r="I770" i="1"/>
  <c r="I769" i="1"/>
  <c r="J763" i="1"/>
  <c r="H722" i="1"/>
  <c r="I723" i="1"/>
  <c r="I724" i="1"/>
  <c r="I725" i="1"/>
  <c r="I726" i="1"/>
  <c r="J715" i="1"/>
  <c r="J716" i="1"/>
  <c r="J717" i="1"/>
  <c r="J718" i="1"/>
  <c r="J707" i="1"/>
  <c r="J708" i="1"/>
  <c r="J709" i="1"/>
  <c r="J710" i="1"/>
  <c r="J696" i="1"/>
  <c r="J690" i="1"/>
  <c r="J691" i="1"/>
  <c r="J692" i="1"/>
  <c r="J693" i="1"/>
  <c r="J700" i="1"/>
  <c r="J701" i="1"/>
  <c r="J702" i="1"/>
  <c r="J699" i="1"/>
  <c r="I626" i="1"/>
  <c r="I722" i="1" s="1"/>
  <c r="J392" i="1"/>
  <c r="J393" i="1"/>
  <c r="J394" i="1"/>
  <c r="J395" i="1"/>
  <c r="J391" i="1"/>
  <c r="I608" i="1"/>
  <c r="I609" i="1"/>
  <c r="I611" i="1"/>
  <c r="I612" i="1"/>
  <c r="H608" i="1"/>
  <c r="I369" i="1"/>
  <c r="I610" i="1" s="1"/>
  <c r="G606" i="1"/>
  <c r="I606" i="1" s="1"/>
  <c r="J606" i="1" s="1"/>
  <c r="G605" i="1"/>
  <c r="I605" i="1" s="1"/>
  <c r="J604" i="1"/>
  <c r="J603" i="1"/>
  <c r="J602" i="1"/>
  <c r="J601" i="1"/>
  <c r="J600" i="1"/>
  <c r="G598" i="1"/>
  <c r="I598" i="1" s="1"/>
  <c r="J598" i="1" s="1"/>
  <c r="G597" i="1"/>
  <c r="I597" i="1" s="1"/>
  <c r="J596" i="1"/>
  <c r="J595" i="1"/>
  <c r="J594" i="1"/>
  <c r="J593" i="1"/>
  <c r="J592" i="1"/>
  <c r="G590" i="1"/>
  <c r="I590" i="1" s="1"/>
  <c r="J590" i="1" s="1"/>
  <c r="G589" i="1"/>
  <c r="I589" i="1" s="1"/>
  <c r="J588" i="1"/>
  <c r="J587" i="1"/>
  <c r="J586" i="1"/>
  <c r="J585" i="1"/>
  <c r="J584" i="1"/>
  <c r="G582" i="1"/>
  <c r="I582" i="1" s="1"/>
  <c r="J582" i="1" s="1"/>
  <c r="G581" i="1"/>
  <c r="I581" i="1" s="1"/>
  <c r="J580" i="1"/>
  <c r="J579" i="1"/>
  <c r="J578" i="1"/>
  <c r="J577" i="1"/>
  <c r="J576" i="1"/>
  <c r="J536" i="1"/>
  <c r="J537" i="1"/>
  <c r="J529" i="1"/>
  <c r="J530" i="1"/>
  <c r="J531" i="1"/>
  <c r="J532" i="1"/>
  <c r="J533" i="1"/>
  <c r="G518" i="1"/>
  <c r="I518" i="1" s="1"/>
  <c r="J517" i="1"/>
  <c r="G517" i="1"/>
  <c r="J516" i="1"/>
  <c r="J515" i="1"/>
  <c r="J514" i="1"/>
  <c r="J513" i="1"/>
  <c r="J512" i="1"/>
  <c r="G510" i="1"/>
  <c r="I510" i="1" s="1"/>
  <c r="J509" i="1"/>
  <c r="G509" i="1"/>
  <c r="J508" i="1"/>
  <c r="J507" i="1"/>
  <c r="J506" i="1"/>
  <c r="J505" i="1"/>
  <c r="J504" i="1"/>
  <c r="G502" i="1"/>
  <c r="I502" i="1" s="1"/>
  <c r="J501" i="1"/>
  <c r="G501" i="1"/>
  <c r="J500" i="1"/>
  <c r="J499" i="1"/>
  <c r="J498" i="1"/>
  <c r="J497" i="1"/>
  <c r="J496" i="1"/>
  <c r="G493" i="1"/>
  <c r="I493" i="1" s="1"/>
  <c r="J492" i="1"/>
  <c r="G492" i="1"/>
  <c r="J491" i="1"/>
  <c r="J490" i="1"/>
  <c r="J489" i="1"/>
  <c r="J488" i="1"/>
  <c r="J487" i="1"/>
  <c r="G485" i="1"/>
  <c r="I485" i="1" s="1"/>
  <c r="J485" i="1" s="1"/>
  <c r="J484" i="1"/>
  <c r="G484" i="1"/>
  <c r="J483" i="1"/>
  <c r="J482" i="1"/>
  <c r="J481" i="1"/>
  <c r="J480" i="1"/>
  <c r="J479" i="1"/>
  <c r="G477" i="1"/>
  <c r="I477" i="1" s="1"/>
  <c r="J476" i="1"/>
  <c r="G476" i="1"/>
  <c r="J475" i="1"/>
  <c r="J474" i="1"/>
  <c r="J473" i="1"/>
  <c r="J472" i="1"/>
  <c r="J471" i="1"/>
  <c r="G469" i="1"/>
  <c r="I469" i="1" s="1"/>
  <c r="J468" i="1"/>
  <c r="G468" i="1"/>
  <c r="J467" i="1"/>
  <c r="J466" i="1"/>
  <c r="J465" i="1"/>
  <c r="J464" i="1"/>
  <c r="J463" i="1"/>
  <c r="J460" i="1"/>
  <c r="J455" i="1"/>
  <c r="J456" i="1"/>
  <c r="J457" i="1"/>
  <c r="J458" i="1"/>
  <c r="J452" i="1"/>
  <c r="J447" i="1"/>
  <c r="J448" i="1"/>
  <c r="J449" i="1"/>
  <c r="J450" i="1"/>
  <c r="J444" i="1"/>
  <c r="J439" i="1"/>
  <c r="J440" i="1"/>
  <c r="J441" i="1"/>
  <c r="J442" i="1"/>
  <c r="J431" i="1"/>
  <c r="J432" i="1"/>
  <c r="J433" i="1"/>
  <c r="J434" i="1"/>
  <c r="J435" i="1"/>
  <c r="J312" i="1"/>
  <c r="J313" i="1"/>
  <c r="J314" i="1"/>
  <c r="J315" i="1"/>
  <c r="J316" i="1"/>
  <c r="J317" i="1"/>
  <c r="J311" i="1"/>
  <c r="J522" i="1"/>
  <c r="J523" i="1"/>
  <c r="J524" i="1"/>
  <c r="J525" i="1"/>
  <c r="J229" i="1"/>
  <c r="J206" i="1"/>
  <c r="I148" i="1"/>
  <c r="I149" i="1"/>
  <c r="I150" i="1"/>
  <c r="I151" i="1"/>
  <c r="I147" i="1"/>
  <c r="J115" i="1"/>
  <c r="G56" i="1"/>
  <c r="I56" i="1" s="1"/>
  <c r="I64" i="1" s="1"/>
  <c r="G55" i="1"/>
  <c r="I55" i="1" s="1"/>
  <c r="J55" i="1" s="1"/>
  <c r="J63" i="1" s="1"/>
  <c r="J54" i="1"/>
  <c r="J62" i="1" s="1"/>
  <c r="J53" i="1"/>
  <c r="J61" i="1" s="1"/>
  <c r="J52" i="1"/>
  <c r="J60" i="1" s="1"/>
  <c r="J51" i="1"/>
  <c r="J59" i="1" s="1"/>
  <c r="J50" i="1"/>
  <c r="J58" i="1" s="1"/>
  <c r="H49" i="1"/>
  <c r="G38" i="1"/>
  <c r="I25" i="1"/>
  <c r="I26" i="1"/>
  <c r="I27" i="1"/>
  <c r="I28" i="1"/>
  <c r="I24" i="1"/>
  <c r="J103" i="1"/>
  <c r="J964" i="1"/>
  <c r="G766" i="1"/>
  <c r="I766" i="1" s="1"/>
  <c r="J766" i="1" s="1"/>
  <c r="J775" i="1" s="1"/>
  <c r="I765" i="1"/>
  <c r="I774" i="1" s="1"/>
  <c r="J764" i="1"/>
  <c r="J773" i="1" s="1"/>
  <c r="J762" i="1"/>
  <c r="J761" i="1"/>
  <c r="J771" i="1" s="1"/>
  <c r="J760" i="1"/>
  <c r="J770" i="1" s="1"/>
  <c r="H758" i="1"/>
  <c r="J139" i="1"/>
  <c r="I144" i="1"/>
  <c r="J144" i="1" s="1"/>
  <c r="J237" i="1"/>
  <c r="G243" i="1"/>
  <c r="I243" i="1" s="1"/>
  <c r="I242" i="1"/>
  <c r="J238" i="1"/>
  <c r="H236" i="1"/>
  <c r="G574" i="1"/>
  <c r="I574" i="1" s="1"/>
  <c r="J574" i="1" s="1"/>
  <c r="G573" i="1"/>
  <c r="I573" i="1" s="1"/>
  <c r="J573" i="1" s="1"/>
  <c r="J572" i="1"/>
  <c r="J571" i="1"/>
  <c r="J570" i="1"/>
  <c r="J569" i="1"/>
  <c r="J568" i="1"/>
  <c r="I882" i="1"/>
  <c r="G871" i="1"/>
  <c r="I871" i="1" s="1"/>
  <c r="I864" i="1" s="1"/>
  <c r="J870" i="1"/>
  <c r="G870" i="1"/>
  <c r="J869" i="1"/>
  <c r="J868" i="1"/>
  <c r="J867" i="1"/>
  <c r="J866" i="1"/>
  <c r="H864" i="1"/>
  <c r="J674" i="1"/>
  <c r="G558" i="1"/>
  <c r="I558" i="1" s="1"/>
  <c r="I551" i="1" s="1"/>
  <c r="J557" i="1"/>
  <c r="J556" i="1"/>
  <c r="J555" i="1"/>
  <c r="J554" i="1"/>
  <c r="H551" i="1"/>
  <c r="F364" i="1"/>
  <c r="J108" i="1"/>
  <c r="G566" i="1"/>
  <c r="I566" i="1" s="1"/>
  <c r="G565" i="1"/>
  <c r="I565" i="1" s="1"/>
  <c r="J564" i="1"/>
  <c r="J563" i="1"/>
  <c r="J562" i="1"/>
  <c r="J561" i="1"/>
  <c r="H559" i="1"/>
  <c r="J101" i="1"/>
  <c r="J102" i="1"/>
  <c r="G809" i="1"/>
  <c r="I809" i="1" s="1"/>
  <c r="I802" i="1" s="1"/>
  <c r="G808" i="1"/>
  <c r="J807" i="1"/>
  <c r="J806" i="1"/>
  <c r="J805" i="1"/>
  <c r="J804" i="1"/>
  <c r="H802" i="1"/>
  <c r="I244" i="1" l="1"/>
  <c r="I63" i="1"/>
  <c r="J872" i="1"/>
  <c r="J772" i="1"/>
  <c r="I775" i="1"/>
  <c r="J605" i="1"/>
  <c r="J599" i="1" s="1"/>
  <c r="I599" i="1"/>
  <c r="I591" i="1"/>
  <c r="J597" i="1"/>
  <c r="J591" i="1" s="1"/>
  <c r="I583" i="1"/>
  <c r="J589" i="1"/>
  <c r="J583" i="1" s="1"/>
  <c r="I575" i="1"/>
  <c r="J581" i="1"/>
  <c r="J575" i="1" s="1"/>
  <c r="J518" i="1"/>
  <c r="J511" i="1" s="1"/>
  <c r="I511" i="1"/>
  <c r="J510" i="1"/>
  <c r="J503" i="1" s="1"/>
  <c r="I503" i="1"/>
  <c r="J502" i="1"/>
  <c r="J495" i="1" s="1"/>
  <c r="I495" i="1"/>
  <c r="I478" i="1"/>
  <c r="J493" i="1"/>
  <c r="J486" i="1" s="1"/>
  <c r="I486" i="1"/>
  <c r="J478" i="1"/>
  <c r="J477" i="1"/>
  <c r="J470" i="1" s="1"/>
  <c r="I470" i="1"/>
  <c r="J469" i="1"/>
  <c r="J462" i="1" s="1"/>
  <c r="I462" i="1"/>
  <c r="J56" i="1"/>
  <c r="J64" i="1" s="1"/>
  <c r="I49" i="1"/>
  <c r="I971" i="1"/>
  <c r="J111" i="1"/>
  <c r="I758" i="1"/>
  <c r="J765" i="1"/>
  <c r="J107" i="1"/>
  <c r="J138" i="1"/>
  <c r="I138" i="1"/>
  <c r="J242" i="1"/>
  <c r="J236" i="1" s="1"/>
  <c r="I236" i="1"/>
  <c r="J567" i="1"/>
  <c r="I567" i="1"/>
  <c r="J864" i="1"/>
  <c r="J551" i="1"/>
  <c r="J565" i="1"/>
  <c r="J559" i="1" s="1"/>
  <c r="I559" i="1"/>
  <c r="J802" i="1"/>
  <c r="J222" i="1"/>
  <c r="G137" i="1"/>
  <c r="I137" i="1" s="1"/>
  <c r="G136" i="1"/>
  <c r="I136" i="1" s="1"/>
  <c r="J134" i="1"/>
  <c r="J130" i="1" s="1"/>
  <c r="H23" i="1"/>
  <c r="G22" i="1"/>
  <c r="I22" i="1" s="1"/>
  <c r="J22" i="1" s="1"/>
  <c r="G21" i="1"/>
  <c r="I21" i="1" s="1"/>
  <c r="J20" i="1"/>
  <c r="J19" i="1"/>
  <c r="J18" i="1"/>
  <c r="J17" i="1"/>
  <c r="J16" i="1"/>
  <c r="H15" i="1"/>
  <c r="G720" i="1"/>
  <c r="I720" i="1" s="1"/>
  <c r="J720" i="1" s="1"/>
  <c r="G719" i="1"/>
  <c r="I719" i="1" s="1"/>
  <c r="J719" i="1" s="1"/>
  <c r="J714" i="1"/>
  <c r="G712" i="1"/>
  <c r="I712" i="1" s="1"/>
  <c r="J712" i="1" s="1"/>
  <c r="G711" i="1"/>
  <c r="I711" i="1" s="1"/>
  <c r="J711" i="1" s="1"/>
  <c r="J706" i="1"/>
  <c r="G550" i="1"/>
  <c r="I550" i="1" s="1"/>
  <c r="J549" i="1"/>
  <c r="J548" i="1"/>
  <c r="J547" i="1"/>
  <c r="J546" i="1"/>
  <c r="J545" i="1"/>
  <c r="H543" i="1"/>
  <c r="J126" i="1"/>
  <c r="J122" i="1" s="1"/>
  <c r="G129" i="1"/>
  <c r="I129" i="1" s="1"/>
  <c r="G128" i="1"/>
  <c r="I128" i="1" s="1"/>
  <c r="H838" i="1"/>
  <c r="H889" i="1" s="1"/>
  <c r="I839" i="1"/>
  <c r="I840" i="1"/>
  <c r="I841" i="1"/>
  <c r="I842" i="1"/>
  <c r="I838" i="1"/>
  <c r="J792" i="1"/>
  <c r="J817" i="1" s="1"/>
  <c r="H147" i="1"/>
  <c r="J694" i="1"/>
  <c r="J423" i="1"/>
  <c r="G461" i="1"/>
  <c r="I461" i="1" s="1"/>
  <c r="G460" i="1"/>
  <c r="J459" i="1"/>
  <c r="G542" i="1"/>
  <c r="I542" i="1" s="1"/>
  <c r="I535" i="1" s="1"/>
  <c r="G541" i="1"/>
  <c r="J540" i="1"/>
  <c r="J539" i="1"/>
  <c r="J538" i="1"/>
  <c r="H535" i="1"/>
  <c r="J270" i="1"/>
  <c r="I271" i="1"/>
  <c r="I272" i="1"/>
  <c r="I273" i="1"/>
  <c r="I274" i="1"/>
  <c r="I270" i="1"/>
  <c r="I165" i="1"/>
  <c r="I166" i="1"/>
  <c r="I167" i="1"/>
  <c r="I168" i="1"/>
  <c r="I164" i="1"/>
  <c r="J758" i="1" l="1"/>
  <c r="J774" i="1"/>
  <c r="J713" i="1"/>
  <c r="J705" i="1"/>
  <c r="I454" i="1"/>
  <c r="J461" i="1"/>
  <c r="J454" i="1" s="1"/>
  <c r="J49" i="1"/>
  <c r="I130" i="1"/>
  <c r="I15" i="1"/>
  <c r="J21" i="1"/>
  <c r="J15" i="1" s="1"/>
  <c r="I705" i="1"/>
  <c r="I713" i="1"/>
  <c r="I543" i="1"/>
  <c r="J543" i="1"/>
  <c r="I122" i="1"/>
  <c r="J535" i="1"/>
  <c r="G801" i="1"/>
  <c r="I801" i="1" s="1"/>
  <c r="I794" i="1" s="1"/>
  <c r="G800" i="1"/>
  <c r="J799" i="1"/>
  <c r="J798" i="1"/>
  <c r="J797" i="1"/>
  <c r="J796" i="1"/>
  <c r="H794" i="1"/>
  <c r="J791" i="1"/>
  <c r="J790" i="1"/>
  <c r="J789" i="1"/>
  <c r="J788" i="1"/>
  <c r="G793" i="1"/>
  <c r="I793" i="1" s="1"/>
  <c r="G792" i="1"/>
  <c r="H786" i="1"/>
  <c r="H607" i="1"/>
  <c r="G704" i="1"/>
  <c r="I704" i="1" s="1"/>
  <c r="J704" i="1" s="1"/>
  <c r="G703" i="1"/>
  <c r="I703" i="1" s="1"/>
  <c r="J703" i="1" s="1"/>
  <c r="J698" i="1"/>
  <c r="J185" i="1"/>
  <c r="G534" i="1"/>
  <c r="I534" i="1" s="1"/>
  <c r="J528" i="1"/>
  <c r="G526" i="1"/>
  <c r="I526" i="1" s="1"/>
  <c r="J521" i="1"/>
  <c r="J520" i="1"/>
  <c r="J1093" i="1"/>
  <c r="J1094" i="1"/>
  <c r="J1095" i="1"/>
  <c r="J1096" i="1"/>
  <c r="J1097" i="1"/>
  <c r="J1099" i="1"/>
  <c r="I1094" i="1"/>
  <c r="I1095" i="1"/>
  <c r="I1096" i="1"/>
  <c r="I1097" i="1"/>
  <c r="I1093" i="1"/>
  <c r="J813" i="1" l="1"/>
  <c r="J814" i="1"/>
  <c r="J816" i="1"/>
  <c r="J815" i="1"/>
  <c r="I818" i="1"/>
  <c r="I786" i="1"/>
  <c r="J697" i="1"/>
  <c r="I527" i="1"/>
  <c r="J534" i="1"/>
  <c r="J527" i="1" s="1"/>
  <c r="I519" i="1"/>
  <c r="J526" i="1"/>
  <c r="J519" i="1" s="1"/>
  <c r="J794" i="1"/>
  <c r="J786" i="1"/>
  <c r="I697" i="1"/>
  <c r="J627" i="1"/>
  <c r="J858" i="1"/>
  <c r="J884" i="1" s="1"/>
  <c r="J860" i="1"/>
  <c r="J885" i="1" s="1"/>
  <c r="J861" i="1"/>
  <c r="J886" i="1" s="1"/>
  <c r="J857" i="1"/>
  <c r="J883" i="1" s="1"/>
  <c r="G863" i="1"/>
  <c r="I863" i="1" s="1"/>
  <c r="I888" i="1" s="1"/>
  <c r="J862" i="1"/>
  <c r="J887" i="1" s="1"/>
  <c r="G862" i="1"/>
  <c r="H855" i="1"/>
  <c r="I855" i="1" l="1"/>
  <c r="J855" i="1"/>
  <c r="G453" i="1"/>
  <c r="I453" i="1" s="1"/>
  <c r="G452" i="1"/>
  <c r="J451" i="1"/>
  <c r="G445" i="1"/>
  <c r="I445" i="1" s="1"/>
  <c r="G444" i="1"/>
  <c r="J443" i="1"/>
  <c r="G437" i="1"/>
  <c r="I437" i="1" s="1"/>
  <c r="J437" i="1" s="1"/>
  <c r="J436" i="1"/>
  <c r="G14" i="1"/>
  <c r="I14" i="1" s="1"/>
  <c r="I30" i="1" s="1"/>
  <c r="G13" i="1"/>
  <c r="I13" i="1" s="1"/>
  <c r="I29" i="1" s="1"/>
  <c r="J12" i="1"/>
  <c r="J28" i="1" s="1"/>
  <c r="J11" i="1"/>
  <c r="J27" i="1" s="1"/>
  <c r="J10" i="1"/>
  <c r="J26" i="1" s="1"/>
  <c r="J9" i="1"/>
  <c r="J25" i="1" s="1"/>
  <c r="J8" i="1"/>
  <c r="J24" i="1" s="1"/>
  <c r="H7" i="1"/>
  <c r="G429" i="1"/>
  <c r="I429" i="1" s="1"/>
  <c r="G428" i="1"/>
  <c r="J75" i="1"/>
  <c r="J76" i="1"/>
  <c r="J77" i="1"/>
  <c r="J78" i="1"/>
  <c r="J682" i="1"/>
  <c r="J681" i="1" s="1"/>
  <c r="G688" i="1"/>
  <c r="I688" i="1" s="1"/>
  <c r="G687" i="1"/>
  <c r="I687" i="1" s="1"/>
  <c r="G696" i="1"/>
  <c r="G695" i="1"/>
  <c r="I695" i="1" s="1"/>
  <c r="J695" i="1" s="1"/>
  <c r="J689" i="1" s="1"/>
  <c r="G421" i="1"/>
  <c r="I421" i="1" s="1"/>
  <c r="G420" i="1"/>
  <c r="I420" i="1" s="1"/>
  <c r="J415" i="1"/>
  <c r="J414" i="1" s="1"/>
  <c r="H253" i="1"/>
  <c r="J376" i="1"/>
  <c r="J377" i="1"/>
  <c r="J378" i="1"/>
  <c r="J379" i="1"/>
  <c r="J263" i="1"/>
  <c r="J271" i="1" s="1"/>
  <c r="J264" i="1"/>
  <c r="J272" i="1" s="1"/>
  <c r="J265" i="1"/>
  <c r="J273" i="1" s="1"/>
  <c r="J266" i="1"/>
  <c r="J274" i="1" s="1"/>
  <c r="I446" i="1" l="1"/>
  <c r="J453" i="1"/>
  <c r="J446" i="1" s="1"/>
  <c r="I438" i="1"/>
  <c r="J445" i="1"/>
  <c r="J438" i="1" s="1"/>
  <c r="I23" i="1"/>
  <c r="J14" i="1"/>
  <c r="J30" i="1" s="1"/>
  <c r="I430" i="1"/>
  <c r="I7" i="1"/>
  <c r="J430" i="1"/>
  <c r="J13" i="1"/>
  <c r="J29" i="1" s="1"/>
  <c r="I422" i="1"/>
  <c r="J428" i="1"/>
  <c r="I681" i="1"/>
  <c r="I689" i="1"/>
  <c r="I414" i="1"/>
  <c r="J23" i="1" l="1"/>
  <c r="J422" i="1"/>
  <c r="J7" i="1"/>
  <c r="I45" i="1"/>
  <c r="I44" i="1"/>
  <c r="I43" i="1"/>
  <c r="I42" i="1"/>
  <c r="I41" i="1"/>
  <c r="H40" i="1"/>
  <c r="G39" i="1"/>
  <c r="I39" i="1" s="1"/>
  <c r="J37" i="1"/>
  <c r="J45" i="1" s="1"/>
  <c r="J36" i="1"/>
  <c r="J44" i="1" s="1"/>
  <c r="J35" i="1"/>
  <c r="J43" i="1" s="1"/>
  <c r="J34" i="1"/>
  <c r="J33" i="1"/>
  <c r="H32" i="1"/>
  <c r="I32" i="1" l="1"/>
  <c r="J41" i="1"/>
  <c r="J42" i="1"/>
  <c r="I47" i="1"/>
  <c r="J39" i="1"/>
  <c r="I46" i="1"/>
  <c r="J38" i="1"/>
  <c r="J32" i="1" l="1"/>
  <c r="I40" i="1"/>
  <c r="J47" i="1"/>
  <c r="J46" i="1"/>
  <c r="J40" i="1" l="1"/>
  <c r="J408" i="1"/>
  <c r="G413" i="1"/>
  <c r="I413" i="1" s="1"/>
  <c r="J407" i="1" l="1"/>
  <c r="J406" i="1" s="1"/>
  <c r="I406" i="1"/>
  <c r="J184" i="1"/>
  <c r="J673" i="1"/>
  <c r="G680" i="1"/>
  <c r="I680" i="1" s="1"/>
  <c r="G679" i="1"/>
  <c r="I679" i="1" s="1"/>
  <c r="J173" i="1"/>
  <c r="J232" i="1"/>
  <c r="J233" i="1"/>
  <c r="J231" i="1"/>
  <c r="J100" i="1"/>
  <c r="G235" i="1"/>
  <c r="I235" i="1" s="1"/>
  <c r="G234" i="1"/>
  <c r="I234" i="1" s="1"/>
  <c r="J230" i="1"/>
  <c r="H228" i="1"/>
  <c r="I733" i="1" l="1"/>
  <c r="I732" i="1"/>
  <c r="I731" i="1"/>
  <c r="I730" i="1"/>
  <c r="I673" i="1"/>
  <c r="J228" i="1"/>
  <c r="I228" i="1"/>
  <c r="J636" i="1"/>
  <c r="I890" i="1"/>
  <c r="I891" i="1"/>
  <c r="I892" i="1"/>
  <c r="I893" i="1"/>
  <c r="I889" i="1"/>
  <c r="I729" i="1" l="1"/>
  <c r="G162" i="1" l="1"/>
  <c r="I162" i="1" s="1"/>
  <c r="I170" i="1" s="1"/>
  <c r="I169" i="1"/>
  <c r="J160" i="1"/>
  <c r="J168" i="1" s="1"/>
  <c r="J159" i="1"/>
  <c r="J167" i="1" s="1"/>
  <c r="J158" i="1"/>
  <c r="J166" i="1" s="1"/>
  <c r="J157" i="1"/>
  <c r="J165" i="1" s="1"/>
  <c r="J156" i="1"/>
  <c r="J164" i="1" s="1"/>
  <c r="H155" i="1"/>
  <c r="G357" i="1"/>
  <c r="I357" i="1" s="1"/>
  <c r="J357" i="1" s="1"/>
  <c r="G356" i="1"/>
  <c r="I356" i="1" s="1"/>
  <c r="J355" i="1"/>
  <c r="J354" i="1"/>
  <c r="J353" i="1"/>
  <c r="J352" i="1"/>
  <c r="J351" i="1"/>
  <c r="G405" i="1"/>
  <c r="I405" i="1" s="1"/>
  <c r="G404" i="1"/>
  <c r="I404" i="1" s="1"/>
  <c r="J399" i="1"/>
  <c r="J398" i="1" s="1"/>
  <c r="J162" i="1" l="1"/>
  <c r="J170" i="1" s="1"/>
  <c r="I155" i="1"/>
  <c r="J161" i="1"/>
  <c r="J169" i="1" s="1"/>
  <c r="J356" i="1"/>
  <c r="J350" i="1" s="1"/>
  <c r="I350" i="1"/>
  <c r="I398" i="1"/>
  <c r="G219" i="1"/>
  <c r="I219" i="1" s="1"/>
  <c r="G218" i="1"/>
  <c r="I218" i="1" s="1"/>
  <c r="J213" i="1"/>
  <c r="J212" i="1" s="1"/>
  <c r="G89" i="1"/>
  <c r="I89" i="1" s="1"/>
  <c r="G88" i="1"/>
  <c r="I88" i="1" s="1"/>
  <c r="J83" i="1"/>
  <c r="J82" i="1" s="1"/>
  <c r="H1093" i="1"/>
  <c r="H1092" i="1" s="1"/>
  <c r="G940" i="1"/>
  <c r="I940" i="1" s="1"/>
  <c r="G939" i="1"/>
  <c r="I939" i="1" s="1"/>
  <c r="H933" i="1"/>
  <c r="H811" i="1"/>
  <c r="J822" i="1"/>
  <c r="J823" i="1"/>
  <c r="J824" i="1"/>
  <c r="J825" i="1"/>
  <c r="J821" i="1"/>
  <c r="H820" i="1"/>
  <c r="J779" i="1"/>
  <c r="J780" i="1"/>
  <c r="J781" i="1"/>
  <c r="J782" i="1"/>
  <c r="J778" i="1"/>
  <c r="H768" i="1"/>
  <c r="H837" i="1"/>
  <c r="J848" i="1"/>
  <c r="J849" i="1"/>
  <c r="J850" i="1"/>
  <c r="J851" i="1"/>
  <c r="J847" i="1"/>
  <c r="H846" i="1"/>
  <c r="J834" i="1"/>
  <c r="J829" i="1" s="1"/>
  <c r="G397" i="1"/>
  <c r="I397" i="1" s="1"/>
  <c r="J397" i="1" s="1"/>
  <c r="G396" i="1"/>
  <c r="I396" i="1" s="1"/>
  <c r="J396" i="1" s="1"/>
  <c r="G121" i="1"/>
  <c r="I121" i="1" s="1"/>
  <c r="G120" i="1"/>
  <c r="I120" i="1" s="1"/>
  <c r="G113" i="1"/>
  <c r="I113" i="1" s="1"/>
  <c r="G112" i="1"/>
  <c r="G672" i="1"/>
  <c r="I672" i="1" s="1"/>
  <c r="G671" i="1"/>
  <c r="I671" i="1" s="1"/>
  <c r="J666" i="1"/>
  <c r="J665" i="1" s="1"/>
  <c r="G211" i="1"/>
  <c r="I211" i="1" s="1"/>
  <c r="G210" i="1"/>
  <c r="I210" i="1" s="1"/>
  <c r="J205" i="1"/>
  <c r="G203" i="1"/>
  <c r="I203" i="1" s="1"/>
  <c r="G202" i="1"/>
  <c r="I202" i="1" s="1"/>
  <c r="J197" i="1"/>
  <c r="G105" i="1"/>
  <c r="I105" i="1" s="1"/>
  <c r="G104" i="1"/>
  <c r="I104" i="1" s="1"/>
  <c r="J99" i="1"/>
  <c r="J98" i="1" s="1"/>
  <c r="G97" i="1"/>
  <c r="I97" i="1" s="1"/>
  <c r="G96" i="1"/>
  <c r="I96" i="1" s="1"/>
  <c r="J91" i="1"/>
  <c r="G389" i="1"/>
  <c r="I389" i="1" s="1"/>
  <c r="J389" i="1" s="1"/>
  <c r="G388" i="1"/>
  <c r="I388" i="1" s="1"/>
  <c r="J387" i="1"/>
  <c r="J386" i="1"/>
  <c r="J385" i="1"/>
  <c r="J384" i="1"/>
  <c r="J383" i="1"/>
  <c r="J79" i="1"/>
  <c r="J74" i="1" s="1"/>
  <c r="H74" i="1"/>
  <c r="H881" i="1"/>
  <c r="J839" i="1"/>
  <c r="J840" i="1"/>
  <c r="J841" i="1"/>
  <c r="J842" i="1"/>
  <c r="J838" i="1"/>
  <c r="J223" i="1"/>
  <c r="J224" i="1"/>
  <c r="J225" i="1"/>
  <c r="J221" i="1"/>
  <c r="H220" i="1"/>
  <c r="G381" i="1"/>
  <c r="I381" i="1" s="1"/>
  <c r="G380" i="1"/>
  <c r="I380" i="1" s="1"/>
  <c r="J380" i="1" s="1"/>
  <c r="J375" i="1"/>
  <c r="G195" i="1"/>
  <c r="I195" i="1" s="1"/>
  <c r="G194" i="1"/>
  <c r="I194" i="1" s="1"/>
  <c r="J189" i="1"/>
  <c r="J71" i="1"/>
  <c r="J68" i="1"/>
  <c r="J148" i="1" s="1"/>
  <c r="J69" i="1"/>
  <c r="J149" i="1" s="1"/>
  <c r="J70" i="1"/>
  <c r="J150" i="1" s="1"/>
  <c r="J67" i="1"/>
  <c r="H66" i="1"/>
  <c r="G373" i="1"/>
  <c r="I373" i="1" s="1"/>
  <c r="G372" i="1"/>
  <c r="I372" i="1" s="1"/>
  <c r="J372" i="1" s="1"/>
  <c r="J371" i="1"/>
  <c r="J370" i="1"/>
  <c r="J369" i="1"/>
  <c r="J368" i="1"/>
  <c r="J367" i="1"/>
  <c r="G365" i="1"/>
  <c r="I365" i="1" s="1"/>
  <c r="G364" i="1"/>
  <c r="I364" i="1" s="1"/>
  <c r="J364" i="1" s="1"/>
  <c r="H358" i="1"/>
  <c r="G179" i="1"/>
  <c r="I179" i="1" s="1"/>
  <c r="G178" i="1"/>
  <c r="I178" i="1" s="1"/>
  <c r="H172" i="1"/>
  <c r="G349" i="1"/>
  <c r="I349" i="1" s="1"/>
  <c r="J349" i="1" s="1"/>
  <c r="G348" i="1"/>
  <c r="I348" i="1" s="1"/>
  <c r="J347" i="1"/>
  <c r="J346" i="1"/>
  <c r="J345" i="1"/>
  <c r="J344" i="1"/>
  <c r="J343" i="1"/>
  <c r="G341" i="1"/>
  <c r="I341" i="1" s="1"/>
  <c r="J341" i="1" s="1"/>
  <c r="G340" i="1"/>
  <c r="I340" i="1" s="1"/>
  <c r="J339" i="1"/>
  <c r="J338" i="1"/>
  <c r="J337" i="1"/>
  <c r="J336" i="1"/>
  <c r="J335" i="1"/>
  <c r="G333" i="1"/>
  <c r="I333" i="1" s="1"/>
  <c r="J333" i="1" s="1"/>
  <c r="G332" i="1"/>
  <c r="I332" i="1" s="1"/>
  <c r="J331" i="1"/>
  <c r="J330" i="1"/>
  <c r="J329" i="1"/>
  <c r="J328" i="1"/>
  <c r="J327" i="1"/>
  <c r="G325" i="1"/>
  <c r="I325" i="1" s="1"/>
  <c r="J325" i="1" s="1"/>
  <c r="G324" i="1"/>
  <c r="I324" i="1" s="1"/>
  <c r="J323" i="1"/>
  <c r="J322" i="1"/>
  <c r="J321" i="1"/>
  <c r="J320" i="1"/>
  <c r="J319" i="1"/>
  <c r="H1066" i="1"/>
  <c r="J1063" i="1"/>
  <c r="J1062" i="1"/>
  <c r="J1061" i="1"/>
  <c r="J1060" i="1"/>
  <c r="H1058" i="1"/>
  <c r="J183" i="1"/>
  <c r="J182" i="1"/>
  <c r="H180" i="1"/>
  <c r="G664" i="1"/>
  <c r="I664" i="1" s="1"/>
  <c r="J664" i="1" s="1"/>
  <c r="G663" i="1"/>
  <c r="I663" i="1" s="1"/>
  <c r="J662" i="1"/>
  <c r="J661" i="1"/>
  <c r="J660" i="1"/>
  <c r="J659" i="1"/>
  <c r="J658" i="1"/>
  <c r="H657" i="1"/>
  <c r="G656" i="1"/>
  <c r="I656" i="1" s="1"/>
  <c r="J656" i="1" s="1"/>
  <c r="G655" i="1"/>
  <c r="I655" i="1" s="1"/>
  <c r="J654" i="1"/>
  <c r="J653" i="1"/>
  <c r="J652" i="1"/>
  <c r="J651" i="1"/>
  <c r="J650" i="1"/>
  <c r="H649" i="1"/>
  <c r="G648" i="1"/>
  <c r="I648" i="1" s="1"/>
  <c r="J648" i="1" s="1"/>
  <c r="G647" i="1"/>
  <c r="I647" i="1" s="1"/>
  <c r="J647" i="1" s="1"/>
  <c r="J646" i="1"/>
  <c r="J645" i="1"/>
  <c r="J644" i="1"/>
  <c r="J643" i="1"/>
  <c r="J642" i="1"/>
  <c r="H641" i="1"/>
  <c r="J638" i="1"/>
  <c r="J637" i="1"/>
  <c r="H633" i="1"/>
  <c r="G317" i="1"/>
  <c r="G316" i="1"/>
  <c r="G309" i="1"/>
  <c r="I309" i="1" s="1"/>
  <c r="J309" i="1" s="1"/>
  <c r="G308" i="1"/>
  <c r="I308" i="1" s="1"/>
  <c r="J307" i="1"/>
  <c r="J306" i="1"/>
  <c r="J305" i="1"/>
  <c r="J304" i="1"/>
  <c r="H302" i="1"/>
  <c r="J297" i="1"/>
  <c r="J298" i="1"/>
  <c r="J299" i="1"/>
  <c r="J296" i="1"/>
  <c r="H294" i="1"/>
  <c r="H286" i="1"/>
  <c r="J289" i="1"/>
  <c r="J290" i="1"/>
  <c r="J291" i="1"/>
  <c r="J626" i="1"/>
  <c r="G1057" i="1"/>
  <c r="I1057" i="1" s="1"/>
  <c r="G1056" i="1"/>
  <c r="I1056" i="1" s="1"/>
  <c r="J1055" i="1"/>
  <c r="J1054" i="1"/>
  <c r="J1053" i="1"/>
  <c r="J1052" i="1"/>
  <c r="H1050" i="1"/>
  <c r="G1049" i="1"/>
  <c r="I1049" i="1" s="1"/>
  <c r="G1048" i="1"/>
  <c r="I1048" i="1" s="1"/>
  <c r="J1047" i="1"/>
  <c r="J1046" i="1"/>
  <c r="J1045" i="1"/>
  <c r="J1044" i="1"/>
  <c r="H1042" i="1"/>
  <c r="G1041" i="1"/>
  <c r="I1041" i="1" s="1"/>
  <c r="G1040" i="1"/>
  <c r="I1040" i="1" s="1"/>
  <c r="J1039" i="1"/>
  <c r="J1038" i="1"/>
  <c r="J1037" i="1"/>
  <c r="J1036" i="1"/>
  <c r="H1034" i="1"/>
  <c r="G1033" i="1"/>
  <c r="I1033" i="1" s="1"/>
  <c r="G1032" i="1"/>
  <c r="I1032" i="1" s="1"/>
  <c r="J1031" i="1"/>
  <c r="J1030" i="1"/>
  <c r="J1029" i="1"/>
  <c r="J1028" i="1"/>
  <c r="H1026" i="1"/>
  <c r="G1025" i="1"/>
  <c r="I1025" i="1" s="1"/>
  <c r="G1024" i="1"/>
  <c r="I1024" i="1" s="1"/>
  <c r="J1023" i="1"/>
  <c r="J1022" i="1"/>
  <c r="J1021" i="1"/>
  <c r="J1020" i="1"/>
  <c r="H1018" i="1"/>
  <c r="G1017" i="1"/>
  <c r="I1017" i="1" s="1"/>
  <c r="G1016" i="1"/>
  <c r="I1016" i="1" s="1"/>
  <c r="J1015" i="1"/>
  <c r="J1014" i="1"/>
  <c r="J1013" i="1"/>
  <c r="J1012" i="1"/>
  <c r="H1010" i="1"/>
  <c r="J928" i="1"/>
  <c r="J929" i="1"/>
  <c r="J930" i="1"/>
  <c r="J926" i="1"/>
  <c r="J942" i="1" s="1"/>
  <c r="J927" i="1"/>
  <c r="H925" i="1"/>
  <c r="H1002" i="1"/>
  <c r="H994" i="1"/>
  <c r="H986" i="1"/>
  <c r="J962" i="1"/>
  <c r="J963" i="1"/>
  <c r="J965" i="1"/>
  <c r="J960" i="1"/>
  <c r="H958" i="1"/>
  <c r="H950" i="1"/>
  <c r="H917" i="1"/>
  <c r="G957" i="1"/>
  <c r="I957" i="1" s="1"/>
  <c r="G956" i="1"/>
  <c r="I956" i="1" s="1"/>
  <c r="J955" i="1"/>
  <c r="J954" i="1"/>
  <c r="J953" i="1"/>
  <c r="J952" i="1"/>
  <c r="G924" i="1"/>
  <c r="I924" i="1" s="1"/>
  <c r="G923" i="1"/>
  <c r="I923" i="1" s="1"/>
  <c r="J922" i="1"/>
  <c r="J921" i="1"/>
  <c r="J920" i="1"/>
  <c r="J919" i="1"/>
  <c r="G836" i="1"/>
  <c r="I836" i="1" s="1"/>
  <c r="I844" i="1" s="1"/>
  <c r="G835" i="1"/>
  <c r="I835" i="1" s="1"/>
  <c r="I843" i="1" s="1"/>
  <c r="H829" i="1"/>
  <c r="G1009" i="1"/>
  <c r="I1009" i="1" s="1"/>
  <c r="G1008" i="1"/>
  <c r="I1008" i="1" s="1"/>
  <c r="J1007" i="1"/>
  <c r="J1006" i="1"/>
  <c r="J1005" i="1"/>
  <c r="J1004" i="1"/>
  <c r="G1001" i="1"/>
  <c r="I1001" i="1" s="1"/>
  <c r="G1000" i="1"/>
  <c r="I1000" i="1" s="1"/>
  <c r="J999" i="1"/>
  <c r="J998" i="1"/>
  <c r="J997" i="1"/>
  <c r="J996" i="1"/>
  <c r="G993" i="1"/>
  <c r="I993" i="1" s="1"/>
  <c r="G992" i="1"/>
  <c r="I992" i="1" s="1"/>
  <c r="J991" i="1"/>
  <c r="J990" i="1"/>
  <c r="J989" i="1"/>
  <c r="J988" i="1"/>
  <c r="J827" i="1"/>
  <c r="J826" i="1"/>
  <c r="G1091" i="1"/>
  <c r="I1091" i="1" s="1"/>
  <c r="I1099" i="1" s="1"/>
  <c r="G1090" i="1"/>
  <c r="G1065" i="1"/>
  <c r="I1065" i="1" s="1"/>
  <c r="G1064" i="1"/>
  <c r="I1064" i="1" s="1"/>
  <c r="H977" i="1"/>
  <c r="I973" i="1"/>
  <c r="I972" i="1"/>
  <c r="I969" i="1"/>
  <c r="H969" i="1"/>
  <c r="H968" i="1" s="1"/>
  <c r="G967" i="1"/>
  <c r="I967" i="1" s="1"/>
  <c r="G966" i="1"/>
  <c r="H941" i="1"/>
  <c r="G932" i="1"/>
  <c r="I932" i="1" s="1"/>
  <c r="G931" i="1"/>
  <c r="I931" i="1" s="1"/>
  <c r="H908" i="1"/>
  <c r="H899" i="1"/>
  <c r="J853" i="1"/>
  <c r="J852" i="1"/>
  <c r="J784" i="1"/>
  <c r="J783" i="1"/>
  <c r="H749" i="1"/>
  <c r="H740" i="1"/>
  <c r="H270" i="1"/>
  <c r="H269" i="1" s="1"/>
  <c r="H146" i="1"/>
  <c r="G640" i="1"/>
  <c r="I640" i="1" s="1"/>
  <c r="G639" i="1"/>
  <c r="I639" i="1" s="1"/>
  <c r="G81" i="1"/>
  <c r="I81" i="1" s="1"/>
  <c r="G80" i="1"/>
  <c r="I80" i="1" s="1"/>
  <c r="G632" i="1"/>
  <c r="I632" i="1" s="1"/>
  <c r="G631" i="1"/>
  <c r="I631" i="1" s="1"/>
  <c r="G227" i="1"/>
  <c r="I227" i="1" s="1"/>
  <c r="J227" i="1" s="1"/>
  <c r="G226" i="1"/>
  <c r="J226" i="1" s="1"/>
  <c r="G268" i="1"/>
  <c r="I268" i="1" s="1"/>
  <c r="G267" i="1"/>
  <c r="I267" i="1" s="1"/>
  <c r="G301" i="1"/>
  <c r="I301" i="1" s="1"/>
  <c r="G300" i="1"/>
  <c r="I300" i="1" s="1"/>
  <c r="G73" i="1"/>
  <c r="I73" i="1" s="1"/>
  <c r="G72" i="1"/>
  <c r="I72" i="1" s="1"/>
  <c r="G293" i="1"/>
  <c r="I293" i="1" s="1"/>
  <c r="J293" i="1" s="1"/>
  <c r="G292" i="1"/>
  <c r="I292" i="1" s="1"/>
  <c r="J292" i="1" s="1"/>
  <c r="G285" i="1"/>
  <c r="I285" i="1" s="1"/>
  <c r="G284" i="1"/>
  <c r="I284" i="1" s="1"/>
  <c r="G187" i="1"/>
  <c r="I187" i="1" s="1"/>
  <c r="G186" i="1"/>
  <c r="I186" i="1" s="1"/>
  <c r="J186" i="1" s="1"/>
  <c r="J944" i="1" l="1"/>
  <c r="I1072" i="1"/>
  <c r="I1073" i="1"/>
  <c r="I1090" i="1"/>
  <c r="I1098" i="1" s="1"/>
  <c r="J1070" i="1"/>
  <c r="J1069" i="1"/>
  <c r="J1071" i="1"/>
  <c r="J1068" i="1"/>
  <c r="J946" i="1"/>
  <c r="J971" i="1"/>
  <c r="J972" i="1"/>
  <c r="I948" i="1"/>
  <c r="J970" i="1"/>
  <c r="J973" i="1"/>
  <c r="I966" i="1"/>
  <c r="J966" i="1" s="1"/>
  <c r="J974" i="1" s="1"/>
  <c r="J943" i="1"/>
  <c r="J945" i="1"/>
  <c r="I947" i="1"/>
  <c r="J723" i="1"/>
  <c r="J726" i="1"/>
  <c r="J725" i="1"/>
  <c r="I727" i="1"/>
  <c r="I728" i="1"/>
  <c r="J722" i="1"/>
  <c r="J724" i="1"/>
  <c r="J728" i="1"/>
  <c r="I614" i="1"/>
  <c r="J612" i="1"/>
  <c r="J611" i="1"/>
  <c r="J610" i="1"/>
  <c r="J608" i="1"/>
  <c r="J609" i="1"/>
  <c r="I613" i="1"/>
  <c r="J301" i="1"/>
  <c r="J300" i="1"/>
  <c r="J284" i="1"/>
  <c r="J147" i="1"/>
  <c r="I152" i="1"/>
  <c r="I153" i="1"/>
  <c r="J151" i="1"/>
  <c r="J967" i="1"/>
  <c r="J196" i="1"/>
  <c r="J204" i="1"/>
  <c r="J892" i="1"/>
  <c r="J889" i="1"/>
  <c r="J893" i="1"/>
  <c r="I894" i="1"/>
  <c r="I895" i="1"/>
  <c r="J891" i="1"/>
  <c r="J890" i="1"/>
  <c r="J267" i="1"/>
  <c r="J275" i="1" s="1"/>
  <c r="I275" i="1"/>
  <c r="J268" i="1"/>
  <c r="J276" i="1" s="1"/>
  <c r="I276" i="1"/>
  <c r="J90" i="1"/>
  <c r="J172" i="1"/>
  <c r="J390" i="1"/>
  <c r="J374" i="1"/>
  <c r="J155" i="1"/>
  <c r="I57" i="1"/>
  <c r="H777" i="1"/>
  <c r="I616" i="1"/>
  <c r="J72" i="1"/>
  <c r="J73" i="1"/>
  <c r="J153" i="1" s="1"/>
  <c r="J188" i="1"/>
  <c r="J625" i="1"/>
  <c r="J310" i="1"/>
  <c r="I212" i="1"/>
  <c r="I82" i="1"/>
  <c r="I933" i="1"/>
  <c r="J939" i="1"/>
  <c r="J933" i="1" s="1"/>
  <c r="I390" i="1"/>
  <c r="I665" i="1"/>
  <c r="J120" i="1"/>
  <c r="I114" i="1"/>
  <c r="I204" i="1"/>
  <c r="I196" i="1"/>
  <c r="I98" i="1"/>
  <c r="I90" i="1"/>
  <c r="I74" i="1"/>
  <c r="I382" i="1"/>
  <c r="J388" i="1"/>
  <c r="J382" i="1" s="1"/>
  <c r="J843" i="1"/>
  <c r="J844" i="1"/>
  <c r="J895" i="1" s="1"/>
  <c r="J220" i="1"/>
  <c r="I374" i="1"/>
  <c r="I188" i="1"/>
  <c r="J373" i="1"/>
  <c r="J366" i="1" s="1"/>
  <c r="I366" i="1"/>
  <c r="I358" i="1"/>
  <c r="I172" i="1"/>
  <c r="I342" i="1"/>
  <c r="J348" i="1"/>
  <c r="J342" i="1" s="1"/>
  <c r="I334" i="1"/>
  <c r="I1100" i="1"/>
  <c r="I1103" i="1"/>
  <c r="J340" i="1"/>
  <c r="J334" i="1" s="1"/>
  <c r="I326" i="1"/>
  <c r="J332" i="1"/>
  <c r="J326" i="1" s="1"/>
  <c r="I1104" i="1"/>
  <c r="J1100" i="1"/>
  <c r="I1101" i="1"/>
  <c r="I1102" i="1"/>
  <c r="H1084" i="1"/>
  <c r="I318" i="1"/>
  <c r="J324" i="1"/>
  <c r="J318" i="1" s="1"/>
  <c r="I1058" i="1"/>
  <c r="J180" i="1"/>
  <c r="J1058" i="1"/>
  <c r="I657" i="1"/>
  <c r="J663" i="1"/>
  <c r="J657" i="1" s="1"/>
  <c r="I649" i="1"/>
  <c r="J655" i="1"/>
  <c r="J649" i="1" s="1"/>
  <c r="J641" i="1"/>
  <c r="I641" i="1"/>
  <c r="J633" i="1"/>
  <c r="I310" i="1"/>
  <c r="I302" i="1"/>
  <c r="J308" i="1"/>
  <c r="J302" i="1" s="1"/>
  <c r="I1010" i="1"/>
  <c r="J286" i="1"/>
  <c r="I1042" i="1"/>
  <c r="J1050" i="1"/>
  <c r="I1050" i="1"/>
  <c r="I925" i="1"/>
  <c r="J931" i="1"/>
  <c r="I1034" i="1"/>
  <c r="J1042" i="1"/>
  <c r="I917" i="1"/>
  <c r="J1018" i="1"/>
  <c r="I1018" i="1"/>
  <c r="J1034" i="1"/>
  <c r="J1010" i="1"/>
  <c r="J1026" i="1"/>
  <c r="I1026" i="1"/>
  <c r="J950" i="1"/>
  <c r="I950" i="1"/>
  <c r="I829" i="1"/>
  <c r="J917" i="1"/>
  <c r="I994" i="1"/>
  <c r="I986" i="1"/>
  <c r="J994" i="1"/>
  <c r="J977" i="1"/>
  <c r="J986" i="1"/>
  <c r="I1002" i="1"/>
  <c r="J1002" i="1"/>
  <c r="I975" i="1"/>
  <c r="I633" i="1"/>
  <c r="I220" i="1"/>
  <c r="J820" i="1"/>
  <c r="J908" i="1"/>
  <c r="H729" i="1"/>
  <c r="I286" i="1"/>
  <c r="J846" i="1"/>
  <c r="J1075" i="1"/>
  <c r="I261" i="1"/>
  <c r="I180" i="1"/>
  <c r="I625" i="1"/>
  <c r="I278" i="1"/>
  <c r="I294" i="1"/>
  <c r="J740" i="1"/>
  <c r="J777" i="1"/>
  <c r="J749" i="1"/>
  <c r="J899" i="1"/>
  <c r="I1084" i="1"/>
  <c r="I908" i="1"/>
  <c r="I740" i="1"/>
  <c r="I749" i="1"/>
  <c r="I66" i="1"/>
  <c r="J616" i="1"/>
  <c r="H252" i="1"/>
  <c r="H57" i="1"/>
  <c r="H625" i="1"/>
  <c r="H278" i="1"/>
  <c r="I958" i="1" l="1"/>
  <c r="I968" i="1" s="1"/>
  <c r="J1090" i="1"/>
  <c r="I974" i="1"/>
  <c r="J947" i="1"/>
  <c r="J941" i="1" s="1"/>
  <c r="J975" i="1"/>
  <c r="J1106" i="1" s="1"/>
  <c r="J727" i="1"/>
  <c r="J721" i="1" s="1"/>
  <c r="J614" i="1"/>
  <c r="J613" i="1"/>
  <c r="J294" i="1"/>
  <c r="J152" i="1"/>
  <c r="J114" i="1"/>
  <c r="J958" i="1"/>
  <c r="J968" i="1" s="1"/>
  <c r="I721" i="1"/>
  <c r="I896" i="1"/>
  <c r="I607" i="1"/>
  <c r="J261" i="1"/>
  <c r="I106" i="1"/>
  <c r="J106" i="1"/>
  <c r="J358" i="1"/>
  <c r="I734" i="1"/>
  <c r="J278" i="1"/>
  <c r="J730" i="1"/>
  <c r="J731" i="1"/>
  <c r="J732" i="1"/>
  <c r="J729" i="1"/>
  <c r="J733" i="1"/>
  <c r="J269" i="1"/>
  <c r="I252" i="1"/>
  <c r="J163" i="1"/>
  <c r="J66" i="1"/>
  <c r="J837" i="1"/>
  <c r="J57" i="1"/>
  <c r="J811" i="1"/>
  <c r="J881" i="1"/>
  <c r="J1103" i="1"/>
  <c r="J1104" i="1"/>
  <c r="I1106" i="1"/>
  <c r="I1105" i="1"/>
  <c r="J1102" i="1"/>
  <c r="J1101" i="1"/>
  <c r="H1100" i="1"/>
  <c r="I899" i="1"/>
  <c r="J252" i="1"/>
  <c r="J925" i="1"/>
  <c r="J1066" i="1"/>
  <c r="I811" i="1"/>
  <c r="I820" i="1"/>
  <c r="I269" i="1"/>
  <c r="I163" i="1"/>
  <c r="I837" i="1"/>
  <c r="I1075" i="1"/>
  <c r="I846" i="1"/>
  <c r="I1066" i="1"/>
  <c r="I881" i="1"/>
  <c r="I1092" i="1"/>
  <c r="I768" i="1"/>
  <c r="I777" i="1"/>
  <c r="I977" i="1"/>
  <c r="I941" i="1"/>
  <c r="H721" i="1"/>
  <c r="H616" i="1"/>
  <c r="H163" i="1"/>
  <c r="J1098" i="1" l="1"/>
  <c r="J1092" i="1" s="1"/>
  <c r="J1084" i="1"/>
  <c r="I1107" i="1"/>
  <c r="J734" i="1"/>
  <c r="J768" i="1"/>
  <c r="J894" i="1"/>
  <c r="J896" i="1" s="1"/>
  <c r="J607" i="1"/>
  <c r="H1075" i="1"/>
  <c r="H1107" i="1"/>
  <c r="H736" i="1"/>
  <c r="H896" i="1"/>
  <c r="J1105" i="1" l="1"/>
  <c r="J1107" i="1" s="1"/>
  <c r="J146" i="1"/>
  <c r="J735" i="1"/>
  <c r="J736" i="1" s="1"/>
  <c r="I146" i="1"/>
  <c r="I735" i="1" s="1"/>
  <c r="I736" i="1" s="1"/>
</calcChain>
</file>

<file path=xl/sharedStrings.xml><?xml version="1.0" encoding="utf-8"?>
<sst xmlns="http://schemas.openxmlformats.org/spreadsheetml/2006/main" count="1368" uniqueCount="264">
  <si>
    <t>total cap 70 PT</t>
  </si>
  <si>
    <t>total cap 70 dirigentie</t>
  </si>
  <si>
    <t>total cap 70 Dotari</t>
  </si>
  <si>
    <t>U.M</t>
  </si>
  <si>
    <t>Cant</t>
  </si>
  <si>
    <t>PU</t>
  </si>
  <si>
    <t>valoare</t>
  </si>
  <si>
    <t>total</t>
  </si>
  <si>
    <t>Cap. 67 Cultură, recreere şi religie</t>
  </si>
  <si>
    <t>Cap. 70  Locuinţe, servicii şi dezvoltare publică</t>
  </si>
  <si>
    <t>Cap.51 "Autorităţi publice şi acţiuni externe"</t>
  </si>
  <si>
    <t>Cap. 61  Ordine publică şi siguranţă naţională</t>
  </si>
  <si>
    <t>Cap. 66 Sănătate</t>
  </si>
  <si>
    <t>Cap. 68 "Asigurări şi asistenţă socială"</t>
  </si>
  <si>
    <t>Cap. 74 "Protecția Mediului"</t>
  </si>
  <si>
    <t>Cap. 84 "Transporturi"</t>
  </si>
  <si>
    <t>SF/DALI/PUZ</t>
  </si>
  <si>
    <t>PT</t>
  </si>
  <si>
    <t>Servicii de dirigentie</t>
  </si>
  <si>
    <t>Dotari</t>
  </si>
  <si>
    <t>Achizitii imobile</t>
  </si>
  <si>
    <t>Executie</t>
  </si>
  <si>
    <t>total cap 51 PT</t>
  </si>
  <si>
    <t>total cap 51 dirigentie</t>
  </si>
  <si>
    <t>total cap51 Executie</t>
  </si>
  <si>
    <t>total cap 51 Dotari</t>
  </si>
  <si>
    <t>total cap 61 PT</t>
  </si>
  <si>
    <t>total cap 61 dirigentie</t>
  </si>
  <si>
    <t>total cap 61 Executie</t>
  </si>
  <si>
    <t>total cap 61 Dotari</t>
  </si>
  <si>
    <t>total cap 65 PT</t>
  </si>
  <si>
    <t>total cap 65 dirigentie</t>
  </si>
  <si>
    <t>total cap 65 Executie</t>
  </si>
  <si>
    <t>total cap 65 Dotari</t>
  </si>
  <si>
    <t>total cap 66 PT</t>
  </si>
  <si>
    <t>total cap 66 dirigentie</t>
  </si>
  <si>
    <t>total cap 66 Executie</t>
  </si>
  <si>
    <t>total cap 67 PT</t>
  </si>
  <si>
    <t>total cap 67 dirigentie</t>
  </si>
  <si>
    <t>total cap 67 Executie</t>
  </si>
  <si>
    <t>total cap 67 Dotari</t>
  </si>
  <si>
    <t>total cap 68 PT</t>
  </si>
  <si>
    <t>total cap 68 dirigentie</t>
  </si>
  <si>
    <t>total cap 68 Executie</t>
  </si>
  <si>
    <t>total cap 68 Dotari</t>
  </si>
  <si>
    <t>total cap 70 Executie</t>
  </si>
  <si>
    <t>Total cap.70</t>
  </si>
  <si>
    <t>Total cap.51</t>
  </si>
  <si>
    <t>Total cap.61</t>
  </si>
  <si>
    <t>Total cap.65</t>
  </si>
  <si>
    <t>Total cap.66</t>
  </si>
  <si>
    <t>Total cap.67</t>
  </si>
  <si>
    <t>Total cap.68</t>
  </si>
  <si>
    <t>Total cap.74</t>
  </si>
  <si>
    <t>total cap 74 PT</t>
  </si>
  <si>
    <t>total cap 74 dirigentie</t>
  </si>
  <si>
    <t>total cap 74 Executie</t>
  </si>
  <si>
    <t>total cap 74 Dotari</t>
  </si>
  <si>
    <t>Total cap.84</t>
  </si>
  <si>
    <t>total cap 84 PT</t>
  </si>
  <si>
    <t>total cap 84 dirigentie</t>
  </si>
  <si>
    <t>total cap 84 Executie</t>
  </si>
  <si>
    <t>total cap 84 Dotari</t>
  </si>
  <si>
    <t xml:space="preserve">TOTAL GENERAL </t>
  </si>
  <si>
    <t>Programul de investiţii publice aferente lucrărilor pentru care au fost semnate contracte de finanţare din FEN (fonduri externe nerambursabile) pe anul 2023</t>
  </si>
  <si>
    <t>Sursa  FONDURI EXTERNE NERAMBURSABILE</t>
  </si>
  <si>
    <t>TOTAL GENERAL FEN</t>
  </si>
  <si>
    <t>Proiecte cu finanțare din sumele reprezentând asistența financiară nerambursabilă aferentă PNRR pe anul 2023</t>
  </si>
  <si>
    <t>TOTAL GENERAL PNRR</t>
  </si>
  <si>
    <t xml:space="preserve">                     Ordonator principal de credite                                                                                              </t>
  </si>
  <si>
    <t xml:space="preserve">                                     Primar,                                        Director economic,</t>
  </si>
  <si>
    <t>Şef  serviciu investiţii, gospodărire, întreținere</t>
  </si>
  <si>
    <t>ing.Szucs Zsigmond</t>
  </si>
  <si>
    <t>TOTAL PT</t>
  </si>
  <si>
    <t>TOTAL SERVICII DIRIGENTIE</t>
  </si>
  <si>
    <t>TOTAL EXECUTIE</t>
  </si>
  <si>
    <t>TOTAL DOTARI</t>
  </si>
  <si>
    <t>total cap 51 Imobile</t>
  </si>
  <si>
    <t>total cap 61 Imobile</t>
  </si>
  <si>
    <t>total cap 65 Imobile</t>
  </si>
  <si>
    <t>total cap 67 Imobile</t>
  </si>
  <si>
    <t>total cap 68 Imobile</t>
  </si>
  <si>
    <t>total cap 70 Imobile</t>
  </si>
  <si>
    <t>total cap 74 Imobile</t>
  </si>
  <si>
    <t>TOTAL IMOBILE</t>
  </si>
  <si>
    <t>total cap 84 SF/DALI/PUZ</t>
  </si>
  <si>
    <t>total cap 51 SF/DALI/PUZ</t>
  </si>
  <si>
    <t>total cap 61 SF/DALI/PUZ</t>
  </si>
  <si>
    <t>total cap 65 SF/DALI/PUZ</t>
  </si>
  <si>
    <t>total cap 66 SF/DALI/PUZ</t>
  </si>
  <si>
    <t>total cap 67 SF/DALI/PUZ</t>
  </si>
  <si>
    <t>total cap 68 SF/DALI/PUZ</t>
  </si>
  <si>
    <t>total cap 70 SF/DALI/PUZ</t>
  </si>
  <si>
    <t>total cap 74 SF/DALI/PUZ</t>
  </si>
  <si>
    <t>TOTAL SF/DALI/PUZ</t>
  </si>
  <si>
    <t>NR. CRT.</t>
  </si>
  <si>
    <t>ANEXA</t>
  </si>
  <si>
    <t xml:space="preserve">Denumnire Obiectiv
Activitati Aferente </t>
  </si>
  <si>
    <t>Valoare Contract= Credit de Angajament</t>
  </si>
  <si>
    <t xml:space="preserve">NOTA </t>
  </si>
  <si>
    <t>Credite Bugetare= BUGET</t>
  </si>
  <si>
    <t>Analiza cost beneficiu se aprobă odată cu SF și Indicatorilor Tehnico-economici prin Hotărâre de Consiliu</t>
  </si>
  <si>
    <t>Graficul de finanțare este conform planificării cheltuielor pe trimestre</t>
  </si>
  <si>
    <t>StadiuFfizic al Obiectivelor/PIF</t>
  </si>
  <si>
    <t>Termeni PIF= Termeni de punere în funcțiune</t>
  </si>
  <si>
    <t>Costurile de e funcţionare şi de întreţinere după punerea în funcţiune nu pot fi identificate în momentul realizării obiectivului.</t>
  </si>
  <si>
    <t>Sursa 02 buget local</t>
  </si>
  <si>
    <t>val</t>
  </si>
  <si>
    <t>in derulare</t>
  </si>
  <si>
    <t>Reabilitare termică a blocului de locuințe din str.Mircea cel Bătrân, nr.25, bl. C25</t>
  </si>
  <si>
    <t>Reabilitare termică a blocului de locuinţe situat pe B-dul I.C. Brătianu, nr.5</t>
  </si>
  <si>
    <t>Implementarea măsurilor de eficiență energetică la sala de sport al Școlii gimnaziale Bălcescu Petofi</t>
  </si>
  <si>
    <t>Cap. 65   Învăţământ</t>
  </si>
  <si>
    <t>Reabilitare termică a blocului de locuinţe str.Astronauților A1</t>
  </si>
  <si>
    <t>Muzeul industrializării forțate și al dezrădăcinării Satu Mare</t>
  </si>
  <si>
    <t>Elaborarea Planului Urbanistic General al Municipiului Satu Mare</t>
  </si>
  <si>
    <t>Achiziție de autobuse nepoluante</t>
  </si>
  <si>
    <t>Renovarea energetică a Liceului cu Program Sportiv</t>
  </si>
  <si>
    <t>Reabilitare termică a blocului de locuinţe situat pe str.Proiectantului S1</t>
  </si>
  <si>
    <t>Reabilitare termică a blocului de locuinţe din b-dul Transilvania Bl.2</t>
  </si>
  <si>
    <t>Reabilitare termică a blocului de locuințe din str.Proiectantului S5</t>
  </si>
  <si>
    <t>Reabilitare termică la blocurile de locuinţe str.Careiului C3 - C5</t>
  </si>
  <si>
    <t>Reabilitare termică a blocului de locuințe din b-dul Lucian Blaga UU40</t>
  </si>
  <si>
    <t>Reabilitare termică a blocului de locuințe din str.Mircea cel Bătrân, nr.23, bl. C26</t>
  </si>
  <si>
    <t>realizare studiu privind obiectivul menționat</t>
  </si>
  <si>
    <t>Servicii de supervizare</t>
  </si>
  <si>
    <t>Parcare etajată S+P+2 pe strada Mihail Kogălniceanu nr.5</t>
  </si>
  <si>
    <t>SF</t>
  </si>
  <si>
    <t>Pod peste râul Someș - Amplasament str. Ștrandului</t>
  </si>
  <si>
    <t>Servicii de dirigenție</t>
  </si>
  <si>
    <t>Modernizare strada Stupilor</t>
  </si>
  <si>
    <t>Modernizare clădire existentă B-dul Muncii nr.44</t>
  </si>
  <si>
    <t>Reabilitarea termică la blocurile de locuințe situate în Piața Soarelui UU4, UU6, UU8,UU10</t>
  </si>
  <si>
    <t>Extinderea iluminatului public pe strada Ștefan Benea</t>
  </si>
  <si>
    <t>Extinderea iluminatului public pe strada Ferma Sătmărel, nr.36A - 36P</t>
  </si>
  <si>
    <t>Extinderea iluminatului public pe strada Hermann Mihaly</t>
  </si>
  <si>
    <t>Produse promoționale</t>
  </si>
  <si>
    <t>în derulare</t>
  </si>
  <si>
    <t xml:space="preserve">Reabilitare conductă de aducțiune apă </t>
  </si>
  <si>
    <t xml:space="preserve">Implementarea măsurilor de eficienţă energetică la Sala de Scrimă “Alexandru Csipler” </t>
  </si>
  <si>
    <t>buc</t>
  </si>
  <si>
    <t>SF/ Servicii de consultanță de specialitate pentru accesarea de fonduri nerambursabile și managementul contractului de finanțare și al proiectului</t>
  </si>
  <si>
    <t>Alimentare cont IID</t>
  </si>
  <si>
    <t>SF/DALI</t>
  </si>
  <si>
    <t>PUZ</t>
  </si>
  <si>
    <t>DALI</t>
  </si>
  <si>
    <t>Modernizarea infrastructurii educaționale în unitățile de învățământ din municipiul Satu Mare</t>
  </si>
  <si>
    <t>VAL</t>
  </si>
  <si>
    <t>Extindere școala Lucian Blaga</t>
  </si>
  <si>
    <t>Reconversia și refuncționalizarea terenurilor degradate și neutilizate situate pe malurile Someșului</t>
  </si>
  <si>
    <t>Extinderea iluminatului public pe strada Lazarului</t>
  </si>
  <si>
    <t>Reabilitarea clădirii Hotel Sport, situată pe strada Mileniului, nr.25</t>
  </si>
  <si>
    <t xml:space="preserve"> Reabilitare fațade și acoperiș la imobilul situat pe strada Horea nr.6</t>
  </si>
  <si>
    <t>În derulare</t>
  </si>
  <si>
    <t xml:space="preserve">  ec. Ursu Lucia</t>
  </si>
  <si>
    <r>
      <t xml:space="preserve">                              Keresk</t>
    </r>
    <r>
      <rPr>
        <sz val="12"/>
        <rFont val="Calibri"/>
        <family val="2"/>
        <charset val="238"/>
      </rPr>
      <t>é</t>
    </r>
    <r>
      <rPr>
        <sz val="12"/>
        <rFont val="Arial"/>
        <family val="2"/>
      </rPr>
      <t>nyi G</t>
    </r>
    <r>
      <rPr>
        <sz val="12"/>
        <rFont val="Calibri"/>
        <family val="2"/>
        <charset val="238"/>
      </rPr>
      <t>á</t>
    </r>
    <r>
      <rPr>
        <sz val="12"/>
        <rFont val="Arial"/>
        <family val="2"/>
      </rPr>
      <t xml:space="preserve">bor                                </t>
    </r>
  </si>
  <si>
    <t>in vederea contractarii</t>
  </si>
  <si>
    <t>PUZ Amenajare pădure urbană Noroieni</t>
  </si>
  <si>
    <t>PT- documentație</t>
  </si>
  <si>
    <t>PUZ Reconversia și refuncționalizarea terenurilor degradate și neutilizate situate pe malurile Someșului- MAL STÂNG</t>
  </si>
  <si>
    <t>Actualizarea Registrului local al spațiilor verzi din Municipiul Satu Mare</t>
  </si>
  <si>
    <t>Creșterea eficienței energetice și a gestionării inteligente a energiei în infrastructura sistemului de iluminat public a Municipiului Satu Mare, zona de SUD, jud.Satu Mare</t>
  </si>
  <si>
    <t>Cap. 54 ,,Alte servicii publice generale,,</t>
  </si>
  <si>
    <t>in curs de achiziție</t>
  </si>
  <si>
    <t>total cap 54 SF/DALI/PUZ</t>
  </si>
  <si>
    <t>total cap 54 PT</t>
  </si>
  <si>
    <t>total cap 54 dirigentie</t>
  </si>
  <si>
    <t>total cap 54 Executie</t>
  </si>
  <si>
    <t>total cap 54 Dotari</t>
  </si>
  <si>
    <t>total cap 54 Imobile</t>
  </si>
  <si>
    <t>Modernizare Strada Ion Popdan</t>
  </si>
  <si>
    <t>in curs de demarare</t>
  </si>
  <si>
    <t>Dotari Transformator 800kVA</t>
  </si>
  <si>
    <t>in curs de contractare</t>
  </si>
  <si>
    <t>DALI Modernizare și extindere stadion Unio</t>
  </si>
  <si>
    <t>Bazin de retenție ape pluviale la SPAU Fabricii</t>
  </si>
  <si>
    <t>Pasarela pietonală și velo intersecția Crinul</t>
  </si>
  <si>
    <t>Servicii de dirigentie+ SSM</t>
  </si>
  <si>
    <t>Extindere locuri de joacă prin echipamente de joacă noi</t>
  </si>
  <si>
    <t>Modernizare Drumul Luncii, Petalelor, Vinului și Afinelor în municipiul Satu Mare</t>
  </si>
  <si>
    <t>Modernizare străzi Karoly Gaspar tronson 3</t>
  </si>
  <si>
    <t>PT+ certificat energetic</t>
  </si>
  <si>
    <t>Teren multifuncțional de sport la Școala Gimnazială Lucian Blaga din Municipiul Satu Mare, județul Satu Mare</t>
  </si>
  <si>
    <t>Regenerare urbană în zona cartierului Micro 15</t>
  </si>
  <si>
    <t>Strengthening intercultural relations through the development of cultural institutions in Szatmar County and Szabolcs-Szatmar-Bereg County</t>
  </si>
  <si>
    <t>Pasarelă pietonală și velo intersecția Burdea</t>
  </si>
  <si>
    <t xml:space="preserve"> Taxă de racordare - Alimentare cu energie electrică Proiect Tip - Construire și dotare creșă mare strada Iuliu Coroianu nr.46</t>
  </si>
  <si>
    <t>Valoare Toala Initiala Obiectiv (indicatori pentru proiect, valoare estimata pentru DALI, SF,PUZ, Dotari)</t>
  </si>
  <si>
    <t>Pasarelă pietonală și velo peste râul Someș, cartierul funcționarilor-Micro16</t>
  </si>
  <si>
    <t>Lucrări de intervenție privind implementarea măsurilor de eficiență energetică la Grădinița nr. 11</t>
  </si>
  <si>
    <t>Sistem de alarmare la efracție pentru Casa Meșteșugarilor</t>
  </si>
  <si>
    <t>Sistem de supraveghere video pentru Casa Meșteșugarilor</t>
  </si>
  <si>
    <t>Modernizare strada Castanilor și strada Cireșilor</t>
  </si>
  <si>
    <t>Extindere unitate de învățământ corp P+2 (parțial) Școala Gimnazială Grigore Moisil</t>
  </si>
  <si>
    <t>Servicii tehnice</t>
  </si>
  <si>
    <t xml:space="preserve">Reabilitarea parcului Vasile Lucaciu </t>
  </si>
  <si>
    <t>Servicii de urbanism PUZ pentru  obiectivul de investiție Pasarelă pietonală și velo peste râul Someș, cartierul funcționarilor-Micro16</t>
  </si>
  <si>
    <t>Sistem integrat de monitorizare a traficului și mobilitate inteligență în Municipiul Satu Mare</t>
  </si>
  <si>
    <t>Modernizarea infrastructurii iluminatului public pe B-dul Lucian Blaga</t>
  </si>
  <si>
    <t>Pistă de alergare</t>
  </si>
  <si>
    <t>Revitalizarea structurii educaționale și sociale la școala generală nr. 11 Sătmărel</t>
  </si>
  <si>
    <t>în curs de contractare</t>
  </si>
  <si>
    <t>Transformarea LICEULUI TEORETIC GERMAN JOHANN ETTINGER în clădire NZEB</t>
  </si>
  <si>
    <t>Experți</t>
  </si>
  <si>
    <t>Licențe aplicații software informatice</t>
  </si>
  <si>
    <t>Cazan încălzile centrală 60Kw la sediul instituției</t>
  </si>
  <si>
    <t>în curs de achiziție</t>
  </si>
  <si>
    <t>Noi capacităţi de producere a energiei electrice produsă din surse regenerabile de energie solară, cu capacități de stocare integrate, pentru autoconsum pentru unități școlare din Municipiul Satu Mare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</si>
  <si>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</si>
  <si>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SF/DALI/PUZ- expertizare</t>
  </si>
  <si>
    <t>Extindere locuri de joacă cu echipamente de joacă noi de echilibristică pentru copii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</si>
  <si>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</si>
  <si>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</si>
  <si>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</si>
  <si>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</si>
  <si>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</si>
  <si>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</si>
  <si>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</si>
  <si>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</si>
  <si>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</si>
  <si>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</si>
  <si>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</si>
  <si>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</si>
  <si>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</si>
  <si>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</si>
  <si>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</si>
  <si>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</si>
  <si>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Studii AFM ZONE NEMODERNIZATE</t>
  </si>
  <si>
    <t>SF/DALI/PUZ/Studii</t>
  </si>
  <si>
    <t>Lucrări arhitecturale și de iluminare la pasarelele pietonale peste bulevardul Transilvania din mun Satu Mare</t>
  </si>
  <si>
    <t>Expertiză tehnică pentru Casa Meșteșugarilor</t>
  </si>
  <si>
    <t>Achiziție elemente decorative pentru domeniul public, P-ța 25 Octombrie, din municipiul Satu Mare</t>
  </si>
  <si>
    <t>Noi capacităţi de producere a energiei electrice produsă din surse regenerabile de energie solară, cu capacități de stocare integrate pentru Municipiul Satu Mare</t>
  </si>
  <si>
    <t>Servicii de realizare a Ortofotoplanului digital 2D și a Ortofotoplanului 3D pentru U.A.T</t>
  </si>
  <si>
    <t xml:space="preserve">Servicii de cartografiere digitală </t>
  </si>
  <si>
    <t>în vederea achiziției</t>
  </si>
  <si>
    <t>Modernizare străzi în cartierul Sătmărel Lot 1 - Nord</t>
  </si>
  <si>
    <t>Modernizare străzi în cartierul Sătmărel Lot 2 - Vest</t>
  </si>
  <si>
    <t>Modernizare străzi în cartierul Sătmărel Lot 3 - Sud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</si>
  <si>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</si>
  <si>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Documentatii cadastrale</t>
  </si>
  <si>
    <t>Cofinanțare Proiect regional de dezvoltare a infrastructurii de apă și apă uzată din județul Satu Mare</t>
  </si>
  <si>
    <t>Programul de investiţii publice pe anul 2026</t>
  </si>
  <si>
    <t>Studiu privind ariile protejate in zona Padurea Noroieni</t>
  </si>
  <si>
    <t>total cap 51 asistență tehnică</t>
  </si>
  <si>
    <t>total cap 61 asistență tehnică</t>
  </si>
  <si>
    <t>total cap 66 asistență tehnică</t>
  </si>
  <si>
    <t>total cap 74 asisitenta tehnică tehnică</t>
  </si>
  <si>
    <t>total cap 65 asistență tehnică</t>
  </si>
  <si>
    <t>total cap 67 asistență tehnică</t>
  </si>
  <si>
    <t>Asistență tehnică</t>
  </si>
  <si>
    <t>total cap 54 Asistență tehnică</t>
  </si>
  <si>
    <t>Asistență tehnică+ Audit energetic si Luminotehnic</t>
  </si>
  <si>
    <t>TOTAL Asistență tehnică</t>
  </si>
  <si>
    <t>Tarif Asistență tehnică</t>
  </si>
  <si>
    <t>total cap 68 asistență tehnică</t>
  </si>
  <si>
    <t>total cap 70 asistență tehnică</t>
  </si>
  <si>
    <t>total cap 84 asistență tehnică</t>
  </si>
  <si>
    <t>total cap 74 asistență tehnică</t>
  </si>
  <si>
    <t>Pista de biciclete pe coronamentul digului mal drept al râului Someș de la stația de epurare până la limita administrativă a Municipilui Satu Mare spre Dara</t>
  </si>
  <si>
    <t>Taxe și avize pentru obiectibul de investiții Proiect Tip- Construire creșă și dotare strada Iuliu Coroianu nr. 46</t>
  </si>
  <si>
    <t>Reamenajare loc de joacă Bulevardul Muncii, Municipiul Satu Mare</t>
  </si>
  <si>
    <t>Lucrări de investiții la Colegiul Național ”Doamna Stanca”din municipiul Satu Mare</t>
  </si>
  <si>
    <t>Anexa nr. 8 la HCL 103/11.05.2026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</si>
</sst>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ei&quot;_-;\-* #,##0.00\ &quot;lei&quot;_-;_-* &quot;-&quot;??\ &quot;lei&quot;_-;_-@_-"/>
    <numFmt numFmtId="164" formatCode="#,##0\ _l_e_i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u/>
      <sz val="12"/>
      <name val="Arial"/>
      <family val="2"/>
    </font>
    <font>
      <b/>
      <i/>
      <sz val="14"/>
      <color rgb="FFC00000"/>
      <name val="Arial"/>
      <family val="2"/>
    </font>
    <font>
      <b/>
      <u/>
      <sz val="14"/>
      <color rgb="FF000000"/>
      <name val="Arial"/>
      <family val="2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sz val="12"/>
      <name val="Arial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8">
    <xf numFmtId="0" fontId="0" fillId="0" borderId="0" xfId="0"/>
    <xf numFmtId="0" fontId="0" fillId="0" borderId="4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right" wrapText="1"/>
    </xf>
    <xf numFmtId="0" fontId="0" fillId="2" borderId="3" xfId="0" applyFill="1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 wrapText="1"/>
    </xf>
    <xf numFmtId="0" fontId="0" fillId="0" borderId="7" xfId="0" applyBorder="1" applyAlignment="1">
      <alignment vertical="center"/>
    </xf>
    <xf numFmtId="0" fontId="0" fillId="2" borderId="4" xfId="0" applyFill="1" applyBorder="1"/>
    <xf numFmtId="0" fontId="4" fillId="2" borderId="4" xfId="0" applyFont="1" applyFill="1" applyBorder="1"/>
    <xf numFmtId="0" fontId="1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6" fillId="4" borderId="23" xfId="0" applyFont="1" applyFill="1" applyBorder="1"/>
    <xf numFmtId="0" fontId="1" fillId="6" borderId="26" xfId="0" applyFont="1" applyFill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1" fillId="6" borderId="28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right" wrapText="1"/>
    </xf>
    <xf numFmtId="3" fontId="1" fillId="3" borderId="0" xfId="0" applyNumberFormat="1" applyFont="1" applyFill="1" applyAlignment="1">
      <alignment horizontal="center" wrapText="1"/>
    </xf>
    <xf numFmtId="3" fontId="4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0" fillId="2" borderId="0" xfId="0" applyNumberFormat="1" applyFill="1" applyAlignment="1">
      <alignment wrapText="1"/>
    </xf>
    <xf numFmtId="3" fontId="1" fillId="6" borderId="25" xfId="0" applyNumberFormat="1" applyFont="1" applyFill="1" applyBorder="1" applyAlignment="1">
      <alignment vertical="center"/>
    </xf>
    <xf numFmtId="3" fontId="6" fillId="4" borderId="6" xfId="0" applyNumberFormat="1" applyFont="1" applyFill="1" applyBorder="1"/>
    <xf numFmtId="3" fontId="1" fillId="3" borderId="0" xfId="0" applyNumberFormat="1" applyFont="1" applyFill="1" applyAlignment="1">
      <alignment horizontal="center" vertical="top" wrapText="1"/>
    </xf>
    <xf numFmtId="3" fontId="1" fillId="2" borderId="2" xfId="0" applyNumberFormat="1" applyFont="1" applyFill="1" applyBorder="1" applyAlignment="1">
      <alignment horizontal="right" wrapText="1"/>
    </xf>
    <xf numFmtId="3" fontId="0" fillId="2" borderId="3" xfId="0" applyNumberFormat="1" applyFill="1" applyBorder="1" applyAlignment="1">
      <alignment wrapText="1"/>
    </xf>
    <xf numFmtId="0" fontId="14" fillId="3" borderId="0" xfId="0" applyFont="1" applyFill="1" applyAlignment="1">
      <alignment horizontal="left"/>
    </xf>
    <xf numFmtId="3" fontId="1" fillId="2" borderId="0" xfId="0" applyNumberFormat="1" applyFont="1" applyFill="1" applyAlignment="1">
      <alignment wrapText="1"/>
    </xf>
    <xf numFmtId="0" fontId="1" fillId="6" borderId="30" xfId="0" applyFont="1" applyFill="1" applyBorder="1" applyAlignment="1">
      <alignment vertical="center"/>
    </xf>
    <xf numFmtId="0" fontId="1" fillId="6" borderId="31" xfId="0" applyFont="1" applyFill="1" applyBorder="1" applyAlignment="1">
      <alignment vertical="center"/>
    </xf>
    <xf numFmtId="164" fontId="1" fillId="3" borderId="0" xfId="0" applyNumberFormat="1" applyFont="1" applyFill="1" applyAlignment="1">
      <alignment horizontal="right" wrapText="1"/>
    </xf>
    <xf numFmtId="164" fontId="4" fillId="2" borderId="4" xfId="0" applyNumberFormat="1" applyFont="1" applyFill="1" applyBorder="1"/>
    <xf numFmtId="164" fontId="0" fillId="0" borderId="7" xfId="0" applyNumberFormat="1" applyBorder="1" applyAlignment="1">
      <alignment vertical="center"/>
    </xf>
    <xf numFmtId="164" fontId="0" fillId="2" borderId="0" xfId="0" applyNumberFormat="1" applyFill="1" applyAlignment="1">
      <alignment wrapText="1"/>
    </xf>
    <xf numFmtId="0" fontId="1" fillId="2" borderId="4" xfId="0" applyFont="1" applyFill="1" applyBorder="1"/>
    <xf numFmtId="164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1" fillId="2" borderId="0" xfId="0" applyNumberFormat="1" applyFont="1" applyFill="1" applyAlignment="1">
      <alignment wrapText="1"/>
    </xf>
    <xf numFmtId="3" fontId="1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center" vertical="top" wrapText="1"/>
    </xf>
    <xf numFmtId="3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0" fillId="10" borderId="7" xfId="0" applyFill="1" applyBorder="1" applyAlignment="1">
      <alignment vertical="center"/>
    </xf>
    <xf numFmtId="0" fontId="16" fillId="2" borderId="4" xfId="0" applyFont="1" applyFill="1" applyBorder="1"/>
    <xf numFmtId="0" fontId="16" fillId="0" borderId="0" xfId="0" applyFont="1"/>
    <xf numFmtId="3" fontId="16" fillId="10" borderId="7" xfId="0" applyNumberFormat="1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11" fillId="0" borderId="0" xfId="0" applyFont="1"/>
    <xf numFmtId="0" fontId="21" fillId="0" borderId="0" xfId="0" applyFont="1"/>
    <xf numFmtId="0" fontId="1" fillId="9" borderId="0" xfId="0" applyFont="1" applyFill="1" applyAlignment="1">
      <alignment horizontal="center"/>
    </xf>
    <xf numFmtId="0" fontId="1" fillId="9" borderId="32" xfId="0" applyFont="1" applyFill="1" applyBorder="1" applyAlignment="1">
      <alignment horizontal="left"/>
    </xf>
    <xf numFmtId="0" fontId="0" fillId="9" borderId="32" xfId="0" applyFill="1" applyBorder="1"/>
    <xf numFmtId="3" fontId="0" fillId="9" borderId="32" xfId="0" applyNumberFormat="1" applyFill="1" applyBorder="1" applyAlignment="1">
      <alignment wrapText="1"/>
    </xf>
    <xf numFmtId="0" fontId="0" fillId="9" borderId="32" xfId="0" applyFill="1" applyBorder="1" applyAlignment="1">
      <alignment horizontal="left" wrapText="1"/>
    </xf>
    <xf numFmtId="0" fontId="1" fillId="9" borderId="32" xfId="0" applyFont="1" applyFill="1" applyBorder="1" applyAlignment="1">
      <alignment wrapText="1"/>
    </xf>
    <xf numFmtId="0" fontId="1" fillId="9" borderId="32" xfId="0" applyFont="1" applyFill="1" applyBorder="1"/>
    <xf numFmtId="0" fontId="0" fillId="9" borderId="32" xfId="0" applyFill="1" applyBorder="1" applyAlignment="1">
      <alignment horizontal="center" wrapText="1"/>
    </xf>
    <xf numFmtId="0" fontId="0" fillId="9" borderId="32" xfId="0" applyFill="1" applyBorder="1" applyAlignment="1">
      <alignment wrapText="1"/>
    </xf>
    <xf numFmtId="3" fontId="1" fillId="9" borderId="32" xfId="0" applyNumberFormat="1" applyFont="1" applyFill="1" applyBorder="1" applyAlignment="1">
      <alignment horizontal="right" wrapText="1"/>
    </xf>
    <xf numFmtId="0" fontId="1" fillId="9" borderId="32" xfId="0" applyFont="1" applyFill="1" applyBorder="1" applyAlignment="1">
      <alignment horizontal="right" wrapText="1"/>
    </xf>
    <xf numFmtId="164" fontId="1" fillId="9" borderId="32" xfId="0" applyNumberFormat="1" applyFont="1" applyFill="1" applyBorder="1" applyAlignment="1">
      <alignment horizontal="left"/>
    </xf>
    <xf numFmtId="0" fontId="16" fillId="2" borderId="33" xfId="0" applyFont="1" applyFill="1" applyBorder="1"/>
    <xf numFmtId="164" fontId="16" fillId="2" borderId="33" xfId="0" applyNumberFormat="1" applyFont="1" applyFill="1" applyBorder="1"/>
    <xf numFmtId="3" fontId="19" fillId="2" borderId="33" xfId="0" applyNumberFormat="1" applyFont="1" applyFill="1" applyBorder="1"/>
    <xf numFmtId="3" fontId="16" fillId="2" borderId="33" xfId="0" applyNumberFormat="1" applyFont="1" applyFill="1" applyBorder="1"/>
    <xf numFmtId="0" fontId="1" fillId="2" borderId="5" xfId="0" applyFont="1" applyFill="1" applyBorder="1" applyAlignment="1">
      <alignment horizontal="right" wrapText="1"/>
    </xf>
    <xf numFmtId="3" fontId="0" fillId="2" borderId="34" xfId="0" applyNumberFormat="1" applyFill="1" applyBorder="1" applyAlignment="1">
      <alignment wrapText="1"/>
    </xf>
    <xf numFmtId="0" fontId="14" fillId="9" borderId="32" xfId="0" applyFont="1" applyFill="1" applyBorder="1" applyAlignment="1">
      <alignment horizontal="left"/>
    </xf>
    <xf numFmtId="0" fontId="15" fillId="9" borderId="32" xfId="0" applyFont="1" applyFill="1" applyBorder="1"/>
    <xf numFmtId="3" fontId="15" fillId="9" borderId="32" xfId="0" applyNumberFormat="1" applyFont="1" applyFill="1" applyBorder="1" applyAlignment="1">
      <alignment wrapText="1"/>
    </xf>
    <xf numFmtId="0" fontId="15" fillId="9" borderId="32" xfId="0" applyFont="1" applyFill="1" applyBorder="1" applyAlignment="1">
      <alignment horizontal="left" wrapText="1"/>
    </xf>
    <xf numFmtId="0" fontId="14" fillId="9" borderId="32" xfId="0" applyFont="1" applyFill="1" applyBorder="1"/>
    <xf numFmtId="3" fontId="1" fillId="9" borderId="32" xfId="0" applyNumberFormat="1" applyFont="1" applyFill="1" applyBorder="1" applyAlignment="1">
      <alignment vertical="center" wrapText="1"/>
    </xf>
    <xf numFmtId="0" fontId="0" fillId="9" borderId="32" xfId="0" applyFill="1" applyBorder="1" applyAlignment="1">
      <alignment horizontal="center" vertical="center" wrapText="1"/>
    </xf>
    <xf numFmtId="3" fontId="1" fillId="9" borderId="32" xfId="0" applyNumberFormat="1" applyFont="1" applyFill="1" applyBorder="1" applyAlignment="1">
      <alignment horizontal="left"/>
    </xf>
    <xf numFmtId="0" fontId="4" fillId="9" borderId="32" xfId="0" applyFont="1" applyFill="1" applyBorder="1" applyAlignment="1">
      <alignment horizontal="left"/>
    </xf>
    <xf numFmtId="0" fontId="4" fillId="9" borderId="32" xfId="0" applyFont="1" applyFill="1" applyBorder="1"/>
    <xf numFmtId="3" fontId="4" fillId="9" borderId="32" xfId="0" applyNumberFormat="1" applyFont="1" applyFill="1" applyBorder="1" applyAlignment="1">
      <alignment wrapText="1"/>
    </xf>
    <xf numFmtId="0" fontId="4" fillId="9" borderId="32" xfId="0" applyFont="1" applyFill="1" applyBorder="1" applyAlignment="1">
      <alignment wrapText="1"/>
    </xf>
    <xf numFmtId="0" fontId="4" fillId="9" borderId="32" xfId="0" applyFont="1" applyFill="1" applyBorder="1" applyAlignment="1">
      <alignment horizontal="left" wrapText="1"/>
    </xf>
    <xf numFmtId="3" fontId="0" fillId="9" borderId="32" xfId="0" applyNumberFormat="1" applyFill="1" applyBorder="1"/>
    <xf numFmtId="0" fontId="0" fillId="2" borderId="33" xfId="0" applyFill="1" applyBorder="1"/>
    <xf numFmtId="3" fontId="4" fillId="2" borderId="33" xfId="0" applyNumberFormat="1" applyFont="1" applyFill="1" applyBorder="1"/>
    <xf numFmtId="0" fontId="4" fillId="2" borderId="33" xfId="0" applyFont="1" applyFill="1" applyBorder="1"/>
    <xf numFmtId="164" fontId="1" fillId="2" borderId="33" xfId="0" applyNumberFormat="1" applyFont="1" applyFill="1" applyBorder="1"/>
    <xf numFmtId="0" fontId="1" fillId="2" borderId="33" xfId="0" applyFont="1" applyFill="1" applyBorder="1"/>
    <xf numFmtId="164" fontId="0" fillId="9" borderId="32" xfId="0" applyNumberFormat="1" applyFill="1" applyBorder="1" applyAlignment="1">
      <alignment wrapText="1"/>
    </xf>
    <xf numFmtId="3" fontId="1" fillId="2" borderId="33" xfId="0" applyNumberFormat="1" applyFont="1" applyFill="1" applyBorder="1"/>
    <xf numFmtId="164" fontId="1" fillId="9" borderId="32" xfId="0" applyNumberFormat="1" applyFont="1" applyFill="1" applyBorder="1" applyAlignment="1">
      <alignment horizontal="right" wrapText="1"/>
    </xf>
    <xf numFmtId="3" fontId="1" fillId="9" borderId="32" xfId="0" applyNumberFormat="1" applyFont="1" applyFill="1" applyBorder="1" applyAlignment="1">
      <alignment wrapText="1"/>
    </xf>
    <xf numFmtId="3" fontId="1" fillId="2" borderId="33" xfId="0" applyNumberFormat="1" applyFont="1" applyFill="1" applyBorder="1" applyAlignment="1">
      <alignment horizontal="center"/>
    </xf>
    <xf numFmtId="164" fontId="1" fillId="9" borderId="32" xfId="0" applyNumberFormat="1" applyFont="1" applyFill="1" applyBorder="1" applyAlignment="1">
      <alignment horizontal="right"/>
    </xf>
    <xf numFmtId="3" fontId="0" fillId="0" borderId="14" xfId="0" applyNumberFormat="1" applyBorder="1" applyAlignment="1">
      <alignment vertical="center"/>
    </xf>
    <xf numFmtId="3" fontId="4" fillId="2" borderId="7" xfId="0" applyNumberFormat="1" applyFont="1" applyFill="1" applyBorder="1"/>
    <xf numFmtId="0" fontId="1" fillId="9" borderId="32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/>
    </xf>
    <xf numFmtId="3" fontId="4" fillId="3" borderId="7" xfId="0" applyNumberFormat="1" applyFont="1" applyFill="1" applyBorder="1"/>
    <xf numFmtId="3" fontId="4" fillId="2" borderId="8" xfId="0" applyNumberFormat="1" applyFont="1" applyFill="1" applyBorder="1"/>
    <xf numFmtId="4" fontId="16" fillId="2" borderId="33" xfId="0" applyNumberFormat="1" applyFont="1" applyFill="1" applyBorder="1"/>
    <xf numFmtId="0" fontId="0" fillId="9" borderId="0" xfId="0" applyFill="1"/>
    <xf numFmtId="3" fontId="1" fillId="9" borderId="0" xfId="0" applyNumberFormat="1" applyFont="1" applyFill="1" applyAlignment="1">
      <alignment horizontal="center" vertical="top" wrapText="1"/>
    </xf>
    <xf numFmtId="4" fontId="1" fillId="9" borderId="32" xfId="0" applyNumberFormat="1" applyFont="1" applyFill="1" applyBorder="1" applyAlignment="1">
      <alignment horizontal="left"/>
    </xf>
    <xf numFmtId="3" fontId="0" fillId="8" borderId="32" xfId="0" applyNumberFormat="1" applyFill="1" applyBorder="1" applyAlignment="1">
      <alignment wrapText="1"/>
    </xf>
    <xf numFmtId="0" fontId="4" fillId="9" borderId="37" xfId="0" applyFont="1" applyFill="1" applyBorder="1" applyAlignment="1">
      <alignment horizontal="left"/>
    </xf>
    <xf numFmtId="0" fontId="4" fillId="9" borderId="37" xfId="0" applyFont="1" applyFill="1" applyBorder="1"/>
    <xf numFmtId="3" fontId="4" fillId="9" borderId="37" xfId="0" applyNumberFormat="1" applyFont="1" applyFill="1" applyBorder="1" applyAlignment="1">
      <alignment wrapText="1"/>
    </xf>
    <xf numFmtId="0" fontId="4" fillId="9" borderId="37" xfId="0" applyFont="1" applyFill="1" applyBorder="1" applyAlignment="1">
      <alignment wrapText="1"/>
    </xf>
    <xf numFmtId="0" fontId="1" fillId="9" borderId="0" xfId="0" applyFont="1" applyFill="1" applyAlignment="1">
      <alignment horizontal="left"/>
    </xf>
    <xf numFmtId="3" fontId="4" fillId="9" borderId="32" xfId="0" applyNumberFormat="1" applyFont="1" applyFill="1" applyBorder="1" applyAlignment="1">
      <alignment horizontal="right" wrapText="1"/>
    </xf>
    <xf numFmtId="3" fontId="23" fillId="9" borderId="32" xfId="0" applyNumberFormat="1" applyFont="1" applyFill="1" applyBorder="1" applyAlignment="1">
      <alignment wrapText="1"/>
    </xf>
    <xf numFmtId="0" fontId="1" fillId="3" borderId="32" xfId="0" applyFont="1" applyFill="1" applyBorder="1" applyAlignment="1">
      <alignment horizontal="left"/>
    </xf>
    <xf numFmtId="3" fontId="1" fillId="3" borderId="32" xfId="0" applyNumberFormat="1" applyFont="1" applyFill="1" applyBorder="1" applyAlignment="1">
      <alignment horizontal="right" wrapText="1"/>
    </xf>
    <xf numFmtId="3" fontId="0" fillId="9" borderId="32" xfId="0" applyNumberFormat="1" applyFill="1" applyBorder="1" applyAlignment="1">
      <alignment vertical="center" wrapText="1"/>
    </xf>
    <xf numFmtId="0" fontId="0" fillId="9" borderId="0" xfId="0" applyFill="1" applyAlignment="1">
      <alignment horizontal="left" wrapText="1"/>
    </xf>
    <xf numFmtId="3" fontId="0" fillId="9" borderId="0" xfId="0" applyNumberFormat="1" applyFill="1" applyAlignment="1">
      <alignment wrapText="1"/>
    </xf>
    <xf numFmtId="0" fontId="1" fillId="9" borderId="0" xfId="0" applyFont="1" applyFill="1"/>
    <xf numFmtId="0" fontId="0" fillId="9" borderId="0" xfId="0" applyFill="1" applyAlignment="1">
      <alignment wrapText="1"/>
    </xf>
    <xf numFmtId="0" fontId="14" fillId="7" borderId="2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right" wrapText="1"/>
    </xf>
    <xf numFmtId="3" fontId="6" fillId="4" borderId="47" xfId="0" applyNumberFormat="1" applyFont="1" applyFill="1" applyBorder="1"/>
    <xf numFmtId="3" fontId="1" fillId="6" borderId="48" xfId="0" applyNumberFormat="1" applyFont="1" applyFill="1" applyBorder="1" applyAlignment="1">
      <alignment vertical="center"/>
    </xf>
    <xf numFmtId="0" fontId="1" fillId="9" borderId="32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 wrapText="1"/>
    </xf>
    <xf numFmtId="0" fontId="1" fillId="8" borderId="0" xfId="0" applyFont="1" applyFill="1" applyAlignment="1">
      <alignment horizontal="center"/>
    </xf>
    <xf numFmtId="3" fontId="23" fillId="8" borderId="32" xfId="0" applyNumberFormat="1" applyFont="1" applyFill="1" applyBorder="1" applyAlignment="1">
      <alignment wrapText="1"/>
    </xf>
    <xf numFmtId="3" fontId="4" fillId="8" borderId="32" xfId="0" applyNumberFormat="1" applyFont="1" applyFill="1" applyBorder="1" applyAlignment="1">
      <alignment horizontal="right" wrapText="1"/>
    </xf>
    <xf numFmtId="0" fontId="1" fillId="3" borderId="32" xfId="0" applyFont="1" applyFill="1" applyBorder="1" applyAlignment="1">
      <alignment horizontal="center" wrapText="1"/>
    </xf>
    <xf numFmtId="3" fontId="15" fillId="8" borderId="32" xfId="0" applyNumberFormat="1" applyFont="1" applyFill="1" applyBorder="1" applyAlignment="1">
      <alignment wrapText="1"/>
    </xf>
    <xf numFmtId="3" fontId="0" fillId="8" borderId="32" xfId="0" applyNumberFormat="1" applyFill="1" applyBorder="1" applyAlignment="1">
      <alignment vertical="center" wrapText="1"/>
    </xf>
    <xf numFmtId="0" fontId="4" fillId="8" borderId="0" xfId="0" applyFont="1" applyFill="1" applyAlignment="1">
      <alignment horizontal="center"/>
    </xf>
    <xf numFmtId="0" fontId="4" fillId="9" borderId="0" xfId="0" applyFont="1" applyFill="1" applyAlignment="1">
      <alignment horizontal="left" wrapText="1"/>
    </xf>
    <xf numFmtId="0" fontId="4" fillId="9" borderId="0" xfId="0" applyFont="1" applyFill="1"/>
    <xf numFmtId="0" fontId="4" fillId="9" borderId="0" xfId="0" applyFont="1" applyFill="1" applyAlignment="1">
      <alignment horizontal="left"/>
    </xf>
    <xf numFmtId="3" fontId="4" fillId="9" borderId="0" xfId="0" applyNumberFormat="1" applyFont="1" applyFill="1" applyAlignment="1">
      <alignment wrapText="1"/>
    </xf>
    <xf numFmtId="0" fontId="4" fillId="9" borderId="0" xfId="0" applyFont="1" applyFill="1" applyAlignment="1">
      <alignment wrapText="1"/>
    </xf>
    <xf numFmtId="3" fontId="4" fillId="8" borderId="32" xfId="0" applyNumberFormat="1" applyFont="1" applyFill="1" applyBorder="1" applyAlignment="1">
      <alignment wrapText="1"/>
    </xf>
    <xf numFmtId="0" fontId="1" fillId="9" borderId="32" xfId="0" applyFont="1" applyFill="1" applyBorder="1" applyAlignment="1">
      <alignment horizontal="left" wrapText="1"/>
    </xf>
    <xf numFmtId="3" fontId="0" fillId="8" borderId="32" xfId="0" applyNumberFormat="1" applyFill="1" applyBorder="1"/>
    <xf numFmtId="164" fontId="0" fillId="8" borderId="32" xfId="0" applyNumberFormat="1" applyFill="1" applyBorder="1" applyAlignment="1">
      <alignment wrapText="1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3" fontId="0" fillId="9" borderId="0" xfId="0" applyNumberFormat="1" applyFill="1" applyAlignment="1">
      <alignment horizontal="center" vertical="center" wrapText="1"/>
    </xf>
    <xf numFmtId="0" fontId="0" fillId="9" borderId="32" xfId="0" applyFill="1" applyBorder="1" applyAlignment="1">
      <alignment horizontal="left" vertical="center" wrapText="1"/>
    </xf>
    <xf numFmtId="0" fontId="16" fillId="0" borderId="4" xfId="0" applyFont="1" applyBorder="1"/>
    <xf numFmtId="0" fontId="16" fillId="0" borderId="8" xfId="0" applyFont="1" applyBorder="1" applyAlignment="1">
      <alignment vertical="center"/>
    </xf>
    <xf numFmtId="0" fontId="0" fillId="9" borderId="37" xfId="0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0" fontId="0" fillId="9" borderId="37" xfId="0" applyFill="1" applyBorder="1" applyAlignment="1">
      <alignment horizontal="left" vertical="center" wrapText="1"/>
    </xf>
    <xf numFmtId="0" fontId="0" fillId="9" borderId="39" xfId="0" applyFill="1" applyBorder="1" applyAlignment="1">
      <alignment horizontal="left" vertical="center" wrapText="1"/>
    </xf>
    <xf numFmtId="3" fontId="0" fillId="9" borderId="37" xfId="0" applyNumberFormat="1" applyFill="1" applyBorder="1" applyAlignment="1">
      <alignment horizontal="center" vertical="center" wrapText="1"/>
    </xf>
    <xf numFmtId="3" fontId="0" fillId="9" borderId="38" xfId="0" applyNumberFormat="1" applyFill="1" applyBorder="1" applyAlignment="1">
      <alignment horizontal="center" vertical="center" wrapText="1"/>
    </xf>
    <xf numFmtId="3" fontId="0" fillId="9" borderId="39" xfId="0" applyNumberFormat="1" applyFill="1" applyBorder="1" applyAlignment="1">
      <alignment horizontal="center" vertical="center" wrapText="1"/>
    </xf>
    <xf numFmtId="3" fontId="0" fillId="9" borderId="37" xfId="0" applyNumberFormat="1" applyFill="1" applyBorder="1" applyAlignment="1">
      <alignment horizontal="center" wrapText="1"/>
    </xf>
    <xf numFmtId="3" fontId="0" fillId="9" borderId="38" xfId="0" applyNumberFormat="1" applyFill="1" applyBorder="1" applyAlignment="1">
      <alignment horizontal="center" wrapText="1"/>
    </xf>
    <xf numFmtId="3" fontId="0" fillId="9" borderId="39" xfId="0" applyNumberFormat="1" applyFill="1" applyBorder="1" applyAlignment="1">
      <alignment horizontal="center" wrapText="1"/>
    </xf>
    <xf numFmtId="0" fontId="0" fillId="9" borderId="38" xfId="0" applyFill="1" applyBorder="1" applyAlignment="1">
      <alignment horizontal="left" vertical="center" wrapText="1"/>
    </xf>
    <xf numFmtId="0" fontId="0" fillId="9" borderId="49" xfId="0" applyFill="1" applyBorder="1" applyAlignment="1">
      <alignment horizontal="center" wrapText="1"/>
    </xf>
    <xf numFmtId="0" fontId="0" fillId="9" borderId="50" xfId="0" applyFill="1" applyBorder="1" applyAlignment="1">
      <alignment horizontal="center" wrapText="1"/>
    </xf>
    <xf numFmtId="3" fontId="15" fillId="9" borderId="37" xfId="0" applyNumberFormat="1" applyFont="1" applyFill="1" applyBorder="1" applyAlignment="1">
      <alignment horizontal="center" wrapText="1"/>
    </xf>
    <xf numFmtId="3" fontId="15" fillId="9" borderId="38" xfId="0" applyNumberFormat="1" applyFont="1" applyFill="1" applyBorder="1" applyAlignment="1">
      <alignment horizontal="center" wrapText="1"/>
    </xf>
    <xf numFmtId="3" fontId="15" fillId="9" borderId="39" xfId="0" applyNumberFormat="1" applyFont="1" applyFill="1" applyBorder="1" applyAlignment="1">
      <alignment horizontal="center" wrapText="1"/>
    </xf>
    <xf numFmtId="0" fontId="0" fillId="9" borderId="32" xfId="0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/>
    </xf>
    <xf numFmtId="3" fontId="4" fillId="9" borderId="3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" fillId="9" borderId="32" xfId="0" applyFont="1" applyFill="1" applyBorder="1" applyAlignment="1">
      <alignment horizontal="center"/>
    </xf>
    <xf numFmtId="3" fontId="1" fillId="9" borderId="3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1" fillId="9" borderId="37" xfId="0" applyFont="1" applyFill="1" applyBorder="1" applyAlignment="1">
      <alignment horizontal="center" wrapText="1"/>
    </xf>
    <xf numFmtId="0" fontId="1" fillId="9" borderId="38" xfId="0" applyFont="1" applyFill="1" applyBorder="1" applyAlignment="1">
      <alignment horizontal="center" wrapText="1"/>
    </xf>
    <xf numFmtId="0" fontId="1" fillId="9" borderId="39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5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3" borderId="0" xfId="0" applyFont="1" applyFill="1" applyAlignment="1">
      <alignment horizontal="center" vertical="center" wrapText="1"/>
    </xf>
    <xf numFmtId="0" fontId="17" fillId="2" borderId="44" xfId="0" applyFont="1" applyFill="1" applyBorder="1" applyAlignment="1">
      <alignment horizontal="right"/>
    </xf>
    <xf numFmtId="0" fontId="17" fillId="2" borderId="45" xfId="0" applyFont="1" applyFill="1" applyBorder="1" applyAlignment="1">
      <alignment horizontal="right"/>
    </xf>
    <xf numFmtId="0" fontId="17" fillId="2" borderId="46" xfId="0" applyFont="1" applyFill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6" xfId="0" applyFont="1" applyBorder="1" applyAlignment="1">
      <alignment horizontal="right"/>
    </xf>
    <xf numFmtId="0" fontId="1" fillId="3" borderId="40" xfId="0" applyFont="1" applyFill="1" applyBorder="1" applyAlignment="1">
      <alignment horizontal="center" wrapText="1"/>
    </xf>
    <xf numFmtId="3" fontId="1" fillId="9" borderId="37" xfId="0" applyNumberFormat="1" applyFont="1" applyFill="1" applyBorder="1" applyAlignment="1">
      <alignment horizontal="center" vertical="center" wrapText="1"/>
    </xf>
    <xf numFmtId="3" fontId="1" fillId="9" borderId="38" xfId="0" applyNumberFormat="1" applyFont="1" applyFill="1" applyBorder="1" applyAlignment="1">
      <alignment horizontal="center" vertical="center" wrapText="1"/>
    </xf>
    <xf numFmtId="3" fontId="1" fillId="9" borderId="39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3" fontId="16" fillId="3" borderId="7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3" fontId="1" fillId="6" borderId="29" xfId="0" applyNumberFormat="1" applyFont="1" applyFill="1" applyBorder="1" applyAlignment="1">
      <alignment horizontal="center" vertical="center"/>
    </xf>
    <xf numFmtId="3" fontId="1" fillId="6" borderId="30" xfId="0" applyNumberFormat="1" applyFont="1" applyFill="1" applyBorder="1" applyAlignment="1">
      <alignment horizontal="center" vertical="center"/>
    </xf>
    <xf numFmtId="3" fontId="1" fillId="6" borderId="31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3" fontId="0" fillId="9" borderId="32" xfId="0" applyNumberForma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4" fontId="8" fillId="5" borderId="15" xfId="1" applyFont="1" applyFill="1" applyBorder="1" applyAlignment="1">
      <alignment horizontal="center"/>
    </xf>
    <xf numFmtId="44" fontId="8" fillId="5" borderId="0" xfId="1" applyFont="1" applyFill="1" applyBorder="1" applyAlignment="1">
      <alignment horizontal="center"/>
    </xf>
    <xf numFmtId="0" fontId="0" fillId="9" borderId="32" xfId="0" applyFill="1" applyBorder="1" applyAlignment="1">
      <alignment horizontal="left" vertical="center" wrapText="1"/>
    </xf>
    <xf numFmtId="3" fontId="0" fillId="3" borderId="7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left" wrapText="1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9" borderId="3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1" fillId="9" borderId="32" xfId="0" applyNumberFormat="1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3" fillId="5" borderId="20" xfId="1" applyFont="1" applyFill="1" applyBorder="1" applyAlignment="1">
      <alignment horizontal="center"/>
    </xf>
    <xf numFmtId="44" fontId="13" fillId="5" borderId="0" xfId="1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4" fillId="9" borderId="32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left" wrapText="1"/>
    </xf>
    <xf numFmtId="4" fontId="16" fillId="0" borderId="7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left" wrapText="1"/>
    </xf>
    <xf numFmtId="3" fontId="0" fillId="3" borderId="35" xfId="0" applyNumberForma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/>
    <xf numFmtId="3" fontId="1" fillId="6" borderId="29" xfId="0" applyNumberFormat="1" applyFont="1" applyFill="1" applyBorder="1" applyAlignment="1">
      <alignment horizontal="center" vertical="center" wrapText="1"/>
    </xf>
    <xf numFmtId="3" fontId="1" fillId="6" borderId="30" xfId="0" applyNumberFormat="1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16" fillId="0" borderId="7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3" fontId="14" fillId="9" borderId="3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164" fontId="16" fillId="0" borderId="7" xfId="0" applyNumberFormat="1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22"/>
  <sheetViews>
    <sheetView tabSelected="1" zoomScale="85" zoomScaleNormal="85" workbookViewId="0">
      <pane ySplit="4" topLeftCell="A5" activePane="bottomLeft" state="frozen"/>
      <selection pane="bottomLeft" sqref="A1:K1"/>
    </sheetView>
  </sheetViews>
  <sheetFormatPr defaultRowHeight="15" x14ac:dyDescent="0.25"/>
  <cols>
    <col min="1" max="1" width="5.42578125" customWidth="1"/>
    <col min="3" max="3" width="30.7109375" customWidth="1"/>
    <col min="4" max="4" width="14.7109375" customWidth="1"/>
    <col min="5" max="5" width="10.42578125" customWidth="1"/>
    <col min="6" max="6" width="14.85546875" customWidth="1"/>
    <col min="7" max="7" width="15.85546875" customWidth="1"/>
    <col min="8" max="8" width="22.85546875" bestFit="1" customWidth="1"/>
    <col min="9" max="9" width="17.5703125" customWidth="1"/>
    <col min="10" max="10" width="16.7109375" customWidth="1"/>
    <col min="11" max="11" width="27.28515625" customWidth="1"/>
  </cols>
  <sheetData>
    <row r="1" spans="1:11" ht="18.75" x14ac:dyDescent="0.3">
      <c r="A1" s="268" t="s">
        <v>263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8" x14ac:dyDescent="0.25">
      <c r="A2" s="270" t="s">
        <v>242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6.5" thickBot="1" x14ac:dyDescent="0.3">
      <c r="A3" s="272" t="s">
        <v>106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75.75" thickBot="1" x14ac:dyDescent="0.3">
      <c r="A4" s="21" t="s">
        <v>95</v>
      </c>
      <c r="B4" s="22" t="s">
        <v>96</v>
      </c>
      <c r="C4" s="22" t="s">
        <v>97</v>
      </c>
      <c r="D4" s="23" t="s">
        <v>3</v>
      </c>
      <c r="E4" s="23" t="s">
        <v>4</v>
      </c>
      <c r="F4" s="23" t="s">
        <v>5</v>
      </c>
      <c r="G4" s="23" t="s">
        <v>6</v>
      </c>
      <c r="H4" s="129" t="s">
        <v>187</v>
      </c>
      <c r="I4" s="22" t="s">
        <v>98</v>
      </c>
      <c r="J4" s="22" t="s">
        <v>100</v>
      </c>
      <c r="K4" s="24" t="s">
        <v>103</v>
      </c>
    </row>
    <row r="5" spans="1:11" x14ac:dyDescent="0.25">
      <c r="A5" s="2">
        <v>0</v>
      </c>
      <c r="B5" s="3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3">
        <v>7</v>
      </c>
      <c r="I5" s="3">
        <v>8</v>
      </c>
      <c r="J5" s="3">
        <v>9</v>
      </c>
      <c r="K5" s="3">
        <v>10</v>
      </c>
    </row>
    <row r="6" spans="1:11" ht="15.75" thickBot="1" x14ac:dyDescent="0.3">
      <c r="A6" s="199" t="s">
        <v>10</v>
      </c>
      <c r="B6" s="199"/>
      <c r="C6" s="199"/>
      <c r="D6" s="199"/>
      <c r="E6" s="199"/>
      <c r="F6" s="199"/>
      <c r="G6" s="199"/>
      <c r="H6" s="5"/>
      <c r="I6" s="6"/>
      <c r="J6" s="15"/>
      <c r="K6" s="15"/>
    </row>
    <row r="7" spans="1:11" x14ac:dyDescent="0.25">
      <c r="A7" s="135">
        <v>1</v>
      </c>
      <c r="B7" s="211" t="s">
        <v>204</v>
      </c>
      <c r="C7" s="211"/>
      <c r="D7" s="211"/>
      <c r="E7" s="211"/>
      <c r="F7" s="211"/>
      <c r="G7" s="10" t="s">
        <v>7</v>
      </c>
      <c r="H7" s="32">
        <f>H13</f>
        <v>0</v>
      </c>
      <c r="I7" s="25">
        <f>I8+I9+I10+I11+I12+I13+I14</f>
        <v>107000</v>
      </c>
      <c r="J7" s="25">
        <f>J8+J9+J10+J11+J12+J13+J14</f>
        <v>107000</v>
      </c>
      <c r="K7" s="64"/>
    </row>
    <row r="8" spans="1:11" x14ac:dyDescent="0.25">
      <c r="A8" s="61"/>
      <c r="B8" s="62">
        <v>3</v>
      </c>
      <c r="C8" s="63" t="s">
        <v>16</v>
      </c>
      <c r="D8" s="196"/>
      <c r="E8" s="197"/>
      <c r="F8" s="197"/>
      <c r="G8" s="198"/>
      <c r="H8" s="112"/>
      <c r="I8" s="64">
        <v>0</v>
      </c>
      <c r="J8" s="64">
        <f>I8</f>
        <v>0</v>
      </c>
      <c r="K8" s="64"/>
    </row>
    <row r="9" spans="1:11" x14ac:dyDescent="0.25">
      <c r="A9" s="61"/>
      <c r="B9" s="62">
        <v>4</v>
      </c>
      <c r="C9" s="63" t="s">
        <v>17</v>
      </c>
      <c r="D9" s="179"/>
      <c r="E9" s="179"/>
      <c r="F9" s="179"/>
      <c r="G9" s="179"/>
      <c r="H9" s="112"/>
      <c r="I9" s="64">
        <v>0</v>
      </c>
      <c r="J9" s="64">
        <f t="shared" ref="J9:J11" si="0">I9</f>
        <v>0</v>
      </c>
      <c r="K9" s="64"/>
    </row>
    <row r="10" spans="1:11" x14ac:dyDescent="0.25">
      <c r="A10" s="61"/>
      <c r="B10" s="62">
        <v>6</v>
      </c>
      <c r="C10" s="63" t="s">
        <v>250</v>
      </c>
      <c r="D10" s="179"/>
      <c r="E10" s="179"/>
      <c r="F10" s="179"/>
      <c r="G10" s="179"/>
      <c r="H10" s="112"/>
      <c r="I10" s="64">
        <v>0</v>
      </c>
      <c r="J10" s="64">
        <f t="shared" si="0"/>
        <v>0</v>
      </c>
      <c r="K10" s="64"/>
    </row>
    <row r="11" spans="1:11" x14ac:dyDescent="0.25">
      <c r="A11" s="61"/>
      <c r="B11" s="62">
        <v>6</v>
      </c>
      <c r="C11" s="63" t="s">
        <v>18</v>
      </c>
      <c r="D11" s="179"/>
      <c r="E11" s="179"/>
      <c r="F11" s="179"/>
      <c r="G11" s="179"/>
      <c r="H11" s="112"/>
      <c r="I11" s="64">
        <v>0</v>
      </c>
      <c r="J11" s="64">
        <f t="shared" si="0"/>
        <v>0</v>
      </c>
      <c r="K11" s="64"/>
    </row>
    <row r="12" spans="1:11" x14ac:dyDescent="0.25">
      <c r="A12" s="61"/>
      <c r="B12" s="62">
        <v>2</v>
      </c>
      <c r="C12" s="63" t="s">
        <v>21</v>
      </c>
      <c r="D12" s="179"/>
      <c r="E12" s="179"/>
      <c r="F12" s="179"/>
      <c r="G12" s="179"/>
      <c r="H12" s="112"/>
      <c r="I12" s="64">
        <v>0</v>
      </c>
      <c r="J12" s="64">
        <f>I12</f>
        <v>0</v>
      </c>
      <c r="K12" s="64"/>
    </row>
    <row r="13" spans="1:11" x14ac:dyDescent="0.25">
      <c r="A13" s="4"/>
      <c r="B13" s="65">
        <v>5</v>
      </c>
      <c r="C13" s="63" t="s">
        <v>19</v>
      </c>
      <c r="D13" s="62" t="s">
        <v>140</v>
      </c>
      <c r="E13" s="62">
        <v>1</v>
      </c>
      <c r="F13" s="113">
        <v>107000</v>
      </c>
      <c r="G13" s="113">
        <f>E13*F13</f>
        <v>107000</v>
      </c>
      <c r="H13" s="67"/>
      <c r="I13" s="114">
        <f>G13</f>
        <v>107000</v>
      </c>
      <c r="J13" s="64">
        <f>I13</f>
        <v>107000</v>
      </c>
      <c r="K13" s="69" t="s">
        <v>163</v>
      </c>
    </row>
    <row r="14" spans="1:11" ht="15.75" thickBot="1" x14ac:dyDescent="0.3">
      <c r="A14" s="4"/>
      <c r="B14" s="65">
        <v>10</v>
      </c>
      <c r="C14" s="63" t="s">
        <v>20</v>
      </c>
      <c r="D14" s="62"/>
      <c r="E14" s="62"/>
      <c r="F14" s="62"/>
      <c r="G14" s="62">
        <f>E14*F14</f>
        <v>0</v>
      </c>
      <c r="H14" s="66"/>
      <c r="I14" s="64">
        <f>G14</f>
        <v>0</v>
      </c>
      <c r="J14" s="64">
        <f t="shared" ref="J14" si="1">I14</f>
        <v>0</v>
      </c>
      <c r="K14" s="64"/>
    </row>
    <row r="15" spans="1:11" x14ac:dyDescent="0.25">
      <c r="A15" s="135">
        <v>2</v>
      </c>
      <c r="B15" s="211" t="s">
        <v>205</v>
      </c>
      <c r="C15" s="211"/>
      <c r="D15" s="211"/>
      <c r="E15" s="211"/>
      <c r="F15" s="211"/>
      <c r="G15" s="10" t="s">
        <v>7</v>
      </c>
      <c r="H15" s="32">
        <f>H21</f>
        <v>0</v>
      </c>
      <c r="I15" s="25">
        <f>I16+I17+I18+I19+I20+I21+I22</f>
        <v>25000</v>
      </c>
      <c r="J15" s="25">
        <f>J16+J17+J18+J19+J20+J21+J22</f>
        <v>25000</v>
      </c>
      <c r="K15" s="64"/>
    </row>
    <row r="16" spans="1:11" x14ac:dyDescent="0.25">
      <c r="A16" s="61"/>
      <c r="B16" s="62">
        <v>3</v>
      </c>
      <c r="C16" s="63" t="s">
        <v>16</v>
      </c>
      <c r="D16" s="196"/>
      <c r="E16" s="197"/>
      <c r="F16" s="197"/>
      <c r="G16" s="198"/>
      <c r="H16" s="112"/>
      <c r="I16" s="64">
        <v>0</v>
      </c>
      <c r="J16" s="64">
        <f>I16</f>
        <v>0</v>
      </c>
      <c r="K16" s="64"/>
    </row>
    <row r="17" spans="1:11" x14ac:dyDescent="0.25">
      <c r="A17" s="61"/>
      <c r="B17" s="62">
        <v>4</v>
      </c>
      <c r="C17" s="63" t="s">
        <v>17</v>
      </c>
      <c r="D17" s="179"/>
      <c r="E17" s="179"/>
      <c r="F17" s="179"/>
      <c r="G17" s="179"/>
      <c r="H17" s="112"/>
      <c r="I17" s="64">
        <v>0</v>
      </c>
      <c r="J17" s="64">
        <f t="shared" ref="J17:J19" si="2">I17</f>
        <v>0</v>
      </c>
      <c r="K17" s="64"/>
    </row>
    <row r="18" spans="1:11" x14ac:dyDescent="0.25">
      <c r="A18" s="61"/>
      <c r="B18" s="62">
        <v>6</v>
      </c>
      <c r="C18" s="63" t="s">
        <v>250</v>
      </c>
      <c r="D18" s="179"/>
      <c r="E18" s="179"/>
      <c r="F18" s="179"/>
      <c r="G18" s="179"/>
      <c r="H18" s="112"/>
      <c r="I18" s="64">
        <v>0</v>
      </c>
      <c r="J18" s="64">
        <f t="shared" si="2"/>
        <v>0</v>
      </c>
      <c r="K18" s="64"/>
    </row>
    <row r="19" spans="1:11" x14ac:dyDescent="0.25">
      <c r="A19" s="61"/>
      <c r="B19" s="62">
        <v>6</v>
      </c>
      <c r="C19" s="63" t="s">
        <v>18</v>
      </c>
      <c r="D19" s="179"/>
      <c r="E19" s="179"/>
      <c r="F19" s="179"/>
      <c r="G19" s="179"/>
      <c r="H19" s="112"/>
      <c r="I19" s="64">
        <v>0</v>
      </c>
      <c r="J19" s="64">
        <f t="shared" si="2"/>
        <v>0</v>
      </c>
      <c r="K19" s="64"/>
    </row>
    <row r="20" spans="1:11" x14ac:dyDescent="0.25">
      <c r="A20" s="61"/>
      <c r="B20" s="62">
        <v>2</v>
      </c>
      <c r="C20" s="63" t="s">
        <v>21</v>
      </c>
      <c r="D20" s="179"/>
      <c r="E20" s="179"/>
      <c r="F20" s="179"/>
      <c r="G20" s="179"/>
      <c r="H20" s="112"/>
      <c r="I20" s="64">
        <v>0</v>
      </c>
      <c r="J20" s="64">
        <f>I20</f>
        <v>0</v>
      </c>
      <c r="K20" s="64"/>
    </row>
    <row r="21" spans="1:11" x14ac:dyDescent="0.25">
      <c r="A21" s="4"/>
      <c r="B21" s="65">
        <v>5</v>
      </c>
      <c r="C21" s="63" t="s">
        <v>19</v>
      </c>
      <c r="D21" s="62" t="s">
        <v>140</v>
      </c>
      <c r="E21" s="62">
        <v>1</v>
      </c>
      <c r="F21" s="113">
        <v>25000</v>
      </c>
      <c r="G21" s="113">
        <f>E21*F21</f>
        <v>25000</v>
      </c>
      <c r="H21" s="67"/>
      <c r="I21" s="114">
        <f>G21</f>
        <v>25000</v>
      </c>
      <c r="J21" s="64">
        <f>I21</f>
        <v>25000</v>
      </c>
      <c r="K21" s="69" t="s">
        <v>163</v>
      </c>
    </row>
    <row r="22" spans="1:11" x14ac:dyDescent="0.25">
      <c r="A22" s="4"/>
      <c r="B22" s="65">
        <v>10</v>
      </c>
      <c r="C22" s="63" t="s">
        <v>20</v>
      </c>
      <c r="D22" s="62"/>
      <c r="E22" s="62"/>
      <c r="F22" s="62"/>
      <c r="G22" s="62">
        <f>E22*F22</f>
        <v>0</v>
      </c>
      <c r="H22" s="66"/>
      <c r="I22" s="64">
        <f>G22</f>
        <v>0</v>
      </c>
      <c r="J22" s="64">
        <f t="shared" ref="J22" si="3">I22</f>
        <v>0</v>
      </c>
      <c r="K22" s="64"/>
    </row>
    <row r="23" spans="1:11" x14ac:dyDescent="0.25">
      <c r="A23" s="13"/>
      <c r="B23" s="13"/>
      <c r="C23" s="183" t="s">
        <v>47</v>
      </c>
      <c r="D23" s="184"/>
      <c r="E23" s="184"/>
      <c r="F23" s="184"/>
      <c r="G23" s="185"/>
      <c r="H23" s="14">
        <f>SUM(H24:H30)</f>
        <v>0</v>
      </c>
      <c r="I23" s="27">
        <f>SUM(I24:I30)</f>
        <v>132000</v>
      </c>
      <c r="J23" s="27">
        <f>SUM(J24:J30)</f>
        <v>132000</v>
      </c>
      <c r="K23" s="14"/>
    </row>
    <row r="24" spans="1:11" ht="15.75" x14ac:dyDescent="0.25">
      <c r="A24" s="156"/>
      <c r="B24" s="156"/>
      <c r="C24" s="221" t="s">
        <v>86</v>
      </c>
      <c r="D24" s="222"/>
      <c r="E24" s="222"/>
      <c r="F24" s="222"/>
      <c r="G24" s="223"/>
      <c r="H24" s="57"/>
      <c r="I24" s="58">
        <f>I8+I16</f>
        <v>0</v>
      </c>
      <c r="J24" s="58">
        <f>J8+J16</f>
        <v>0</v>
      </c>
      <c r="K24" s="57"/>
    </row>
    <row r="25" spans="1:11" ht="15.75" x14ac:dyDescent="0.25">
      <c r="A25" s="156"/>
      <c r="B25" s="156"/>
      <c r="C25" s="208" t="s">
        <v>22</v>
      </c>
      <c r="D25" s="209"/>
      <c r="E25" s="209"/>
      <c r="F25" s="209"/>
      <c r="G25" s="210"/>
      <c r="H25" s="157"/>
      <c r="I25" s="58">
        <f t="shared" ref="I25:J30" si="4">I9+I17</f>
        <v>0</v>
      </c>
      <c r="J25" s="58">
        <f t="shared" si="4"/>
        <v>0</v>
      </c>
      <c r="K25" s="57"/>
    </row>
    <row r="26" spans="1:11" ht="15.75" x14ac:dyDescent="0.25">
      <c r="A26" s="156"/>
      <c r="B26" s="156"/>
      <c r="C26" s="208" t="s">
        <v>244</v>
      </c>
      <c r="D26" s="209"/>
      <c r="E26" s="209"/>
      <c r="F26" s="209"/>
      <c r="G26" s="210"/>
      <c r="H26" s="157"/>
      <c r="I26" s="58">
        <f t="shared" si="4"/>
        <v>0</v>
      </c>
      <c r="J26" s="58">
        <f t="shared" si="4"/>
        <v>0</v>
      </c>
      <c r="K26" s="57"/>
    </row>
    <row r="27" spans="1:11" ht="15.75" x14ac:dyDescent="0.25">
      <c r="A27" s="156"/>
      <c r="B27" s="156"/>
      <c r="C27" s="208" t="s">
        <v>23</v>
      </c>
      <c r="D27" s="209"/>
      <c r="E27" s="209"/>
      <c r="F27" s="209"/>
      <c r="G27" s="210"/>
      <c r="H27" s="157"/>
      <c r="I27" s="58">
        <f t="shared" si="4"/>
        <v>0</v>
      </c>
      <c r="J27" s="58">
        <f t="shared" si="4"/>
        <v>0</v>
      </c>
      <c r="K27" s="57"/>
    </row>
    <row r="28" spans="1:11" ht="15.75" x14ac:dyDescent="0.25">
      <c r="A28" s="156"/>
      <c r="B28" s="156"/>
      <c r="C28" s="208" t="s">
        <v>24</v>
      </c>
      <c r="D28" s="209"/>
      <c r="E28" s="209"/>
      <c r="F28" s="209"/>
      <c r="G28" s="210"/>
      <c r="H28" s="157"/>
      <c r="I28" s="58">
        <f t="shared" si="4"/>
        <v>0</v>
      </c>
      <c r="J28" s="58">
        <f t="shared" si="4"/>
        <v>0</v>
      </c>
      <c r="K28" s="57"/>
    </row>
    <row r="29" spans="1:11" ht="14.25" customHeight="1" x14ac:dyDescent="0.25">
      <c r="A29" s="156"/>
      <c r="B29" s="156"/>
      <c r="C29" s="215" t="s">
        <v>25</v>
      </c>
      <c r="D29" s="216"/>
      <c r="E29" s="216"/>
      <c r="F29" s="216"/>
      <c r="G29" s="217"/>
      <c r="H29" s="157"/>
      <c r="I29" s="58">
        <f t="shared" si="4"/>
        <v>132000</v>
      </c>
      <c r="J29" s="58">
        <f t="shared" si="4"/>
        <v>132000</v>
      </c>
      <c r="K29" s="57"/>
    </row>
    <row r="30" spans="1:11" ht="14.25" customHeight="1" x14ac:dyDescent="0.25">
      <c r="A30" s="55"/>
      <c r="B30" s="55"/>
      <c r="C30" s="215" t="s">
        <v>77</v>
      </c>
      <c r="D30" s="216"/>
      <c r="E30" s="216"/>
      <c r="F30" s="216"/>
      <c r="G30" s="217"/>
      <c r="H30" s="157"/>
      <c r="I30" s="58">
        <f t="shared" si="4"/>
        <v>0</v>
      </c>
      <c r="J30" s="58">
        <f t="shared" si="4"/>
        <v>0</v>
      </c>
      <c r="K30" s="57"/>
    </row>
    <row r="31" spans="1:11" ht="14.25" customHeight="1" thickBot="1" x14ac:dyDescent="0.3">
      <c r="A31" s="199" t="s">
        <v>162</v>
      </c>
      <c r="B31" s="199"/>
      <c r="C31" s="199"/>
      <c r="D31" s="199"/>
      <c r="E31" s="199"/>
      <c r="F31" s="199"/>
      <c r="G31" s="199"/>
      <c r="H31" s="5"/>
      <c r="I31" s="6"/>
      <c r="J31" s="15"/>
      <c r="K31" s="15"/>
    </row>
    <row r="32" spans="1:11" ht="14.25" customHeight="1" x14ac:dyDescent="0.25">
      <c r="A32" s="9">
        <v>1</v>
      </c>
      <c r="B32" s="211"/>
      <c r="C32" s="211"/>
      <c r="D32" s="211"/>
      <c r="E32" s="211"/>
      <c r="F32" s="211"/>
      <c r="G32" s="10" t="s">
        <v>7</v>
      </c>
      <c r="H32" s="32">
        <f>H38</f>
        <v>0</v>
      </c>
      <c r="I32" s="25">
        <f>SUM(I33:I39)</f>
        <v>0</v>
      </c>
      <c r="J32" s="25">
        <f>SUM(J33:J39)</f>
        <v>0</v>
      </c>
      <c r="K32" s="64"/>
    </row>
    <row r="33" spans="1:11" ht="14.25" customHeight="1" x14ac:dyDescent="0.25">
      <c r="A33" s="61"/>
      <c r="B33" s="62">
        <v>3</v>
      </c>
      <c r="C33" s="63" t="s">
        <v>16</v>
      </c>
      <c r="D33" s="196"/>
      <c r="E33" s="197"/>
      <c r="F33" s="197"/>
      <c r="G33" s="198"/>
      <c r="H33" s="112"/>
      <c r="I33" s="64">
        <v>0</v>
      </c>
      <c r="J33" s="64">
        <f>I33</f>
        <v>0</v>
      </c>
      <c r="K33" s="64"/>
    </row>
    <row r="34" spans="1:11" ht="14.25" customHeight="1" x14ac:dyDescent="0.25">
      <c r="A34" s="61"/>
      <c r="B34" s="62">
        <v>4</v>
      </c>
      <c r="C34" s="63" t="s">
        <v>17</v>
      </c>
      <c r="D34" s="179"/>
      <c r="E34" s="179"/>
      <c r="F34" s="179"/>
      <c r="G34" s="179"/>
      <c r="H34" s="112"/>
      <c r="I34" s="64">
        <v>0</v>
      </c>
      <c r="J34" s="64">
        <f t="shared" ref="J34:J36" si="5">I34</f>
        <v>0</v>
      </c>
      <c r="K34" s="64"/>
    </row>
    <row r="35" spans="1:11" ht="14.25" customHeight="1" x14ac:dyDescent="0.25">
      <c r="A35" s="61"/>
      <c r="B35" s="62">
        <v>6</v>
      </c>
      <c r="C35" s="63" t="s">
        <v>250</v>
      </c>
      <c r="D35" s="179"/>
      <c r="E35" s="179"/>
      <c r="F35" s="179"/>
      <c r="G35" s="179"/>
      <c r="H35" s="112"/>
      <c r="I35" s="64">
        <v>0</v>
      </c>
      <c r="J35" s="64">
        <f t="shared" si="5"/>
        <v>0</v>
      </c>
      <c r="K35" s="64"/>
    </row>
    <row r="36" spans="1:11" ht="14.25" customHeight="1" x14ac:dyDescent="0.25">
      <c r="A36" s="61"/>
      <c r="B36" s="62">
        <v>6</v>
      </c>
      <c r="C36" s="63" t="s">
        <v>18</v>
      </c>
      <c r="D36" s="179"/>
      <c r="E36" s="179"/>
      <c r="F36" s="179"/>
      <c r="G36" s="179"/>
      <c r="H36" s="112"/>
      <c r="I36" s="64">
        <v>0</v>
      </c>
      <c r="J36" s="64">
        <f t="shared" si="5"/>
        <v>0</v>
      </c>
      <c r="K36" s="64"/>
    </row>
    <row r="37" spans="1:11" ht="14.25" customHeight="1" x14ac:dyDescent="0.25">
      <c r="A37" s="61"/>
      <c r="B37" s="62">
        <v>2</v>
      </c>
      <c r="C37" s="63" t="s">
        <v>21</v>
      </c>
      <c r="D37" s="179"/>
      <c r="E37" s="179"/>
      <c r="F37" s="179"/>
      <c r="G37" s="179"/>
      <c r="H37" s="112"/>
      <c r="I37" s="64">
        <v>0</v>
      </c>
      <c r="J37" s="64">
        <f>I37</f>
        <v>0</v>
      </c>
      <c r="K37" s="64"/>
    </row>
    <row r="38" spans="1:11" ht="14.25" customHeight="1" x14ac:dyDescent="0.25">
      <c r="A38" s="4"/>
      <c r="B38" s="65">
        <v>5</v>
      </c>
      <c r="C38" s="63" t="s">
        <v>19</v>
      </c>
      <c r="D38" s="62" t="s">
        <v>140</v>
      </c>
      <c r="E38" s="62">
        <v>1</v>
      </c>
      <c r="F38" s="113">
        <v>0</v>
      </c>
      <c r="G38" s="113">
        <f>E38*F38</f>
        <v>0</v>
      </c>
      <c r="H38" s="67"/>
      <c r="I38" s="64">
        <v>0</v>
      </c>
      <c r="J38" s="64">
        <f>I38</f>
        <v>0</v>
      </c>
      <c r="K38" s="69"/>
    </row>
    <row r="39" spans="1:11" ht="14.25" customHeight="1" x14ac:dyDescent="0.25">
      <c r="A39" s="4"/>
      <c r="B39" s="65">
        <v>10</v>
      </c>
      <c r="C39" s="63" t="s">
        <v>20</v>
      </c>
      <c r="D39" s="62"/>
      <c r="E39" s="62"/>
      <c r="F39" s="62"/>
      <c r="G39" s="62">
        <f>E39*F39</f>
        <v>0</v>
      </c>
      <c r="H39" s="66"/>
      <c r="I39" s="64">
        <f>G39</f>
        <v>0</v>
      </c>
      <c r="J39" s="64">
        <f t="shared" ref="J39" si="6">I39</f>
        <v>0</v>
      </c>
      <c r="K39" s="64"/>
    </row>
    <row r="40" spans="1:11" ht="14.25" customHeight="1" x14ac:dyDescent="0.25">
      <c r="A40" s="93"/>
      <c r="B40" s="93"/>
      <c r="C40" s="237" t="s">
        <v>47</v>
      </c>
      <c r="D40" s="238"/>
      <c r="E40" s="238"/>
      <c r="F40" s="238"/>
      <c r="G40" s="239"/>
      <c r="H40" s="95">
        <f>SUM(H41:H47)</f>
        <v>0</v>
      </c>
      <c r="I40" s="94">
        <f>SUM(I41:I47)</f>
        <v>0</v>
      </c>
      <c r="J40" s="94">
        <f>SUM(J41:J47)</f>
        <v>0</v>
      </c>
      <c r="K40" s="95"/>
    </row>
    <row r="41" spans="1:11" ht="14.25" customHeight="1" x14ac:dyDescent="0.25">
      <c r="A41" s="156"/>
      <c r="B41" s="156"/>
      <c r="C41" s="221" t="s">
        <v>164</v>
      </c>
      <c r="D41" s="222"/>
      <c r="E41" s="222"/>
      <c r="F41" s="222"/>
      <c r="G41" s="223"/>
      <c r="H41" s="57"/>
      <c r="I41" s="58">
        <f>I33</f>
        <v>0</v>
      </c>
      <c r="J41" s="58">
        <f>J33</f>
        <v>0</v>
      </c>
      <c r="K41" s="57"/>
    </row>
    <row r="42" spans="1:11" ht="14.25" customHeight="1" x14ac:dyDescent="0.25">
      <c r="A42" s="156"/>
      <c r="B42" s="156"/>
      <c r="C42" s="208" t="s">
        <v>165</v>
      </c>
      <c r="D42" s="209"/>
      <c r="E42" s="209"/>
      <c r="F42" s="209"/>
      <c r="G42" s="210"/>
      <c r="H42" s="157"/>
      <c r="I42" s="58">
        <f t="shared" ref="I42:J47" si="7">I34</f>
        <v>0</v>
      </c>
      <c r="J42" s="58">
        <f t="shared" si="7"/>
        <v>0</v>
      </c>
      <c r="K42" s="57"/>
    </row>
    <row r="43" spans="1:11" ht="14.25" customHeight="1" x14ac:dyDescent="0.25">
      <c r="A43" s="156"/>
      <c r="B43" s="156"/>
      <c r="C43" s="208" t="s">
        <v>251</v>
      </c>
      <c r="D43" s="209"/>
      <c r="E43" s="209"/>
      <c r="F43" s="209"/>
      <c r="G43" s="210"/>
      <c r="H43" s="157"/>
      <c r="I43" s="58">
        <f t="shared" si="7"/>
        <v>0</v>
      </c>
      <c r="J43" s="58">
        <f t="shared" si="7"/>
        <v>0</v>
      </c>
      <c r="K43" s="57"/>
    </row>
    <row r="44" spans="1:11" ht="14.25" customHeight="1" x14ac:dyDescent="0.25">
      <c r="A44" s="156"/>
      <c r="B44" s="156"/>
      <c r="C44" s="208" t="s">
        <v>166</v>
      </c>
      <c r="D44" s="209"/>
      <c r="E44" s="209"/>
      <c r="F44" s="209"/>
      <c r="G44" s="210"/>
      <c r="H44" s="157"/>
      <c r="I44" s="58">
        <f t="shared" si="7"/>
        <v>0</v>
      </c>
      <c r="J44" s="58">
        <f t="shared" si="7"/>
        <v>0</v>
      </c>
      <c r="K44" s="57"/>
    </row>
    <row r="45" spans="1:11" ht="14.25" customHeight="1" x14ac:dyDescent="0.25">
      <c r="A45" s="156"/>
      <c r="B45" s="156"/>
      <c r="C45" s="208" t="s">
        <v>167</v>
      </c>
      <c r="D45" s="209"/>
      <c r="E45" s="209"/>
      <c r="F45" s="209"/>
      <c r="G45" s="210"/>
      <c r="H45" s="157"/>
      <c r="I45" s="58">
        <f t="shared" si="7"/>
        <v>0</v>
      </c>
      <c r="J45" s="58">
        <f t="shared" si="7"/>
        <v>0</v>
      </c>
      <c r="K45" s="57"/>
    </row>
    <row r="46" spans="1:11" ht="14.25" customHeight="1" x14ac:dyDescent="0.25">
      <c r="A46" s="156"/>
      <c r="B46" s="156"/>
      <c r="C46" s="215" t="s">
        <v>168</v>
      </c>
      <c r="D46" s="216"/>
      <c r="E46" s="216"/>
      <c r="F46" s="216"/>
      <c r="G46" s="217"/>
      <c r="H46" s="157"/>
      <c r="I46" s="58">
        <f t="shared" si="7"/>
        <v>0</v>
      </c>
      <c r="J46" s="58">
        <f t="shared" si="7"/>
        <v>0</v>
      </c>
      <c r="K46" s="57"/>
    </row>
    <row r="47" spans="1:11" ht="14.25" customHeight="1" x14ac:dyDescent="0.25">
      <c r="A47" s="55"/>
      <c r="B47" s="55"/>
      <c r="C47" s="215" t="s">
        <v>169</v>
      </c>
      <c r="D47" s="216"/>
      <c r="E47" s="216"/>
      <c r="F47" s="216"/>
      <c r="G47" s="217"/>
      <c r="H47" s="157"/>
      <c r="I47" s="58">
        <f t="shared" si="7"/>
        <v>0</v>
      </c>
      <c r="J47" s="58">
        <f t="shared" si="7"/>
        <v>0</v>
      </c>
      <c r="K47" s="57"/>
    </row>
    <row r="48" spans="1:11" ht="15.75" thickBot="1" x14ac:dyDescent="0.3">
      <c r="A48" s="274" t="s">
        <v>11</v>
      </c>
      <c r="B48" s="274"/>
      <c r="C48" s="274"/>
      <c r="D48" s="274"/>
      <c r="E48" s="274"/>
      <c r="F48" s="274"/>
      <c r="G48" s="274"/>
      <c r="H48" s="5"/>
      <c r="I48" s="29"/>
      <c r="J48" s="36"/>
      <c r="K48" s="15"/>
    </row>
    <row r="49" spans="1:11" x14ac:dyDescent="0.25">
      <c r="A49" s="9">
        <v>1</v>
      </c>
      <c r="B49" s="211"/>
      <c r="C49" s="211"/>
      <c r="D49" s="211"/>
      <c r="E49" s="211"/>
      <c r="F49" s="211"/>
      <c r="G49" s="10" t="s">
        <v>7</v>
      </c>
      <c r="H49" s="32">
        <f>H55</f>
        <v>0</v>
      </c>
      <c r="I49" s="25">
        <f>SUM(I50:I56)</f>
        <v>0</v>
      </c>
      <c r="J49" s="25">
        <f>SUM(J50:J56)</f>
        <v>0</v>
      </c>
      <c r="K49" s="64"/>
    </row>
    <row r="50" spans="1:11" x14ac:dyDescent="0.25">
      <c r="A50" s="61"/>
      <c r="B50" s="62">
        <v>3</v>
      </c>
      <c r="C50" s="63" t="s">
        <v>16</v>
      </c>
      <c r="D50" s="196"/>
      <c r="E50" s="197"/>
      <c r="F50" s="197"/>
      <c r="G50" s="198"/>
      <c r="H50" s="112"/>
      <c r="I50" s="64">
        <v>0</v>
      </c>
      <c r="J50" s="64">
        <f>I50</f>
        <v>0</v>
      </c>
      <c r="K50" s="64"/>
    </row>
    <row r="51" spans="1:11" x14ac:dyDescent="0.25">
      <c r="A51" s="61"/>
      <c r="B51" s="62">
        <v>4</v>
      </c>
      <c r="C51" s="63" t="s">
        <v>17</v>
      </c>
      <c r="D51" s="179"/>
      <c r="E51" s="179"/>
      <c r="F51" s="179"/>
      <c r="G51" s="179"/>
      <c r="H51" s="112"/>
      <c r="I51" s="64">
        <v>0</v>
      </c>
      <c r="J51" s="64">
        <f t="shared" ref="J51:J53" si="8">I51</f>
        <v>0</v>
      </c>
      <c r="K51" s="64"/>
    </row>
    <row r="52" spans="1:11" x14ac:dyDescent="0.25">
      <c r="A52" s="61"/>
      <c r="B52" s="62">
        <v>6</v>
      </c>
      <c r="C52" s="63" t="s">
        <v>250</v>
      </c>
      <c r="D52" s="179"/>
      <c r="E52" s="179"/>
      <c r="F52" s="179"/>
      <c r="G52" s="179"/>
      <c r="H52" s="112"/>
      <c r="I52" s="64">
        <v>0</v>
      </c>
      <c r="J52" s="64">
        <f t="shared" si="8"/>
        <v>0</v>
      </c>
      <c r="K52" s="64"/>
    </row>
    <row r="53" spans="1:11" x14ac:dyDescent="0.25">
      <c r="A53" s="61"/>
      <c r="B53" s="62">
        <v>6</v>
      </c>
      <c r="C53" s="63" t="s">
        <v>18</v>
      </c>
      <c r="D53" s="179"/>
      <c r="E53" s="179"/>
      <c r="F53" s="179"/>
      <c r="G53" s="179"/>
      <c r="H53" s="112"/>
      <c r="I53" s="64">
        <v>0</v>
      </c>
      <c r="J53" s="64">
        <f t="shared" si="8"/>
        <v>0</v>
      </c>
      <c r="K53" s="64"/>
    </row>
    <row r="54" spans="1:11" x14ac:dyDescent="0.25">
      <c r="A54" s="61"/>
      <c r="B54" s="62">
        <v>2</v>
      </c>
      <c r="C54" s="63" t="s">
        <v>21</v>
      </c>
      <c r="D54" s="86"/>
      <c r="E54" s="86"/>
      <c r="F54" s="86"/>
      <c r="G54" s="86"/>
      <c r="H54" s="112"/>
      <c r="I54" s="64">
        <v>0</v>
      </c>
      <c r="J54" s="64">
        <f>I54</f>
        <v>0</v>
      </c>
      <c r="K54" s="64"/>
    </row>
    <row r="55" spans="1:11" x14ac:dyDescent="0.25">
      <c r="A55" s="4"/>
      <c r="B55" s="65">
        <v>5</v>
      </c>
      <c r="C55" s="63" t="s">
        <v>19</v>
      </c>
      <c r="D55" s="86" t="s">
        <v>140</v>
      </c>
      <c r="E55" s="86">
        <v>0</v>
      </c>
      <c r="F55" s="86">
        <v>0</v>
      </c>
      <c r="G55" s="86">
        <f>E55*F55</f>
        <v>0</v>
      </c>
      <c r="H55" s="67"/>
      <c r="I55" s="64">
        <f>G55</f>
        <v>0</v>
      </c>
      <c r="J55" s="64">
        <f>I55</f>
        <v>0</v>
      </c>
      <c r="K55" s="69"/>
    </row>
    <row r="56" spans="1:11" x14ac:dyDescent="0.25">
      <c r="A56" s="4"/>
      <c r="B56" s="65">
        <v>10</v>
      </c>
      <c r="C56" s="63" t="s">
        <v>20</v>
      </c>
      <c r="D56" s="62"/>
      <c r="E56" s="62"/>
      <c r="F56" s="62"/>
      <c r="G56" s="62">
        <f>E56*F56</f>
        <v>0</v>
      </c>
      <c r="H56" s="66"/>
      <c r="I56" s="64">
        <f>G56</f>
        <v>0</v>
      </c>
      <c r="J56" s="64">
        <f t="shared" ref="J56" si="9">I56</f>
        <v>0</v>
      </c>
      <c r="K56" s="64"/>
    </row>
    <row r="57" spans="1:11" x14ac:dyDescent="0.25">
      <c r="A57" s="13"/>
      <c r="B57" s="13"/>
      <c r="C57" s="183" t="s">
        <v>48</v>
      </c>
      <c r="D57" s="184"/>
      <c r="E57" s="184"/>
      <c r="F57" s="184"/>
      <c r="G57" s="185"/>
      <c r="H57" s="14">
        <f>SUM(H58:H64)</f>
        <v>0</v>
      </c>
      <c r="I57" s="27">
        <f>SUM(I58:I64)</f>
        <v>0</v>
      </c>
      <c r="J57" s="27">
        <f>SUM(J58:J64)</f>
        <v>0</v>
      </c>
      <c r="K57" s="14"/>
    </row>
    <row r="58" spans="1:11" ht="15.75" x14ac:dyDescent="0.25">
      <c r="A58" s="192"/>
      <c r="B58" s="193"/>
      <c r="C58" s="221" t="s">
        <v>87</v>
      </c>
      <c r="D58" s="222"/>
      <c r="E58" s="222"/>
      <c r="F58" s="222"/>
      <c r="G58" s="223"/>
      <c r="H58" s="266"/>
      <c r="I58" s="58">
        <f>I50</f>
        <v>0</v>
      </c>
      <c r="J58" s="58">
        <f>J50</f>
        <v>0</v>
      </c>
      <c r="K58" s="57"/>
    </row>
    <row r="59" spans="1:11" ht="15.75" x14ac:dyDescent="0.25">
      <c r="A59" s="194"/>
      <c r="B59" s="195"/>
      <c r="C59" s="208" t="s">
        <v>26</v>
      </c>
      <c r="D59" s="209"/>
      <c r="E59" s="209"/>
      <c r="F59" s="209"/>
      <c r="G59" s="210"/>
      <c r="H59" s="267"/>
      <c r="I59" s="58">
        <f t="shared" ref="I59:J64" si="10">I51</f>
        <v>0</v>
      </c>
      <c r="J59" s="58">
        <f t="shared" si="10"/>
        <v>0</v>
      </c>
      <c r="K59" s="57"/>
    </row>
    <row r="60" spans="1:11" ht="15.75" x14ac:dyDescent="0.25">
      <c r="A60" s="194"/>
      <c r="B60" s="195"/>
      <c r="C60" s="208" t="s">
        <v>245</v>
      </c>
      <c r="D60" s="209"/>
      <c r="E60" s="209"/>
      <c r="F60" s="209"/>
      <c r="G60" s="210"/>
      <c r="H60" s="267"/>
      <c r="I60" s="58">
        <f t="shared" si="10"/>
        <v>0</v>
      </c>
      <c r="J60" s="58">
        <f t="shared" si="10"/>
        <v>0</v>
      </c>
      <c r="K60" s="57"/>
    </row>
    <row r="61" spans="1:11" ht="15.75" x14ac:dyDescent="0.25">
      <c r="A61" s="194"/>
      <c r="B61" s="195"/>
      <c r="C61" s="208" t="s">
        <v>27</v>
      </c>
      <c r="D61" s="209"/>
      <c r="E61" s="209"/>
      <c r="F61" s="209"/>
      <c r="G61" s="210"/>
      <c r="H61" s="267"/>
      <c r="I61" s="58">
        <f t="shared" si="10"/>
        <v>0</v>
      </c>
      <c r="J61" s="58">
        <f t="shared" si="10"/>
        <v>0</v>
      </c>
      <c r="K61" s="57"/>
    </row>
    <row r="62" spans="1:11" ht="15.75" x14ac:dyDescent="0.25">
      <c r="A62" s="194"/>
      <c r="B62" s="195"/>
      <c r="C62" s="208" t="s">
        <v>28</v>
      </c>
      <c r="D62" s="209"/>
      <c r="E62" s="209"/>
      <c r="F62" s="209"/>
      <c r="G62" s="210"/>
      <c r="H62" s="267"/>
      <c r="I62" s="58">
        <f t="shared" si="10"/>
        <v>0</v>
      </c>
      <c r="J62" s="58">
        <f t="shared" si="10"/>
        <v>0</v>
      </c>
      <c r="K62" s="57"/>
    </row>
    <row r="63" spans="1:11" ht="15.75" x14ac:dyDescent="0.25">
      <c r="A63" s="194"/>
      <c r="B63" s="195"/>
      <c r="C63" s="215" t="s">
        <v>29</v>
      </c>
      <c r="D63" s="216"/>
      <c r="E63" s="216"/>
      <c r="F63" s="216"/>
      <c r="G63" s="217"/>
      <c r="H63" s="267"/>
      <c r="I63" s="58">
        <f t="shared" si="10"/>
        <v>0</v>
      </c>
      <c r="J63" s="58">
        <f t="shared" si="10"/>
        <v>0</v>
      </c>
      <c r="K63" s="57"/>
    </row>
    <row r="64" spans="1:11" ht="15.75" x14ac:dyDescent="0.25">
      <c r="A64" s="194"/>
      <c r="B64" s="195"/>
      <c r="C64" s="215" t="s">
        <v>78</v>
      </c>
      <c r="D64" s="216"/>
      <c r="E64" s="216"/>
      <c r="F64" s="216"/>
      <c r="G64" s="217"/>
      <c r="H64" s="267"/>
      <c r="I64" s="58">
        <f t="shared" si="10"/>
        <v>0</v>
      </c>
      <c r="J64" s="58">
        <f t="shared" si="10"/>
        <v>0</v>
      </c>
      <c r="K64" s="57"/>
    </row>
    <row r="65" spans="1:11" ht="15.75" thickBot="1" x14ac:dyDescent="0.3">
      <c r="A65" s="199" t="s">
        <v>112</v>
      </c>
      <c r="B65" s="199"/>
      <c r="C65" s="199"/>
      <c r="D65" s="199"/>
      <c r="E65" s="199"/>
      <c r="F65" s="199"/>
      <c r="G65" s="199"/>
      <c r="H65" s="5"/>
      <c r="I65" s="29"/>
      <c r="J65" s="29"/>
      <c r="K65" s="6"/>
    </row>
    <row r="66" spans="1:11" ht="30.75" customHeight="1" x14ac:dyDescent="0.25">
      <c r="A66" s="135">
        <v>1</v>
      </c>
      <c r="B66" s="200" t="s">
        <v>189</v>
      </c>
      <c r="C66" s="200"/>
      <c r="D66" s="200"/>
      <c r="E66" s="200"/>
      <c r="F66" s="200"/>
      <c r="G66" s="10" t="s">
        <v>7</v>
      </c>
      <c r="H66" s="32">
        <f>H67</f>
        <v>8000000</v>
      </c>
      <c r="I66" s="25">
        <f>SUM(I67:I73)</f>
        <v>3032000</v>
      </c>
      <c r="J66" s="25">
        <f>SUM(J67:J73)</f>
        <v>3032000</v>
      </c>
      <c r="K66" s="25"/>
    </row>
    <row r="67" spans="1:11" x14ac:dyDescent="0.25">
      <c r="A67" s="4"/>
      <c r="B67" s="62">
        <v>3</v>
      </c>
      <c r="C67" s="63" t="s">
        <v>16</v>
      </c>
      <c r="D67" s="179"/>
      <c r="E67" s="179"/>
      <c r="F67" s="179"/>
      <c r="G67" s="179"/>
      <c r="H67" s="180">
        <v>8000000</v>
      </c>
      <c r="I67" s="64"/>
      <c r="J67" s="64">
        <f>I67</f>
        <v>0</v>
      </c>
      <c r="K67" s="64"/>
    </row>
    <row r="68" spans="1:11" x14ac:dyDescent="0.25">
      <c r="A68" s="4"/>
      <c r="B68" s="62">
        <v>4</v>
      </c>
      <c r="C68" s="63" t="s">
        <v>17</v>
      </c>
      <c r="D68" s="179"/>
      <c r="E68" s="179"/>
      <c r="F68" s="179"/>
      <c r="G68" s="179"/>
      <c r="H68" s="180"/>
      <c r="I68" s="114">
        <v>1000</v>
      </c>
      <c r="J68" s="64">
        <f t="shared" ref="J68:J73" si="11">I68</f>
        <v>1000</v>
      </c>
      <c r="K68" s="163" t="s">
        <v>137</v>
      </c>
    </row>
    <row r="69" spans="1:11" x14ac:dyDescent="0.25">
      <c r="A69" s="4"/>
      <c r="B69" s="62">
        <v>6</v>
      </c>
      <c r="C69" s="63" t="s">
        <v>250</v>
      </c>
      <c r="D69" s="179"/>
      <c r="E69" s="179"/>
      <c r="F69" s="179"/>
      <c r="G69" s="179"/>
      <c r="H69" s="180"/>
      <c r="I69" s="114">
        <v>1000</v>
      </c>
      <c r="J69" s="64">
        <f t="shared" si="11"/>
        <v>1000</v>
      </c>
      <c r="K69" s="164"/>
    </row>
    <row r="70" spans="1:11" x14ac:dyDescent="0.25">
      <c r="A70" s="4"/>
      <c r="B70" s="62">
        <v>6</v>
      </c>
      <c r="C70" s="63" t="s">
        <v>18</v>
      </c>
      <c r="D70" s="179"/>
      <c r="E70" s="179"/>
      <c r="F70" s="179"/>
      <c r="G70" s="179"/>
      <c r="H70" s="180">
        <v>7198000</v>
      </c>
      <c r="I70" s="114">
        <v>30000</v>
      </c>
      <c r="J70" s="64">
        <f t="shared" si="11"/>
        <v>30000</v>
      </c>
      <c r="K70" s="164"/>
    </row>
    <row r="71" spans="1:11" x14ac:dyDescent="0.25">
      <c r="A71" s="4"/>
      <c r="B71" s="62">
        <v>2</v>
      </c>
      <c r="C71" s="63" t="s">
        <v>21</v>
      </c>
      <c r="D71" s="179"/>
      <c r="E71" s="179"/>
      <c r="F71" s="179"/>
      <c r="G71" s="179"/>
      <c r="H71" s="180"/>
      <c r="I71" s="114">
        <v>3000000</v>
      </c>
      <c r="J71" s="64">
        <f>I71</f>
        <v>3000000</v>
      </c>
      <c r="K71" s="165"/>
    </row>
    <row r="72" spans="1:11" x14ac:dyDescent="0.25">
      <c r="A72" s="4"/>
      <c r="B72" s="62">
        <v>5</v>
      </c>
      <c r="C72" s="63" t="s">
        <v>19</v>
      </c>
      <c r="D72" s="62"/>
      <c r="E72" s="62"/>
      <c r="F72" s="62"/>
      <c r="G72" s="62">
        <f>E72*F72</f>
        <v>0</v>
      </c>
      <c r="H72" s="180"/>
      <c r="I72" s="64">
        <f>G72</f>
        <v>0</v>
      </c>
      <c r="J72" s="64">
        <f t="shared" si="11"/>
        <v>0</v>
      </c>
      <c r="K72" s="64"/>
    </row>
    <row r="73" spans="1:11" x14ac:dyDescent="0.25">
      <c r="A73" s="4"/>
      <c r="B73" s="65">
        <v>10</v>
      </c>
      <c r="C73" s="63" t="s">
        <v>20</v>
      </c>
      <c r="D73" s="62"/>
      <c r="E73" s="62"/>
      <c r="F73" s="62"/>
      <c r="G73" s="62">
        <f>E73*F73</f>
        <v>0</v>
      </c>
      <c r="H73" s="66"/>
      <c r="I73" s="64">
        <f>G73</f>
        <v>0</v>
      </c>
      <c r="J73" s="64">
        <f t="shared" si="11"/>
        <v>0</v>
      </c>
      <c r="K73" s="64"/>
    </row>
    <row r="74" spans="1:11" ht="53.25" customHeight="1" x14ac:dyDescent="0.25">
      <c r="A74" s="135">
        <v>2</v>
      </c>
      <c r="B74" s="178" t="s">
        <v>207</v>
      </c>
      <c r="C74" s="178"/>
      <c r="D74" s="178"/>
      <c r="E74" s="178"/>
      <c r="F74" s="178"/>
      <c r="G74" s="10" t="s">
        <v>7</v>
      </c>
      <c r="H74" s="32">
        <f>H75</f>
        <v>7431341</v>
      </c>
      <c r="I74" s="25">
        <f>SUM(I75:I81)</f>
        <v>120000</v>
      </c>
      <c r="J74" s="25">
        <f>SUM(J75:J81)</f>
        <v>120000</v>
      </c>
      <c r="K74" s="25"/>
    </row>
    <row r="75" spans="1:11" x14ac:dyDescent="0.25">
      <c r="A75" s="4"/>
      <c r="B75" s="62">
        <v>3</v>
      </c>
      <c r="C75" s="63" t="s">
        <v>16</v>
      </c>
      <c r="D75" s="179"/>
      <c r="E75" s="179"/>
      <c r="F75" s="179"/>
      <c r="G75" s="179"/>
      <c r="H75" s="180">
        <v>7431341</v>
      </c>
      <c r="I75" s="114">
        <v>120000</v>
      </c>
      <c r="J75" s="64">
        <f t="shared" ref="J75:J78" si="12">I75</f>
        <v>120000</v>
      </c>
      <c r="K75" s="64" t="s">
        <v>206</v>
      </c>
    </row>
    <row r="76" spans="1:11" x14ac:dyDescent="0.25">
      <c r="A76" s="4"/>
      <c r="B76" s="62">
        <v>4</v>
      </c>
      <c r="C76" s="63" t="s">
        <v>17</v>
      </c>
      <c r="D76" s="179"/>
      <c r="E76" s="179"/>
      <c r="F76" s="179"/>
      <c r="G76" s="179"/>
      <c r="H76" s="180"/>
      <c r="I76" s="64"/>
      <c r="J76" s="64">
        <f t="shared" si="12"/>
        <v>0</v>
      </c>
      <c r="K76" s="64"/>
    </row>
    <row r="77" spans="1:11" x14ac:dyDescent="0.25">
      <c r="A77" s="4"/>
      <c r="B77" s="62">
        <v>6</v>
      </c>
      <c r="C77" s="63" t="s">
        <v>250</v>
      </c>
      <c r="D77" s="179"/>
      <c r="E77" s="179"/>
      <c r="F77" s="179"/>
      <c r="G77" s="179"/>
      <c r="H77" s="180"/>
      <c r="I77" s="64"/>
      <c r="J77" s="64">
        <f t="shared" si="12"/>
        <v>0</v>
      </c>
      <c r="K77" s="64"/>
    </row>
    <row r="78" spans="1:11" x14ac:dyDescent="0.25">
      <c r="A78" s="4"/>
      <c r="B78" s="62">
        <v>6</v>
      </c>
      <c r="C78" s="63" t="s">
        <v>18</v>
      </c>
      <c r="D78" s="179"/>
      <c r="E78" s="179"/>
      <c r="F78" s="179"/>
      <c r="G78" s="179"/>
      <c r="H78" s="180">
        <v>6386155</v>
      </c>
      <c r="I78" s="64"/>
      <c r="J78" s="64">
        <f t="shared" si="12"/>
        <v>0</v>
      </c>
      <c r="K78" s="64"/>
    </row>
    <row r="79" spans="1:11" x14ac:dyDescent="0.25">
      <c r="A79" s="4"/>
      <c r="B79" s="62">
        <v>2</v>
      </c>
      <c r="C79" s="63" t="s">
        <v>21</v>
      </c>
      <c r="D79" s="179"/>
      <c r="E79" s="179"/>
      <c r="F79" s="179"/>
      <c r="G79" s="179"/>
      <c r="H79" s="180"/>
      <c r="I79" s="64"/>
      <c r="J79" s="64">
        <f>I79</f>
        <v>0</v>
      </c>
      <c r="K79" s="64"/>
    </row>
    <row r="80" spans="1:11" x14ac:dyDescent="0.25">
      <c r="A80" s="4"/>
      <c r="B80" s="62">
        <v>5</v>
      </c>
      <c r="C80" s="63" t="s">
        <v>19</v>
      </c>
      <c r="D80" s="62"/>
      <c r="E80" s="62"/>
      <c r="F80" s="62"/>
      <c r="G80" s="62">
        <f>E80*F80</f>
        <v>0</v>
      </c>
      <c r="H80" s="180"/>
      <c r="I80" s="64">
        <f>G80</f>
        <v>0</v>
      </c>
      <c r="J80" s="64"/>
      <c r="K80" s="64"/>
    </row>
    <row r="81" spans="1:11" x14ac:dyDescent="0.25">
      <c r="A81" s="4"/>
      <c r="B81" s="65">
        <v>10</v>
      </c>
      <c r="C81" s="63" t="s">
        <v>20</v>
      </c>
      <c r="D81" s="62"/>
      <c r="E81" s="62"/>
      <c r="F81" s="62"/>
      <c r="G81" s="62">
        <f>E81*F81</f>
        <v>0</v>
      </c>
      <c r="H81" s="67"/>
      <c r="I81" s="64">
        <f>G81</f>
        <v>0</v>
      </c>
      <c r="J81" s="64"/>
      <c r="K81" s="64"/>
    </row>
    <row r="82" spans="1:11" x14ac:dyDescent="0.25">
      <c r="A82" s="135">
        <v>3</v>
      </c>
      <c r="B82" s="178" t="s">
        <v>148</v>
      </c>
      <c r="C82" s="178"/>
      <c r="D82" s="178"/>
      <c r="E82" s="178"/>
      <c r="F82" s="178"/>
      <c r="G82" s="10" t="s">
        <v>7</v>
      </c>
      <c r="H82" s="32"/>
      <c r="I82" s="25">
        <f>SUM(I83:I89)</f>
        <v>150000</v>
      </c>
      <c r="J82" s="25">
        <f>SUM(J83:J89)</f>
        <v>150000</v>
      </c>
      <c r="K82" s="11"/>
    </row>
    <row r="83" spans="1:11" ht="30" x14ac:dyDescent="0.25">
      <c r="A83" s="4"/>
      <c r="B83" s="62">
        <v>3</v>
      </c>
      <c r="C83" s="63" t="s">
        <v>127</v>
      </c>
      <c r="D83" s="179"/>
      <c r="E83" s="179"/>
      <c r="F83" s="179"/>
      <c r="G83" s="179"/>
      <c r="H83" s="180"/>
      <c r="I83" s="136">
        <v>150000</v>
      </c>
      <c r="J83" s="121">
        <f>I83</f>
        <v>150000</v>
      </c>
      <c r="K83" s="68" t="s">
        <v>124</v>
      </c>
    </row>
    <row r="84" spans="1:11" x14ac:dyDescent="0.25">
      <c r="A84" s="4"/>
      <c r="B84" s="62">
        <v>4</v>
      </c>
      <c r="C84" s="63" t="s">
        <v>17</v>
      </c>
      <c r="D84" s="179"/>
      <c r="E84" s="179"/>
      <c r="F84" s="179"/>
      <c r="G84" s="179"/>
      <c r="H84" s="180"/>
      <c r="I84" s="64"/>
      <c r="J84" s="64"/>
      <c r="K84" s="69"/>
    </row>
    <row r="85" spans="1:11" x14ac:dyDescent="0.25">
      <c r="A85" s="4"/>
      <c r="B85" s="62">
        <v>6</v>
      </c>
      <c r="C85" s="63" t="s">
        <v>250</v>
      </c>
      <c r="D85" s="179"/>
      <c r="E85" s="179"/>
      <c r="F85" s="179"/>
      <c r="G85" s="179"/>
      <c r="H85" s="180"/>
      <c r="I85" s="64"/>
      <c r="J85" s="64"/>
      <c r="K85" s="69"/>
    </row>
    <row r="86" spans="1:11" x14ac:dyDescent="0.25">
      <c r="A86" s="4"/>
      <c r="B86" s="62">
        <v>6</v>
      </c>
      <c r="C86" s="63" t="s">
        <v>18</v>
      </c>
      <c r="D86" s="179"/>
      <c r="E86" s="179"/>
      <c r="F86" s="179"/>
      <c r="G86" s="179"/>
      <c r="H86" s="180"/>
      <c r="I86" s="64"/>
      <c r="J86" s="64"/>
      <c r="K86" s="69"/>
    </row>
    <row r="87" spans="1:11" x14ac:dyDescent="0.25">
      <c r="A87" s="4"/>
      <c r="B87" s="62">
        <v>2</v>
      </c>
      <c r="C87" s="63" t="s">
        <v>21</v>
      </c>
      <c r="D87" s="179"/>
      <c r="E87" s="179"/>
      <c r="F87" s="179"/>
      <c r="G87" s="179"/>
      <c r="H87" s="180"/>
      <c r="I87" s="64"/>
      <c r="J87" s="64"/>
      <c r="K87" s="69"/>
    </row>
    <row r="88" spans="1:11" x14ac:dyDescent="0.25">
      <c r="A88" s="4"/>
      <c r="B88" s="62">
        <v>5</v>
      </c>
      <c r="C88" s="63" t="s">
        <v>19</v>
      </c>
      <c r="D88" s="62"/>
      <c r="E88" s="62"/>
      <c r="F88" s="62"/>
      <c r="G88" s="62">
        <f>E88*F88</f>
        <v>0</v>
      </c>
      <c r="H88" s="180"/>
      <c r="I88" s="64">
        <f>G88</f>
        <v>0</v>
      </c>
      <c r="J88" s="64"/>
      <c r="K88" s="69"/>
    </row>
    <row r="89" spans="1:11" x14ac:dyDescent="0.25">
      <c r="A89" s="4"/>
      <c r="B89" s="65">
        <v>10</v>
      </c>
      <c r="C89" s="63" t="s">
        <v>20</v>
      </c>
      <c r="D89" s="62"/>
      <c r="E89" s="62"/>
      <c r="F89" s="62"/>
      <c r="G89" s="62">
        <f>E89*F89</f>
        <v>0</v>
      </c>
      <c r="H89" s="67"/>
      <c r="I89" s="64">
        <f>G89</f>
        <v>0</v>
      </c>
      <c r="J89" s="64"/>
      <c r="K89" s="69"/>
    </row>
    <row r="90" spans="1:11" ht="50.25" customHeight="1" x14ac:dyDescent="0.25">
      <c r="A90" s="135">
        <v>4</v>
      </c>
      <c r="B90" s="178" t="s">
        <v>208</v>
      </c>
      <c r="C90" s="178"/>
      <c r="D90" s="178"/>
      <c r="E90" s="178"/>
      <c r="F90" s="178"/>
      <c r="G90" s="10" t="s">
        <v>7</v>
      </c>
      <c r="H90" s="32"/>
      <c r="I90" s="25">
        <f>SUM(I91:I97)</f>
        <v>20000</v>
      </c>
      <c r="J90" s="25">
        <f>SUM(J91:J97)</f>
        <v>20000</v>
      </c>
      <c r="K90" s="11"/>
    </row>
    <row r="91" spans="1:11" ht="30" x14ac:dyDescent="0.25">
      <c r="A91" s="4"/>
      <c r="B91" s="62">
        <v>3</v>
      </c>
      <c r="C91" s="63" t="s">
        <v>143</v>
      </c>
      <c r="D91" s="179"/>
      <c r="E91" s="179"/>
      <c r="F91" s="179"/>
      <c r="G91" s="179"/>
      <c r="H91" s="180"/>
      <c r="I91" s="114">
        <v>20000</v>
      </c>
      <c r="J91" s="64">
        <f>I91</f>
        <v>20000</v>
      </c>
      <c r="K91" s="68" t="s">
        <v>124</v>
      </c>
    </row>
    <row r="92" spans="1:11" x14ac:dyDescent="0.25">
      <c r="A92" s="4"/>
      <c r="B92" s="62">
        <v>4</v>
      </c>
      <c r="C92" s="63" t="s">
        <v>17</v>
      </c>
      <c r="D92" s="179"/>
      <c r="E92" s="179"/>
      <c r="F92" s="179"/>
      <c r="G92" s="179"/>
      <c r="H92" s="180"/>
      <c r="I92" s="64"/>
      <c r="J92" s="64"/>
      <c r="K92" s="69"/>
    </row>
    <row r="93" spans="1:11" x14ac:dyDescent="0.25">
      <c r="A93" s="4"/>
      <c r="B93" s="62">
        <v>6</v>
      </c>
      <c r="C93" s="63" t="s">
        <v>250</v>
      </c>
      <c r="D93" s="179"/>
      <c r="E93" s="179"/>
      <c r="F93" s="179"/>
      <c r="G93" s="179"/>
      <c r="H93" s="180"/>
      <c r="I93" s="64"/>
      <c r="J93" s="64"/>
      <c r="K93" s="69"/>
    </row>
    <row r="94" spans="1:11" x14ac:dyDescent="0.25">
      <c r="A94" s="4"/>
      <c r="B94" s="62">
        <v>6</v>
      </c>
      <c r="C94" s="63" t="s">
        <v>18</v>
      </c>
      <c r="D94" s="179"/>
      <c r="E94" s="179"/>
      <c r="F94" s="179"/>
      <c r="G94" s="179"/>
      <c r="H94" s="180"/>
      <c r="I94" s="64"/>
      <c r="J94" s="64"/>
      <c r="K94" s="69"/>
    </row>
    <row r="95" spans="1:11" x14ac:dyDescent="0.25">
      <c r="A95" s="4"/>
      <c r="B95" s="62">
        <v>2</v>
      </c>
      <c r="C95" s="63" t="s">
        <v>21</v>
      </c>
      <c r="D95" s="179"/>
      <c r="E95" s="179"/>
      <c r="F95" s="179"/>
      <c r="G95" s="179"/>
      <c r="H95" s="180"/>
      <c r="I95" s="64"/>
      <c r="J95" s="64"/>
      <c r="K95" s="69"/>
    </row>
    <row r="96" spans="1:11" x14ac:dyDescent="0.25">
      <c r="A96" s="4"/>
      <c r="B96" s="62">
        <v>5</v>
      </c>
      <c r="C96" s="63" t="s">
        <v>19</v>
      </c>
      <c r="D96" s="62"/>
      <c r="E96" s="62"/>
      <c r="F96" s="62"/>
      <c r="G96" s="62">
        <f>E96*F96</f>
        <v>0</v>
      </c>
      <c r="H96" s="180"/>
      <c r="I96" s="64">
        <f>G96</f>
        <v>0</v>
      </c>
      <c r="J96" s="64"/>
      <c r="K96" s="69"/>
    </row>
    <row r="97" spans="1:11" x14ac:dyDescent="0.25">
      <c r="A97" s="4"/>
      <c r="B97" s="65">
        <v>10</v>
      </c>
      <c r="C97" s="63" t="s">
        <v>20</v>
      </c>
      <c r="D97" s="62"/>
      <c r="E97" s="62"/>
      <c r="F97" s="62"/>
      <c r="G97" s="62">
        <f>E97*F97</f>
        <v>0</v>
      </c>
      <c r="H97" s="67"/>
      <c r="I97" s="64">
        <f>G97</f>
        <v>0</v>
      </c>
      <c r="J97" s="64"/>
      <c r="K97" s="69"/>
    </row>
    <row r="98" spans="1:11" ht="39" customHeight="1" x14ac:dyDescent="0.25">
      <c r="A98" s="135">
        <v>5</v>
      </c>
      <c r="B98" s="178" t="s">
        <v>193</v>
      </c>
      <c r="C98" s="178"/>
      <c r="D98" s="178"/>
      <c r="E98" s="178"/>
      <c r="F98" s="178"/>
      <c r="G98" s="10" t="s">
        <v>7</v>
      </c>
      <c r="H98" s="32"/>
      <c r="I98" s="25">
        <f>SUM(I99:I105)</f>
        <v>2697230</v>
      </c>
      <c r="J98" s="25">
        <f>SUM(J99:J105)</f>
        <v>2697230</v>
      </c>
      <c r="K98" s="11"/>
    </row>
    <row r="99" spans="1:11" x14ac:dyDescent="0.25">
      <c r="A99" s="4"/>
      <c r="B99" s="62">
        <v>3</v>
      </c>
      <c r="C99" s="63" t="s">
        <v>143</v>
      </c>
      <c r="D99" s="179"/>
      <c r="E99" s="179"/>
      <c r="F99" s="179"/>
      <c r="G99" s="179"/>
      <c r="H99" s="180">
        <v>6741275</v>
      </c>
      <c r="I99" s="64"/>
      <c r="J99" s="64">
        <f>I99</f>
        <v>0</v>
      </c>
      <c r="K99" s="68"/>
    </row>
    <row r="100" spans="1:11" x14ac:dyDescent="0.25">
      <c r="A100" s="4"/>
      <c r="B100" s="62">
        <v>4</v>
      </c>
      <c r="C100" s="63" t="s">
        <v>17</v>
      </c>
      <c r="D100" s="179"/>
      <c r="E100" s="179"/>
      <c r="F100" s="179"/>
      <c r="G100" s="179"/>
      <c r="H100" s="180"/>
      <c r="I100" s="114">
        <v>3810</v>
      </c>
      <c r="J100" s="64">
        <f>I100</f>
        <v>3810</v>
      </c>
      <c r="K100" s="69" t="s">
        <v>137</v>
      </c>
    </row>
    <row r="101" spans="1:11" x14ac:dyDescent="0.25">
      <c r="A101" s="4"/>
      <c r="B101" s="62">
        <v>6</v>
      </c>
      <c r="C101" s="63" t="s">
        <v>250</v>
      </c>
      <c r="D101" s="179"/>
      <c r="E101" s="179"/>
      <c r="F101" s="179"/>
      <c r="G101" s="179"/>
      <c r="H101" s="180"/>
      <c r="I101" s="64">
        <v>0</v>
      </c>
      <c r="J101" s="64">
        <f t="shared" ref="J101:J102" si="13">I101</f>
        <v>0</v>
      </c>
      <c r="K101" s="69"/>
    </row>
    <row r="102" spans="1:11" x14ac:dyDescent="0.25">
      <c r="A102" s="4"/>
      <c r="B102" s="62">
        <v>6</v>
      </c>
      <c r="C102" s="63" t="s">
        <v>18</v>
      </c>
      <c r="D102" s="179"/>
      <c r="E102" s="179"/>
      <c r="F102" s="179"/>
      <c r="G102" s="179"/>
      <c r="H102" s="180">
        <v>4057900</v>
      </c>
      <c r="I102" s="114">
        <v>21420</v>
      </c>
      <c r="J102" s="64">
        <f t="shared" si="13"/>
        <v>21420</v>
      </c>
      <c r="K102" s="69" t="s">
        <v>137</v>
      </c>
    </row>
    <row r="103" spans="1:11" x14ac:dyDescent="0.25">
      <c r="A103" s="4"/>
      <c r="B103" s="62">
        <v>2</v>
      </c>
      <c r="C103" s="63" t="s">
        <v>21</v>
      </c>
      <c r="D103" s="179"/>
      <c r="E103" s="179"/>
      <c r="F103" s="179"/>
      <c r="G103" s="179"/>
      <c r="H103" s="180"/>
      <c r="I103" s="114">
        <v>2672000</v>
      </c>
      <c r="J103" s="64">
        <f>I103</f>
        <v>2672000</v>
      </c>
      <c r="K103" s="69" t="s">
        <v>137</v>
      </c>
    </row>
    <row r="104" spans="1:11" x14ac:dyDescent="0.25">
      <c r="A104" s="4"/>
      <c r="B104" s="62">
        <v>5</v>
      </c>
      <c r="C104" s="63" t="s">
        <v>19</v>
      </c>
      <c r="D104" s="62"/>
      <c r="E104" s="62"/>
      <c r="F104" s="62"/>
      <c r="G104" s="62">
        <f>E104*F104</f>
        <v>0</v>
      </c>
      <c r="H104" s="180"/>
      <c r="I104" s="64">
        <f>G104</f>
        <v>0</v>
      </c>
      <c r="J104" s="64"/>
      <c r="K104" s="69"/>
    </row>
    <row r="105" spans="1:11" x14ac:dyDescent="0.25">
      <c r="A105" s="4"/>
      <c r="B105" s="65">
        <v>10</v>
      </c>
      <c r="C105" s="63" t="s">
        <v>20</v>
      </c>
      <c r="D105" s="62"/>
      <c r="E105" s="62"/>
      <c r="F105" s="62"/>
      <c r="G105" s="62">
        <f>E105*F105</f>
        <v>0</v>
      </c>
      <c r="H105" s="67"/>
      <c r="I105" s="64">
        <f>G105</f>
        <v>0</v>
      </c>
      <c r="J105" s="64"/>
      <c r="K105" s="69"/>
    </row>
    <row r="106" spans="1:11" ht="28.5" customHeight="1" x14ac:dyDescent="0.25">
      <c r="A106" s="135">
        <v>6</v>
      </c>
      <c r="B106" s="178" t="s">
        <v>182</v>
      </c>
      <c r="C106" s="178"/>
      <c r="D106" s="178"/>
      <c r="E106" s="178"/>
      <c r="F106" s="178"/>
      <c r="G106" s="10" t="s">
        <v>7</v>
      </c>
      <c r="H106" s="32"/>
      <c r="I106" s="25">
        <f>SUM(I107:I113)</f>
        <v>269892</v>
      </c>
      <c r="J106" s="25">
        <f>SUM(J107:J113)</f>
        <v>269892</v>
      </c>
      <c r="K106" s="11"/>
    </row>
    <row r="107" spans="1:11" x14ac:dyDescent="0.25">
      <c r="A107" s="4"/>
      <c r="B107" s="62">
        <v>3</v>
      </c>
      <c r="C107" s="63" t="s">
        <v>16</v>
      </c>
      <c r="D107" s="179"/>
      <c r="E107" s="179"/>
      <c r="F107" s="179"/>
      <c r="G107" s="179"/>
      <c r="H107" s="180">
        <v>269892</v>
      </c>
      <c r="I107" s="120">
        <v>0</v>
      </c>
      <c r="J107" s="120">
        <f>I107</f>
        <v>0</v>
      </c>
      <c r="K107" s="130"/>
    </row>
    <row r="108" spans="1:11" x14ac:dyDescent="0.25">
      <c r="A108" s="4"/>
      <c r="B108" s="62">
        <v>4</v>
      </c>
      <c r="C108" s="63" t="s">
        <v>17</v>
      </c>
      <c r="D108" s="179"/>
      <c r="E108" s="179"/>
      <c r="F108" s="179"/>
      <c r="G108" s="179"/>
      <c r="H108" s="180"/>
      <c r="I108" s="64">
        <v>0</v>
      </c>
      <c r="J108" s="120">
        <f>I108</f>
        <v>0</v>
      </c>
      <c r="K108" s="130"/>
    </row>
    <row r="109" spans="1:11" x14ac:dyDescent="0.25">
      <c r="A109" s="4"/>
      <c r="B109" s="62">
        <v>6</v>
      </c>
      <c r="C109" s="63" t="s">
        <v>250</v>
      </c>
      <c r="D109" s="179"/>
      <c r="E109" s="179"/>
      <c r="F109" s="179"/>
      <c r="G109" s="179"/>
      <c r="H109" s="180"/>
      <c r="I109" s="64"/>
      <c r="J109" s="64"/>
      <c r="K109" s="69"/>
    </row>
    <row r="110" spans="1:11" x14ac:dyDescent="0.25">
      <c r="A110" s="4"/>
      <c r="B110" s="62">
        <v>6</v>
      </c>
      <c r="C110" s="63" t="s">
        <v>18</v>
      </c>
      <c r="D110" s="179"/>
      <c r="E110" s="179"/>
      <c r="F110" s="179"/>
      <c r="G110" s="179"/>
      <c r="H110" s="180">
        <v>249603</v>
      </c>
      <c r="I110" s="64"/>
      <c r="J110" s="64"/>
      <c r="K110" s="69"/>
    </row>
    <row r="111" spans="1:11" x14ac:dyDescent="0.25">
      <c r="A111" s="4"/>
      <c r="B111" s="62">
        <v>2</v>
      </c>
      <c r="C111" s="63" t="s">
        <v>21</v>
      </c>
      <c r="D111" s="179"/>
      <c r="E111" s="179"/>
      <c r="F111" s="179"/>
      <c r="G111" s="179"/>
      <c r="H111" s="180"/>
      <c r="I111" s="114">
        <v>269892</v>
      </c>
      <c r="J111" s="64">
        <f>I111</f>
        <v>269892</v>
      </c>
      <c r="K111" s="69" t="s">
        <v>137</v>
      </c>
    </row>
    <row r="112" spans="1:11" x14ac:dyDescent="0.25">
      <c r="A112" s="4"/>
      <c r="B112" s="62">
        <v>5</v>
      </c>
      <c r="C112" s="63" t="s">
        <v>19</v>
      </c>
      <c r="D112" s="62" t="s">
        <v>140</v>
      </c>
      <c r="E112" s="62"/>
      <c r="F112" s="62"/>
      <c r="G112" s="62">
        <f>E112*F112</f>
        <v>0</v>
      </c>
      <c r="H112" s="180"/>
      <c r="I112" s="120"/>
      <c r="J112" s="120"/>
      <c r="K112" s="64"/>
    </row>
    <row r="113" spans="1:11" x14ac:dyDescent="0.25">
      <c r="A113" s="4"/>
      <c r="B113" s="65">
        <v>10</v>
      </c>
      <c r="C113" s="63" t="s">
        <v>20</v>
      </c>
      <c r="D113" s="62"/>
      <c r="E113" s="62"/>
      <c r="F113" s="62"/>
      <c r="G113" s="62">
        <f>E113*F113</f>
        <v>0</v>
      </c>
      <c r="H113" s="67"/>
      <c r="I113" s="70">
        <f>G113</f>
        <v>0</v>
      </c>
      <c r="J113" s="64"/>
      <c r="K113" s="69"/>
    </row>
    <row r="114" spans="1:11" x14ac:dyDescent="0.25">
      <c r="A114" s="135">
        <v>7</v>
      </c>
      <c r="B114" s="182" t="s">
        <v>262</v>
      </c>
      <c r="C114" s="182"/>
      <c r="D114" s="182"/>
      <c r="E114" s="182"/>
      <c r="F114" s="182"/>
      <c r="G114" s="10" t="s">
        <v>7</v>
      </c>
      <c r="H114" s="32"/>
      <c r="I114" s="25">
        <f>SUM(I115:I121)</f>
        <v>150000</v>
      </c>
      <c r="J114" s="25">
        <f>SUM(J115:J121)</f>
        <v>150000</v>
      </c>
      <c r="K114" s="11"/>
    </row>
    <row r="115" spans="1:11" x14ac:dyDescent="0.25">
      <c r="A115" s="4"/>
      <c r="B115" s="62">
        <v>3</v>
      </c>
      <c r="C115" s="63" t="s">
        <v>16</v>
      </c>
      <c r="D115" s="179"/>
      <c r="E115" s="179"/>
      <c r="F115" s="179"/>
      <c r="G115" s="179"/>
      <c r="H115" s="180"/>
      <c r="I115" s="137">
        <v>150000</v>
      </c>
      <c r="J115" s="120">
        <f>I115</f>
        <v>150000</v>
      </c>
      <c r="K115" s="91" t="s">
        <v>206</v>
      </c>
    </row>
    <row r="116" spans="1:11" x14ac:dyDescent="0.25">
      <c r="A116" s="4"/>
      <c r="B116" s="62">
        <v>4</v>
      </c>
      <c r="C116" s="63" t="s">
        <v>17</v>
      </c>
      <c r="D116" s="179"/>
      <c r="E116" s="179"/>
      <c r="F116" s="179"/>
      <c r="G116" s="179"/>
      <c r="H116" s="180"/>
      <c r="I116" s="64"/>
      <c r="J116" s="64"/>
      <c r="K116" s="69"/>
    </row>
    <row r="117" spans="1:11" x14ac:dyDescent="0.25">
      <c r="A117" s="4"/>
      <c r="B117" s="62">
        <v>6</v>
      </c>
      <c r="C117" s="63" t="s">
        <v>250</v>
      </c>
      <c r="D117" s="179"/>
      <c r="E117" s="179"/>
      <c r="F117" s="179"/>
      <c r="G117" s="179"/>
      <c r="H117" s="180"/>
      <c r="I117" s="64"/>
      <c r="J117" s="64"/>
      <c r="K117" s="69"/>
    </row>
    <row r="118" spans="1:11" x14ac:dyDescent="0.25">
      <c r="A118" s="4"/>
      <c r="B118" s="62">
        <v>6</v>
      </c>
      <c r="C118" s="63" t="s">
        <v>18</v>
      </c>
      <c r="D118" s="179"/>
      <c r="E118" s="179"/>
      <c r="F118" s="179"/>
      <c r="G118" s="179"/>
      <c r="H118" s="180"/>
      <c r="I118" s="64"/>
      <c r="J118" s="64"/>
      <c r="K118" s="69"/>
    </row>
    <row r="119" spans="1:11" x14ac:dyDescent="0.25">
      <c r="A119" s="4"/>
      <c r="B119" s="62">
        <v>2</v>
      </c>
      <c r="C119" s="63" t="s">
        <v>21</v>
      </c>
      <c r="D119" s="179"/>
      <c r="E119" s="179"/>
      <c r="F119" s="179"/>
      <c r="G119" s="179"/>
      <c r="H119" s="180"/>
      <c r="I119" s="89"/>
      <c r="J119" s="89"/>
      <c r="K119" s="69"/>
    </row>
    <row r="120" spans="1:11" x14ac:dyDescent="0.25">
      <c r="A120" s="4"/>
      <c r="B120" s="62">
        <v>5</v>
      </c>
      <c r="C120" s="63" t="s">
        <v>19</v>
      </c>
      <c r="D120" s="62" t="s">
        <v>140</v>
      </c>
      <c r="E120" s="62">
        <v>1</v>
      </c>
      <c r="F120" s="62">
        <v>0</v>
      </c>
      <c r="G120" s="62">
        <f>E120*F120</f>
        <v>0</v>
      </c>
      <c r="H120" s="180"/>
      <c r="I120" s="120">
        <f>G120</f>
        <v>0</v>
      </c>
      <c r="J120" s="120">
        <f>I120</f>
        <v>0</v>
      </c>
      <c r="K120" s="64"/>
    </row>
    <row r="121" spans="1:11" x14ac:dyDescent="0.25">
      <c r="A121" s="4"/>
      <c r="B121" s="65">
        <v>10</v>
      </c>
      <c r="C121" s="63" t="s">
        <v>20</v>
      </c>
      <c r="D121" s="62"/>
      <c r="E121" s="62"/>
      <c r="F121" s="62"/>
      <c r="G121" s="62">
        <f>E121*F121</f>
        <v>0</v>
      </c>
      <c r="H121" s="67"/>
      <c r="I121" s="70">
        <f>G121</f>
        <v>0</v>
      </c>
      <c r="J121" s="64"/>
      <c r="K121" s="69"/>
    </row>
    <row r="122" spans="1:11" ht="33.75" customHeight="1" x14ac:dyDescent="0.25">
      <c r="A122" s="135">
        <v>8</v>
      </c>
      <c r="B122" s="178" t="s">
        <v>260</v>
      </c>
      <c r="C122" s="178"/>
      <c r="D122" s="178"/>
      <c r="E122" s="178"/>
      <c r="F122" s="178"/>
      <c r="G122" s="10" t="s">
        <v>7</v>
      </c>
      <c r="H122" s="32"/>
      <c r="I122" s="25">
        <f>SUM(I123:I129)</f>
        <v>500</v>
      </c>
      <c r="J122" s="25">
        <f>SUM(J123:J129)</f>
        <v>500</v>
      </c>
      <c r="K122" s="11"/>
    </row>
    <row r="123" spans="1:11" x14ac:dyDescent="0.25">
      <c r="A123" s="4"/>
      <c r="B123" s="62">
        <v>3</v>
      </c>
      <c r="C123" s="63" t="s">
        <v>143</v>
      </c>
      <c r="D123" s="179"/>
      <c r="E123" s="179"/>
      <c r="F123" s="179"/>
      <c r="G123" s="179"/>
      <c r="H123" s="180"/>
      <c r="I123" s="64"/>
      <c r="J123" s="64"/>
      <c r="K123" s="68"/>
    </row>
    <row r="124" spans="1:11" x14ac:dyDescent="0.25">
      <c r="A124" s="4"/>
      <c r="B124" s="62">
        <v>4</v>
      </c>
      <c r="C124" s="63" t="s">
        <v>17</v>
      </c>
      <c r="D124" s="179"/>
      <c r="E124" s="179"/>
      <c r="F124" s="179"/>
      <c r="G124" s="179"/>
      <c r="H124" s="180"/>
      <c r="I124" s="64"/>
      <c r="J124" s="64"/>
      <c r="K124" s="69"/>
    </row>
    <row r="125" spans="1:11" x14ac:dyDescent="0.25">
      <c r="A125" s="4"/>
      <c r="B125" s="62">
        <v>6</v>
      </c>
      <c r="C125" s="63" t="s">
        <v>250</v>
      </c>
      <c r="D125" s="179"/>
      <c r="E125" s="179"/>
      <c r="F125" s="179"/>
      <c r="G125" s="179"/>
      <c r="H125" s="180"/>
      <c r="I125" s="64"/>
      <c r="J125" s="64"/>
      <c r="K125" s="69"/>
    </row>
    <row r="126" spans="1:11" x14ac:dyDescent="0.25">
      <c r="A126" s="4"/>
      <c r="B126" s="62">
        <v>6</v>
      </c>
      <c r="C126" s="63" t="s">
        <v>18</v>
      </c>
      <c r="D126" s="179"/>
      <c r="E126" s="179"/>
      <c r="F126" s="179"/>
      <c r="G126" s="179"/>
      <c r="H126" s="180"/>
      <c r="I126" s="114">
        <v>500</v>
      </c>
      <c r="J126" s="64">
        <f>I126</f>
        <v>500</v>
      </c>
      <c r="K126" s="69" t="s">
        <v>137</v>
      </c>
    </row>
    <row r="127" spans="1:11" x14ac:dyDescent="0.25">
      <c r="A127" s="4"/>
      <c r="B127" s="62">
        <v>2</v>
      </c>
      <c r="C127" s="63" t="s">
        <v>21</v>
      </c>
      <c r="D127" s="179"/>
      <c r="E127" s="179"/>
      <c r="F127" s="179"/>
      <c r="G127" s="179"/>
      <c r="H127" s="180"/>
      <c r="I127" s="64"/>
      <c r="J127" s="64"/>
      <c r="K127" s="69"/>
    </row>
    <row r="128" spans="1:11" x14ac:dyDescent="0.25">
      <c r="A128" s="4"/>
      <c r="B128" s="62">
        <v>5</v>
      </c>
      <c r="C128" s="63" t="s">
        <v>19</v>
      </c>
      <c r="D128" s="62"/>
      <c r="E128" s="62"/>
      <c r="F128" s="62"/>
      <c r="G128" s="62">
        <f>E128*F128</f>
        <v>0</v>
      </c>
      <c r="H128" s="180"/>
      <c r="I128" s="64">
        <f>G128</f>
        <v>0</v>
      </c>
      <c r="J128" s="64"/>
      <c r="K128" s="69"/>
    </row>
    <row r="129" spans="1:11" x14ac:dyDescent="0.25">
      <c r="A129" s="4"/>
      <c r="B129" s="65">
        <v>10</v>
      </c>
      <c r="C129" s="63" t="s">
        <v>20</v>
      </c>
      <c r="D129" s="62"/>
      <c r="E129" s="62"/>
      <c r="F129" s="62"/>
      <c r="G129" s="62">
        <f>E129*F129</f>
        <v>0</v>
      </c>
      <c r="H129" s="67"/>
      <c r="I129" s="64">
        <f>G129</f>
        <v>0</v>
      </c>
      <c r="J129" s="64"/>
      <c r="K129" s="69"/>
    </row>
    <row r="130" spans="1:11" ht="29.25" customHeight="1" x14ac:dyDescent="0.25">
      <c r="A130" s="135">
        <v>9</v>
      </c>
      <c r="B130" s="178" t="s">
        <v>186</v>
      </c>
      <c r="C130" s="178"/>
      <c r="D130" s="178"/>
      <c r="E130" s="178"/>
      <c r="F130" s="178"/>
      <c r="G130" s="10" t="s">
        <v>7</v>
      </c>
      <c r="H130" s="32"/>
      <c r="I130" s="25">
        <f>SUM(I131:I137)</f>
        <v>13500</v>
      </c>
      <c r="J130" s="25">
        <f>SUM(J131:J137)</f>
        <v>13500</v>
      </c>
      <c r="K130" s="11"/>
    </row>
    <row r="131" spans="1:11" x14ac:dyDescent="0.25">
      <c r="A131" s="4"/>
      <c r="B131" s="62">
        <v>3</v>
      </c>
      <c r="C131" s="63" t="s">
        <v>143</v>
      </c>
      <c r="D131" s="179"/>
      <c r="E131" s="179"/>
      <c r="F131" s="179"/>
      <c r="G131" s="179"/>
      <c r="H131" s="180"/>
      <c r="I131" s="64"/>
      <c r="J131" s="64"/>
      <c r="K131" s="68"/>
    </row>
    <row r="132" spans="1:11" x14ac:dyDescent="0.25">
      <c r="A132" s="4"/>
      <c r="B132" s="62">
        <v>4</v>
      </c>
      <c r="C132" s="63" t="s">
        <v>17</v>
      </c>
      <c r="D132" s="179"/>
      <c r="E132" s="179"/>
      <c r="F132" s="179"/>
      <c r="G132" s="179"/>
      <c r="H132" s="180"/>
      <c r="I132" s="64"/>
      <c r="J132" s="64"/>
      <c r="K132" s="69"/>
    </row>
    <row r="133" spans="1:11" x14ac:dyDescent="0.25">
      <c r="A133" s="4"/>
      <c r="B133" s="62">
        <v>6</v>
      </c>
      <c r="C133" s="63" t="s">
        <v>250</v>
      </c>
      <c r="D133" s="179"/>
      <c r="E133" s="179"/>
      <c r="F133" s="179"/>
      <c r="G133" s="179"/>
      <c r="H133" s="180"/>
      <c r="I133" s="64"/>
      <c r="J133" s="64"/>
      <c r="K133" s="69"/>
    </row>
    <row r="134" spans="1:11" x14ac:dyDescent="0.25">
      <c r="A134" s="4"/>
      <c r="B134" s="62">
        <v>6</v>
      </c>
      <c r="C134" s="63" t="s">
        <v>18</v>
      </c>
      <c r="D134" s="179"/>
      <c r="E134" s="179"/>
      <c r="F134" s="179"/>
      <c r="G134" s="179"/>
      <c r="H134" s="180"/>
      <c r="I134" s="114">
        <v>13500</v>
      </c>
      <c r="J134" s="64">
        <f>I134</f>
        <v>13500</v>
      </c>
      <c r="K134" s="69" t="s">
        <v>137</v>
      </c>
    </row>
    <row r="135" spans="1:11" x14ac:dyDescent="0.25">
      <c r="A135" s="4"/>
      <c r="B135" s="62">
        <v>2</v>
      </c>
      <c r="C135" s="63" t="s">
        <v>21</v>
      </c>
      <c r="D135" s="179"/>
      <c r="E135" s="179"/>
      <c r="F135" s="179"/>
      <c r="G135" s="179"/>
      <c r="H135" s="180"/>
      <c r="I135" s="64"/>
      <c r="J135" s="64"/>
      <c r="K135" s="69"/>
    </row>
    <row r="136" spans="1:11" x14ac:dyDescent="0.25">
      <c r="A136" s="4"/>
      <c r="B136" s="62">
        <v>5</v>
      </c>
      <c r="C136" s="63" t="s">
        <v>19</v>
      </c>
      <c r="D136" s="62"/>
      <c r="E136" s="62"/>
      <c r="F136" s="62"/>
      <c r="G136" s="62">
        <f>E136*F136</f>
        <v>0</v>
      </c>
      <c r="H136" s="180"/>
      <c r="I136" s="64">
        <f>G136</f>
        <v>0</v>
      </c>
      <c r="J136" s="64"/>
      <c r="K136" s="69"/>
    </row>
    <row r="137" spans="1:11" x14ac:dyDescent="0.25">
      <c r="A137" s="4"/>
      <c r="B137" s="65">
        <v>10</v>
      </c>
      <c r="C137" s="63" t="s">
        <v>20</v>
      </c>
      <c r="D137" s="62"/>
      <c r="E137" s="62"/>
      <c r="F137" s="62"/>
      <c r="G137" s="62">
        <f>E137*F137</f>
        <v>0</v>
      </c>
      <c r="H137" s="67"/>
      <c r="I137" s="64">
        <f>G137</f>
        <v>0</v>
      </c>
      <c r="J137" s="64"/>
      <c r="K137" s="69"/>
    </row>
    <row r="138" spans="1:11" x14ac:dyDescent="0.25">
      <c r="A138" s="135">
        <v>10</v>
      </c>
      <c r="B138" s="178" t="s">
        <v>200</v>
      </c>
      <c r="C138" s="178"/>
      <c r="D138" s="178"/>
      <c r="E138" s="178"/>
      <c r="F138" s="178"/>
      <c r="G138" s="10" t="s">
        <v>7</v>
      </c>
      <c r="H138" s="32"/>
      <c r="I138" s="25">
        <f>SUM(I139:I145)</f>
        <v>109000</v>
      </c>
      <c r="J138" s="25">
        <f>SUM(J139:J145)</f>
        <v>109000</v>
      </c>
      <c r="K138" s="11"/>
    </row>
    <row r="139" spans="1:11" x14ac:dyDescent="0.25">
      <c r="A139" s="4"/>
      <c r="B139" s="62">
        <v>3</v>
      </c>
      <c r="C139" s="63" t="s">
        <v>143</v>
      </c>
      <c r="D139" s="179"/>
      <c r="E139" s="179"/>
      <c r="F139" s="179"/>
      <c r="G139" s="179"/>
      <c r="H139" s="180"/>
      <c r="I139" s="114">
        <v>109000</v>
      </c>
      <c r="J139" s="64">
        <f>I139</f>
        <v>109000</v>
      </c>
      <c r="K139" s="65" t="s">
        <v>201</v>
      </c>
    </row>
    <row r="140" spans="1:11" x14ac:dyDescent="0.25">
      <c r="A140" s="4"/>
      <c r="B140" s="62">
        <v>4</v>
      </c>
      <c r="C140" s="63" t="s">
        <v>17</v>
      </c>
      <c r="D140" s="179"/>
      <c r="E140" s="179"/>
      <c r="F140" s="179"/>
      <c r="G140" s="179"/>
      <c r="H140" s="180"/>
      <c r="I140" s="64"/>
      <c r="J140" s="64"/>
      <c r="K140" s="69"/>
    </row>
    <row r="141" spans="1:11" x14ac:dyDescent="0.25">
      <c r="A141" s="4"/>
      <c r="B141" s="62">
        <v>6</v>
      </c>
      <c r="C141" s="63" t="s">
        <v>250</v>
      </c>
      <c r="D141" s="179"/>
      <c r="E141" s="179"/>
      <c r="F141" s="179"/>
      <c r="G141" s="179"/>
      <c r="H141" s="180"/>
      <c r="I141" s="64"/>
      <c r="J141" s="64"/>
      <c r="K141" s="69"/>
    </row>
    <row r="142" spans="1:11" x14ac:dyDescent="0.25">
      <c r="A142" s="4"/>
      <c r="B142" s="62">
        <v>6</v>
      </c>
      <c r="C142" s="63" t="s">
        <v>18</v>
      </c>
      <c r="D142" s="179"/>
      <c r="E142" s="179"/>
      <c r="F142" s="179"/>
      <c r="G142" s="179"/>
      <c r="H142" s="180"/>
      <c r="I142" s="64"/>
      <c r="J142" s="64"/>
      <c r="K142" s="69"/>
    </row>
    <row r="143" spans="1:11" x14ac:dyDescent="0.25">
      <c r="A143" s="4"/>
      <c r="B143" s="62">
        <v>2</v>
      </c>
      <c r="C143" s="63" t="s">
        <v>21</v>
      </c>
      <c r="D143" s="179"/>
      <c r="E143" s="179"/>
      <c r="F143" s="179"/>
      <c r="G143" s="179"/>
      <c r="H143" s="180"/>
      <c r="I143" s="64"/>
      <c r="J143" s="64"/>
      <c r="K143" s="69"/>
    </row>
    <row r="144" spans="1:11" x14ac:dyDescent="0.25">
      <c r="A144" s="4"/>
      <c r="B144" s="62">
        <v>5</v>
      </c>
      <c r="C144" s="63" t="s">
        <v>19</v>
      </c>
      <c r="D144" s="62" t="s">
        <v>107</v>
      </c>
      <c r="E144" s="62"/>
      <c r="F144" s="62"/>
      <c r="G144" s="62"/>
      <c r="H144" s="180"/>
      <c r="I144" s="64">
        <f>G144</f>
        <v>0</v>
      </c>
      <c r="J144" s="64">
        <f>I144</f>
        <v>0</v>
      </c>
      <c r="K144" s="69"/>
    </row>
    <row r="145" spans="1:11" x14ac:dyDescent="0.25">
      <c r="A145" s="4"/>
      <c r="B145" s="65">
        <v>10</v>
      </c>
      <c r="C145" s="63" t="s">
        <v>20</v>
      </c>
      <c r="D145" s="62"/>
      <c r="E145" s="62"/>
      <c r="F145" s="62"/>
      <c r="G145" s="62"/>
      <c r="H145" s="67"/>
      <c r="I145" s="64"/>
      <c r="J145" s="64"/>
      <c r="K145" s="69"/>
    </row>
    <row r="146" spans="1:11" s="55" customFormat="1" ht="15.75" x14ac:dyDescent="0.25">
      <c r="A146" s="54"/>
      <c r="B146" s="73"/>
      <c r="C146" s="308" t="s">
        <v>49</v>
      </c>
      <c r="D146" s="309"/>
      <c r="E146" s="309"/>
      <c r="F146" s="309"/>
      <c r="G146" s="310"/>
      <c r="H146" s="74">
        <f>SUM(H147:H153)</f>
        <v>15431341</v>
      </c>
      <c r="I146" s="75">
        <f>SUM(I147:I153)</f>
        <v>6562122</v>
      </c>
      <c r="J146" s="75">
        <f>SUM(J147:J153)</f>
        <v>6562122</v>
      </c>
      <c r="K146" s="76"/>
    </row>
    <row r="147" spans="1:11" s="55" customFormat="1" ht="15.75" x14ac:dyDescent="0.25">
      <c r="A147" s="192"/>
      <c r="B147" s="193"/>
      <c r="C147" s="221" t="s">
        <v>88</v>
      </c>
      <c r="D147" s="222"/>
      <c r="E147" s="222"/>
      <c r="F147" s="222"/>
      <c r="G147" s="223"/>
      <c r="H147" s="314">
        <f>H67+H75</f>
        <v>15431341</v>
      </c>
      <c r="I147" s="56">
        <f>I67+I75+I91+I99+I107+I115+I83+I123++I131+I139</f>
        <v>549000</v>
      </c>
      <c r="J147" s="56">
        <f>J67+J75+J91+J99+J107+J115+J83+J123++J131+J139</f>
        <v>549000</v>
      </c>
      <c r="K147" s="58"/>
    </row>
    <row r="148" spans="1:11" s="55" customFormat="1" ht="15.75" x14ac:dyDescent="0.25">
      <c r="A148" s="194"/>
      <c r="B148" s="195"/>
      <c r="C148" s="208" t="s">
        <v>30</v>
      </c>
      <c r="D148" s="209"/>
      <c r="E148" s="209"/>
      <c r="F148" s="209"/>
      <c r="G148" s="210"/>
      <c r="H148" s="315"/>
      <c r="I148" s="56">
        <f t="shared" ref="I148:J153" si="14">I68+I76+I92+I100+I108+I116+I84+I124++I132+I140</f>
        <v>4810</v>
      </c>
      <c r="J148" s="56">
        <f t="shared" si="14"/>
        <v>4810</v>
      </c>
      <c r="K148" s="58"/>
    </row>
    <row r="149" spans="1:11" s="55" customFormat="1" ht="15.75" x14ac:dyDescent="0.25">
      <c r="A149" s="194"/>
      <c r="B149" s="195"/>
      <c r="C149" s="208" t="s">
        <v>248</v>
      </c>
      <c r="D149" s="209"/>
      <c r="E149" s="209"/>
      <c r="F149" s="209"/>
      <c r="G149" s="210"/>
      <c r="H149" s="315"/>
      <c r="I149" s="56">
        <f t="shared" si="14"/>
        <v>1000</v>
      </c>
      <c r="J149" s="56">
        <f t="shared" si="14"/>
        <v>1000</v>
      </c>
      <c r="K149" s="58"/>
    </row>
    <row r="150" spans="1:11" s="55" customFormat="1" ht="15.75" x14ac:dyDescent="0.25">
      <c r="A150" s="194"/>
      <c r="B150" s="195"/>
      <c r="C150" s="208" t="s">
        <v>31</v>
      </c>
      <c r="D150" s="209"/>
      <c r="E150" s="209"/>
      <c r="F150" s="209"/>
      <c r="G150" s="210"/>
      <c r="H150" s="315"/>
      <c r="I150" s="56">
        <f t="shared" si="14"/>
        <v>65420</v>
      </c>
      <c r="J150" s="56">
        <f t="shared" si="14"/>
        <v>65420</v>
      </c>
      <c r="K150" s="58"/>
    </row>
    <row r="151" spans="1:11" s="55" customFormat="1" ht="15.75" x14ac:dyDescent="0.25">
      <c r="A151" s="194"/>
      <c r="B151" s="195"/>
      <c r="C151" s="208" t="s">
        <v>32</v>
      </c>
      <c r="D151" s="209"/>
      <c r="E151" s="209"/>
      <c r="F151" s="209"/>
      <c r="G151" s="210"/>
      <c r="H151" s="315"/>
      <c r="I151" s="56">
        <f t="shared" si="14"/>
        <v>5941892</v>
      </c>
      <c r="J151" s="56">
        <f t="shared" si="14"/>
        <v>5941892</v>
      </c>
      <c r="K151" s="58"/>
    </row>
    <row r="152" spans="1:11" s="55" customFormat="1" ht="15.75" x14ac:dyDescent="0.25">
      <c r="A152" s="194"/>
      <c r="B152" s="195"/>
      <c r="C152" s="215" t="s">
        <v>33</v>
      </c>
      <c r="D152" s="216"/>
      <c r="E152" s="216"/>
      <c r="F152" s="216"/>
      <c r="G152" s="217"/>
      <c r="H152" s="315"/>
      <c r="I152" s="56">
        <f t="shared" si="14"/>
        <v>0</v>
      </c>
      <c r="J152" s="56">
        <f t="shared" si="14"/>
        <v>0</v>
      </c>
      <c r="K152" s="58"/>
    </row>
    <row r="153" spans="1:11" s="55" customFormat="1" ht="15.75" x14ac:dyDescent="0.25">
      <c r="A153" s="194"/>
      <c r="B153" s="195"/>
      <c r="C153" s="215" t="s">
        <v>79</v>
      </c>
      <c r="D153" s="216"/>
      <c r="E153" s="216"/>
      <c r="F153" s="216"/>
      <c r="G153" s="217"/>
      <c r="H153" s="315"/>
      <c r="I153" s="56">
        <f t="shared" si="14"/>
        <v>0</v>
      </c>
      <c r="J153" s="56">
        <f t="shared" si="14"/>
        <v>0</v>
      </c>
      <c r="K153" s="58"/>
    </row>
    <row r="154" spans="1:11" x14ac:dyDescent="0.25">
      <c r="A154" s="199" t="s">
        <v>12</v>
      </c>
      <c r="B154" s="199"/>
      <c r="C154" s="199"/>
      <c r="D154" s="199"/>
      <c r="E154" s="199"/>
      <c r="F154" s="199"/>
      <c r="G154" s="199"/>
      <c r="H154" s="5"/>
      <c r="I154" s="29"/>
      <c r="J154" s="29"/>
      <c r="K154" s="29"/>
    </row>
    <row r="155" spans="1:11" ht="17.25" customHeight="1" x14ac:dyDescent="0.25">
      <c r="A155" s="9">
        <v>3</v>
      </c>
      <c r="B155" s="181"/>
      <c r="C155" s="181"/>
      <c r="D155" s="181"/>
      <c r="E155" s="181"/>
      <c r="F155" s="181"/>
      <c r="G155" s="10" t="s">
        <v>7</v>
      </c>
      <c r="H155" s="11">
        <f>SUM(H156:H162)</f>
        <v>0</v>
      </c>
      <c r="I155" s="25">
        <f>SUM(I156:I162)</f>
        <v>0</v>
      </c>
      <c r="J155" s="25">
        <f>SUM(J156:J162)</f>
        <v>0</v>
      </c>
      <c r="K155" s="25"/>
    </row>
    <row r="156" spans="1:11" x14ac:dyDescent="0.25">
      <c r="A156" s="4"/>
      <c r="B156" s="62">
        <v>3</v>
      </c>
      <c r="C156" s="63" t="s">
        <v>16</v>
      </c>
      <c r="D156" s="179"/>
      <c r="E156" s="179"/>
      <c r="F156" s="179"/>
      <c r="G156" s="179"/>
      <c r="H156" s="260"/>
      <c r="I156" s="64"/>
      <c r="J156" s="64">
        <f t="shared" ref="J156:J162" si="15">I156</f>
        <v>0</v>
      </c>
      <c r="K156" s="64"/>
    </row>
    <row r="157" spans="1:11" x14ac:dyDescent="0.25">
      <c r="A157" s="4"/>
      <c r="B157" s="62">
        <v>4</v>
      </c>
      <c r="C157" s="63" t="s">
        <v>17</v>
      </c>
      <c r="D157" s="179"/>
      <c r="E157" s="179"/>
      <c r="F157" s="179"/>
      <c r="G157" s="179"/>
      <c r="H157" s="260"/>
      <c r="I157" s="64"/>
      <c r="J157" s="64">
        <f t="shared" si="15"/>
        <v>0</v>
      </c>
      <c r="K157" s="64"/>
    </row>
    <row r="158" spans="1:11" x14ac:dyDescent="0.25">
      <c r="A158" s="4"/>
      <c r="B158" s="62">
        <v>6</v>
      </c>
      <c r="C158" s="63" t="s">
        <v>250</v>
      </c>
      <c r="D158" s="179"/>
      <c r="E158" s="179"/>
      <c r="F158" s="179"/>
      <c r="G158" s="179"/>
      <c r="H158" s="260"/>
      <c r="I158" s="64"/>
      <c r="J158" s="64">
        <f t="shared" si="15"/>
        <v>0</v>
      </c>
      <c r="K158" s="64"/>
    </row>
    <row r="159" spans="1:11" x14ac:dyDescent="0.25">
      <c r="A159" s="4"/>
      <c r="B159" s="62">
        <v>6</v>
      </c>
      <c r="C159" s="63" t="s">
        <v>18</v>
      </c>
      <c r="D159" s="179"/>
      <c r="E159" s="179"/>
      <c r="F159" s="179"/>
      <c r="G159" s="179"/>
      <c r="H159" s="260"/>
      <c r="I159" s="64"/>
      <c r="J159" s="64">
        <f t="shared" si="15"/>
        <v>0</v>
      </c>
      <c r="K159" s="64"/>
    </row>
    <row r="160" spans="1:11" x14ac:dyDescent="0.25">
      <c r="A160" s="4"/>
      <c r="B160" s="62">
        <v>2</v>
      </c>
      <c r="C160" s="63" t="s">
        <v>21</v>
      </c>
      <c r="D160" s="179"/>
      <c r="E160" s="179"/>
      <c r="F160" s="179"/>
      <c r="G160" s="179"/>
      <c r="H160" s="260"/>
      <c r="I160" s="64"/>
      <c r="J160" s="64">
        <f t="shared" si="15"/>
        <v>0</v>
      </c>
      <c r="K160" s="64"/>
    </row>
    <row r="161" spans="1:11" x14ac:dyDescent="0.25">
      <c r="A161" s="4"/>
      <c r="B161" s="62">
        <v>5</v>
      </c>
      <c r="C161" s="63" t="s">
        <v>19</v>
      </c>
      <c r="D161" s="62" t="s">
        <v>140</v>
      </c>
      <c r="E161" s="62">
        <v>1</v>
      </c>
      <c r="F161" s="72"/>
      <c r="G161" s="72">
        <v>80500</v>
      </c>
      <c r="H161" s="260"/>
      <c r="I161" s="64"/>
      <c r="J161" s="64">
        <f>I161</f>
        <v>0</v>
      </c>
      <c r="K161" s="64"/>
    </row>
    <row r="162" spans="1:11" x14ac:dyDescent="0.25">
      <c r="A162" s="4"/>
      <c r="B162" s="65">
        <v>10</v>
      </c>
      <c r="C162" s="63" t="s">
        <v>20</v>
      </c>
      <c r="D162" s="62"/>
      <c r="E162" s="62"/>
      <c r="F162" s="62"/>
      <c r="G162" s="62">
        <f>E162*F162</f>
        <v>0</v>
      </c>
      <c r="H162" s="260"/>
      <c r="I162" s="64">
        <f>G162</f>
        <v>0</v>
      </c>
      <c r="J162" s="64">
        <f t="shared" si="15"/>
        <v>0</v>
      </c>
      <c r="K162" s="64"/>
    </row>
    <row r="163" spans="1:11" s="55" customFormat="1" ht="15.75" x14ac:dyDescent="0.25">
      <c r="A163" s="54"/>
      <c r="B163" s="73"/>
      <c r="C163" s="305" t="s">
        <v>50</v>
      </c>
      <c r="D163" s="306"/>
      <c r="E163" s="306"/>
      <c r="F163" s="306"/>
      <c r="G163" s="307"/>
      <c r="H163" s="73">
        <f>SUM(H164:H170)</f>
        <v>0</v>
      </c>
      <c r="I163" s="75">
        <f>SUM(I164:I170)</f>
        <v>0</v>
      </c>
      <c r="J163" s="75">
        <f>SUM(J164:J170)</f>
        <v>0</v>
      </c>
      <c r="K163" s="76"/>
    </row>
    <row r="164" spans="1:11" s="55" customFormat="1" ht="15.75" x14ac:dyDescent="0.25">
      <c r="A164" s="192"/>
      <c r="B164" s="193"/>
      <c r="C164" s="221" t="s">
        <v>89</v>
      </c>
      <c r="D164" s="222"/>
      <c r="E164" s="222"/>
      <c r="F164" s="222"/>
      <c r="G164" s="223"/>
      <c r="H164" s="266"/>
      <c r="I164" s="58">
        <f>I156</f>
        <v>0</v>
      </c>
      <c r="J164" s="58">
        <f>J156</f>
        <v>0</v>
      </c>
      <c r="K164" s="58"/>
    </row>
    <row r="165" spans="1:11" s="55" customFormat="1" ht="15.75" x14ac:dyDescent="0.25">
      <c r="A165" s="194"/>
      <c r="B165" s="195"/>
      <c r="C165" s="208" t="s">
        <v>34</v>
      </c>
      <c r="D165" s="209"/>
      <c r="E165" s="209"/>
      <c r="F165" s="209"/>
      <c r="G165" s="210"/>
      <c r="H165" s="267"/>
      <c r="I165" s="58">
        <f t="shared" ref="I165:J170" si="16">I157</f>
        <v>0</v>
      </c>
      <c r="J165" s="58">
        <f t="shared" si="16"/>
        <v>0</v>
      </c>
      <c r="K165" s="58"/>
    </row>
    <row r="166" spans="1:11" s="55" customFormat="1" ht="15.75" x14ac:dyDescent="0.25">
      <c r="A166" s="194"/>
      <c r="B166" s="195"/>
      <c r="C166" s="208" t="s">
        <v>246</v>
      </c>
      <c r="D166" s="209"/>
      <c r="E166" s="209"/>
      <c r="F166" s="209"/>
      <c r="G166" s="210"/>
      <c r="H166" s="267"/>
      <c r="I166" s="58">
        <f t="shared" si="16"/>
        <v>0</v>
      </c>
      <c r="J166" s="58">
        <f t="shared" si="16"/>
        <v>0</v>
      </c>
      <c r="K166" s="58"/>
    </row>
    <row r="167" spans="1:11" s="55" customFormat="1" ht="15.75" x14ac:dyDescent="0.25">
      <c r="A167" s="194"/>
      <c r="B167" s="195"/>
      <c r="C167" s="208" t="s">
        <v>35</v>
      </c>
      <c r="D167" s="209"/>
      <c r="E167" s="209"/>
      <c r="F167" s="209"/>
      <c r="G167" s="210"/>
      <c r="H167" s="267"/>
      <c r="I167" s="58">
        <f t="shared" si="16"/>
        <v>0</v>
      </c>
      <c r="J167" s="58">
        <f t="shared" si="16"/>
        <v>0</v>
      </c>
      <c r="K167" s="58"/>
    </row>
    <row r="168" spans="1:11" s="55" customFormat="1" ht="15.75" x14ac:dyDescent="0.25">
      <c r="A168" s="194"/>
      <c r="B168" s="195"/>
      <c r="C168" s="208" t="s">
        <v>36</v>
      </c>
      <c r="D168" s="209"/>
      <c r="E168" s="209"/>
      <c r="F168" s="209"/>
      <c r="G168" s="210"/>
      <c r="H168" s="267"/>
      <c r="I168" s="58">
        <f t="shared" si="16"/>
        <v>0</v>
      </c>
      <c r="J168" s="58">
        <f t="shared" si="16"/>
        <v>0</v>
      </c>
      <c r="K168" s="58"/>
    </row>
    <row r="169" spans="1:11" s="55" customFormat="1" ht="15.75" x14ac:dyDescent="0.25">
      <c r="A169" s="194"/>
      <c r="B169" s="195"/>
      <c r="C169" s="215" t="s">
        <v>33</v>
      </c>
      <c r="D169" s="216"/>
      <c r="E169" s="216"/>
      <c r="F169" s="216"/>
      <c r="G169" s="217"/>
      <c r="H169" s="267"/>
      <c r="I169" s="58">
        <f t="shared" si="16"/>
        <v>0</v>
      </c>
      <c r="J169" s="58">
        <f t="shared" si="16"/>
        <v>0</v>
      </c>
      <c r="K169" s="58"/>
    </row>
    <row r="170" spans="1:11" s="55" customFormat="1" ht="15.75" x14ac:dyDescent="0.25">
      <c r="A170" s="303"/>
      <c r="B170" s="304"/>
      <c r="C170" s="215" t="s">
        <v>79</v>
      </c>
      <c r="D170" s="216"/>
      <c r="E170" s="216"/>
      <c r="F170" s="216"/>
      <c r="G170" s="217"/>
      <c r="H170" s="267"/>
      <c r="I170" s="58">
        <f t="shared" si="16"/>
        <v>0</v>
      </c>
      <c r="J170" s="58">
        <f t="shared" si="16"/>
        <v>0</v>
      </c>
      <c r="K170" s="58"/>
    </row>
    <row r="171" spans="1:11" ht="15.75" thickBot="1" x14ac:dyDescent="0.3">
      <c r="A171" s="244" t="s">
        <v>8</v>
      </c>
      <c r="B171" s="313"/>
      <c r="C171" s="313"/>
      <c r="D171" s="313"/>
      <c r="E171" s="313"/>
      <c r="F171" s="313"/>
      <c r="G171" s="313"/>
      <c r="H171" s="77"/>
      <c r="I171" s="78"/>
      <c r="J171" s="78"/>
      <c r="K171" s="78"/>
    </row>
    <row r="172" spans="1:11" ht="34.5" customHeight="1" x14ac:dyDescent="0.25">
      <c r="A172" s="135">
        <v>1</v>
      </c>
      <c r="B172" s="276" t="s">
        <v>159</v>
      </c>
      <c r="C172" s="276"/>
      <c r="D172" s="276"/>
      <c r="E172" s="276"/>
      <c r="F172" s="276"/>
      <c r="G172" s="122" t="s">
        <v>7</v>
      </c>
      <c r="H172" s="138">
        <f>SUM(H173:H179)</f>
        <v>0</v>
      </c>
      <c r="I172" s="123">
        <f>SUM(I173:I179)</f>
        <v>256000</v>
      </c>
      <c r="J172" s="123">
        <f>SUM(J173:J179)</f>
        <v>256000</v>
      </c>
      <c r="K172" s="123"/>
    </row>
    <row r="173" spans="1:11" ht="15" customHeight="1" x14ac:dyDescent="0.25">
      <c r="A173" s="4"/>
      <c r="B173" s="62">
        <v>3</v>
      </c>
      <c r="C173" s="63" t="s">
        <v>16</v>
      </c>
      <c r="D173" s="179"/>
      <c r="E173" s="179"/>
      <c r="F173" s="179"/>
      <c r="G173" s="179"/>
      <c r="H173" s="260"/>
      <c r="I173" s="114">
        <v>256000</v>
      </c>
      <c r="J173" s="64">
        <f>I173</f>
        <v>256000</v>
      </c>
      <c r="K173" s="64" t="s">
        <v>156</v>
      </c>
    </row>
    <row r="174" spans="1:11" x14ac:dyDescent="0.25">
      <c r="A174" s="4"/>
      <c r="B174" s="62">
        <v>4</v>
      </c>
      <c r="C174" s="63" t="s">
        <v>17</v>
      </c>
      <c r="D174" s="179"/>
      <c r="E174" s="179"/>
      <c r="F174" s="179"/>
      <c r="G174" s="179"/>
      <c r="H174" s="260"/>
      <c r="I174" s="64"/>
      <c r="J174" s="64"/>
      <c r="K174" s="64"/>
    </row>
    <row r="175" spans="1:11" x14ac:dyDescent="0.25">
      <c r="A175" s="4"/>
      <c r="B175" s="62">
        <v>6</v>
      </c>
      <c r="C175" s="63" t="s">
        <v>250</v>
      </c>
      <c r="D175" s="179"/>
      <c r="E175" s="179"/>
      <c r="F175" s="179"/>
      <c r="G175" s="179"/>
      <c r="H175" s="260"/>
      <c r="I175" s="64"/>
      <c r="J175" s="64"/>
      <c r="K175" s="64"/>
    </row>
    <row r="176" spans="1:11" x14ac:dyDescent="0.25">
      <c r="A176" s="4"/>
      <c r="B176" s="62">
        <v>6</v>
      </c>
      <c r="C176" s="63" t="s">
        <v>18</v>
      </c>
      <c r="D176" s="179"/>
      <c r="E176" s="179"/>
      <c r="F176" s="179"/>
      <c r="G176" s="179"/>
      <c r="H176" s="260"/>
      <c r="I176" s="64"/>
      <c r="J176" s="64"/>
      <c r="K176" s="64"/>
    </row>
    <row r="177" spans="1:12" x14ac:dyDescent="0.25">
      <c r="A177" s="4"/>
      <c r="B177" s="62">
        <v>2</v>
      </c>
      <c r="C177" s="63" t="s">
        <v>21</v>
      </c>
      <c r="D177" s="179"/>
      <c r="E177" s="179"/>
      <c r="F177" s="179"/>
      <c r="G177" s="179"/>
      <c r="H177" s="260"/>
      <c r="I177" s="64"/>
      <c r="J177" s="64"/>
      <c r="K177" s="64"/>
    </row>
    <row r="178" spans="1:12" x14ac:dyDescent="0.25">
      <c r="A178" s="4"/>
      <c r="B178" s="62">
        <v>5</v>
      </c>
      <c r="C178" s="63" t="s">
        <v>19</v>
      </c>
      <c r="D178" s="62"/>
      <c r="E178" s="62"/>
      <c r="F178" s="62"/>
      <c r="G178" s="62">
        <f>E178*F178</f>
        <v>0</v>
      </c>
      <c r="H178" s="260"/>
      <c r="I178" s="64">
        <f>G178</f>
        <v>0</v>
      </c>
      <c r="J178" s="64"/>
      <c r="K178" s="64"/>
    </row>
    <row r="179" spans="1:12" x14ac:dyDescent="0.25">
      <c r="A179" s="4"/>
      <c r="B179" s="65">
        <v>10</v>
      </c>
      <c r="C179" s="63" t="s">
        <v>20</v>
      </c>
      <c r="D179" s="62"/>
      <c r="E179" s="62"/>
      <c r="F179" s="62"/>
      <c r="G179" s="62">
        <f>E179*F179</f>
        <v>0</v>
      </c>
      <c r="H179" s="260"/>
      <c r="I179" s="64">
        <f>G179</f>
        <v>0</v>
      </c>
      <c r="J179" s="64"/>
      <c r="K179" s="64"/>
    </row>
    <row r="180" spans="1:12" x14ac:dyDescent="0.25">
      <c r="A180" s="135">
        <v>2</v>
      </c>
      <c r="B180" s="182" t="s">
        <v>131</v>
      </c>
      <c r="C180" s="182"/>
      <c r="D180" s="182"/>
      <c r="E180" s="182"/>
      <c r="F180" s="182"/>
      <c r="G180" s="10" t="s">
        <v>7</v>
      </c>
      <c r="H180" s="32">
        <f>H181</f>
        <v>8358506</v>
      </c>
      <c r="I180" s="25">
        <f>SUM(I181:I187)</f>
        <v>1522860</v>
      </c>
      <c r="J180" s="25">
        <f>SUM(J181:J187)</f>
        <v>1522860</v>
      </c>
      <c r="K180" s="25"/>
    </row>
    <row r="181" spans="1:12" x14ac:dyDescent="0.25">
      <c r="A181" s="4"/>
      <c r="B181" s="79">
        <v>3</v>
      </c>
      <c r="C181" s="80" t="s">
        <v>16</v>
      </c>
      <c r="D181" s="275"/>
      <c r="E181" s="275"/>
      <c r="F181" s="275"/>
      <c r="G181" s="275"/>
      <c r="H181" s="312">
        <v>8358506</v>
      </c>
      <c r="I181" s="81"/>
      <c r="J181" s="81"/>
      <c r="K181" s="81"/>
    </row>
    <row r="182" spans="1:12" x14ac:dyDescent="0.25">
      <c r="A182" s="4"/>
      <c r="B182" s="79">
        <v>4</v>
      </c>
      <c r="C182" s="80" t="s">
        <v>17</v>
      </c>
      <c r="D182" s="275"/>
      <c r="E182" s="275"/>
      <c r="F182" s="275"/>
      <c r="G182" s="275"/>
      <c r="H182" s="312"/>
      <c r="I182" s="81"/>
      <c r="J182" s="81">
        <f>I182</f>
        <v>0</v>
      </c>
      <c r="K182" s="81"/>
    </row>
    <row r="183" spans="1:12" x14ac:dyDescent="0.25">
      <c r="A183" s="4"/>
      <c r="B183" s="79">
        <v>6</v>
      </c>
      <c r="C183" s="80" t="s">
        <v>250</v>
      </c>
      <c r="D183" s="275"/>
      <c r="E183" s="275"/>
      <c r="F183" s="275"/>
      <c r="G183" s="275"/>
      <c r="H183" s="312"/>
      <c r="I183" s="139">
        <v>1000</v>
      </c>
      <c r="J183" s="81">
        <f>I183</f>
        <v>1000</v>
      </c>
      <c r="K183" s="172" t="s">
        <v>137</v>
      </c>
    </row>
    <row r="184" spans="1:12" x14ac:dyDescent="0.25">
      <c r="A184" s="4"/>
      <c r="B184" s="79">
        <v>6</v>
      </c>
      <c r="C184" s="80" t="s">
        <v>18</v>
      </c>
      <c r="D184" s="275"/>
      <c r="E184" s="275"/>
      <c r="F184" s="275"/>
      <c r="G184" s="275"/>
      <c r="H184" s="312">
        <v>4438975</v>
      </c>
      <c r="I184" s="139">
        <v>21860</v>
      </c>
      <c r="J184" s="81">
        <f>I184</f>
        <v>21860</v>
      </c>
      <c r="K184" s="173"/>
      <c r="L184" s="111"/>
    </row>
    <row r="185" spans="1:12" x14ac:dyDescent="0.25">
      <c r="A185" s="4"/>
      <c r="B185" s="79">
        <v>2</v>
      </c>
      <c r="C185" s="80" t="s">
        <v>21</v>
      </c>
      <c r="D185" s="275"/>
      <c r="E185" s="275"/>
      <c r="F185" s="275"/>
      <c r="G185" s="275"/>
      <c r="H185" s="312"/>
      <c r="I185" s="139">
        <v>1500000</v>
      </c>
      <c r="J185" s="81">
        <f t="shared" ref="J185:J186" si="17">I185</f>
        <v>1500000</v>
      </c>
      <c r="K185" s="174"/>
      <c r="L185" s="111"/>
    </row>
    <row r="186" spans="1:12" x14ac:dyDescent="0.25">
      <c r="A186" s="4"/>
      <c r="B186" s="79">
        <v>5</v>
      </c>
      <c r="C186" s="80" t="s">
        <v>19</v>
      </c>
      <c r="D186" s="79"/>
      <c r="E186" s="79"/>
      <c r="F186" s="79"/>
      <c r="G186" s="79">
        <f>E186*F186</f>
        <v>0</v>
      </c>
      <c r="H186" s="312"/>
      <c r="I186" s="81">
        <f>G186</f>
        <v>0</v>
      </c>
      <c r="J186" s="81">
        <f t="shared" si="17"/>
        <v>0</v>
      </c>
      <c r="K186" s="81"/>
      <c r="L186" s="111"/>
    </row>
    <row r="187" spans="1:12" x14ac:dyDescent="0.25">
      <c r="A187" s="4"/>
      <c r="B187" s="82">
        <v>10</v>
      </c>
      <c r="C187" s="80" t="s">
        <v>20</v>
      </c>
      <c r="D187" s="79"/>
      <c r="E187" s="79"/>
      <c r="F187" s="79"/>
      <c r="G187" s="79">
        <f>E187*F187</f>
        <v>0</v>
      </c>
      <c r="H187" s="83"/>
      <c r="I187" s="81">
        <f>G187</f>
        <v>0</v>
      </c>
      <c r="J187" s="81"/>
      <c r="K187" s="81"/>
    </row>
    <row r="188" spans="1:12" x14ac:dyDescent="0.25">
      <c r="A188" s="135">
        <v>3</v>
      </c>
      <c r="B188" s="178" t="s">
        <v>160</v>
      </c>
      <c r="C188" s="178"/>
      <c r="D188" s="178"/>
      <c r="E188" s="178"/>
      <c r="F188" s="178"/>
      <c r="G188" s="10" t="s">
        <v>7</v>
      </c>
      <c r="H188" s="32"/>
      <c r="I188" s="25">
        <f>SUM(I189:I195)</f>
        <v>15730</v>
      </c>
      <c r="J188" s="25">
        <f>SUM(J189:J195)</f>
        <v>15730</v>
      </c>
      <c r="K188" s="11"/>
    </row>
    <row r="189" spans="1:12" ht="30" x14ac:dyDescent="0.25">
      <c r="A189" s="4"/>
      <c r="B189" s="62">
        <v>3</v>
      </c>
      <c r="C189" s="63" t="s">
        <v>127</v>
      </c>
      <c r="D189" s="179"/>
      <c r="E189" s="179"/>
      <c r="F189" s="179"/>
      <c r="G189" s="179"/>
      <c r="H189" s="180"/>
      <c r="I189" s="114">
        <v>15730</v>
      </c>
      <c r="J189" s="64">
        <f>I189</f>
        <v>15730</v>
      </c>
      <c r="K189" s="68" t="s">
        <v>124</v>
      </c>
    </row>
    <row r="190" spans="1:12" x14ac:dyDescent="0.25">
      <c r="A190" s="4"/>
      <c r="B190" s="62">
        <v>4</v>
      </c>
      <c r="C190" s="63" t="s">
        <v>17</v>
      </c>
      <c r="D190" s="179"/>
      <c r="E190" s="179"/>
      <c r="F190" s="179"/>
      <c r="G190" s="179"/>
      <c r="H190" s="180"/>
      <c r="I190" s="64"/>
      <c r="J190" s="64"/>
      <c r="K190" s="69"/>
    </row>
    <row r="191" spans="1:12" x14ac:dyDescent="0.25">
      <c r="A191" s="4"/>
      <c r="B191" s="62">
        <v>6</v>
      </c>
      <c r="C191" s="63" t="s">
        <v>250</v>
      </c>
      <c r="D191" s="179"/>
      <c r="E191" s="179"/>
      <c r="F191" s="179"/>
      <c r="G191" s="179"/>
      <c r="H191" s="180"/>
      <c r="I191" s="64"/>
      <c r="J191" s="64"/>
      <c r="K191" s="69"/>
    </row>
    <row r="192" spans="1:12" x14ac:dyDescent="0.25">
      <c r="A192" s="4"/>
      <c r="B192" s="62">
        <v>6</v>
      </c>
      <c r="C192" s="63" t="s">
        <v>18</v>
      </c>
      <c r="D192" s="179"/>
      <c r="E192" s="179"/>
      <c r="F192" s="179"/>
      <c r="G192" s="179"/>
      <c r="H192" s="180"/>
      <c r="I192" s="64"/>
      <c r="J192" s="64"/>
      <c r="K192" s="69"/>
    </row>
    <row r="193" spans="1:11" x14ac:dyDescent="0.25">
      <c r="A193" s="4"/>
      <c r="B193" s="62">
        <v>2</v>
      </c>
      <c r="C193" s="63" t="s">
        <v>21</v>
      </c>
      <c r="D193" s="179"/>
      <c r="E193" s="179"/>
      <c r="F193" s="179"/>
      <c r="G193" s="179"/>
      <c r="H193" s="180"/>
      <c r="I193" s="64"/>
      <c r="J193" s="64"/>
      <c r="K193" s="69"/>
    </row>
    <row r="194" spans="1:11" x14ac:dyDescent="0.25">
      <c r="A194" s="4"/>
      <c r="B194" s="62">
        <v>5</v>
      </c>
      <c r="C194" s="63" t="s">
        <v>19</v>
      </c>
      <c r="D194" s="62"/>
      <c r="E194" s="62"/>
      <c r="F194" s="62"/>
      <c r="G194" s="62">
        <f>E194*F194</f>
        <v>0</v>
      </c>
      <c r="H194" s="180"/>
      <c r="I194" s="64">
        <f>G194</f>
        <v>0</v>
      </c>
      <c r="J194" s="64"/>
      <c r="K194" s="69"/>
    </row>
    <row r="195" spans="1:11" x14ac:dyDescent="0.25">
      <c r="A195" s="4"/>
      <c r="B195" s="65">
        <v>10</v>
      </c>
      <c r="C195" s="63" t="s">
        <v>20</v>
      </c>
      <c r="D195" s="62"/>
      <c r="E195" s="62"/>
      <c r="F195" s="62"/>
      <c r="G195" s="62">
        <f>E195*F195</f>
        <v>0</v>
      </c>
      <c r="H195" s="67"/>
      <c r="I195" s="64">
        <f>G195</f>
        <v>0</v>
      </c>
      <c r="J195" s="64"/>
      <c r="K195" s="69"/>
    </row>
    <row r="196" spans="1:11" x14ac:dyDescent="0.25">
      <c r="A196" s="135">
        <v>4</v>
      </c>
      <c r="B196" s="178" t="s">
        <v>157</v>
      </c>
      <c r="C196" s="178"/>
      <c r="D196" s="178"/>
      <c r="E196" s="178"/>
      <c r="F196" s="178"/>
      <c r="G196" s="10" t="s">
        <v>7</v>
      </c>
      <c r="H196" s="32"/>
      <c r="I196" s="25">
        <f>SUM(I197:I203)</f>
        <v>114000</v>
      </c>
      <c r="J196" s="25">
        <f>SUM(J197:J203)</f>
        <v>114000</v>
      </c>
      <c r="K196" s="11"/>
    </row>
    <row r="197" spans="1:11" ht="30" x14ac:dyDescent="0.25">
      <c r="A197" s="4"/>
      <c r="B197" s="62">
        <v>3</v>
      </c>
      <c r="C197" s="63" t="s">
        <v>144</v>
      </c>
      <c r="D197" s="179"/>
      <c r="E197" s="179"/>
      <c r="F197" s="179"/>
      <c r="G197" s="179"/>
      <c r="H197" s="180"/>
      <c r="I197" s="114">
        <v>114000</v>
      </c>
      <c r="J197" s="64">
        <f>I197</f>
        <v>114000</v>
      </c>
      <c r="K197" s="68" t="s">
        <v>124</v>
      </c>
    </row>
    <row r="198" spans="1:11" x14ac:dyDescent="0.25">
      <c r="A198" s="4"/>
      <c r="B198" s="62">
        <v>4</v>
      </c>
      <c r="C198" s="63" t="s">
        <v>17</v>
      </c>
      <c r="D198" s="179"/>
      <c r="E198" s="179"/>
      <c r="F198" s="179"/>
      <c r="G198" s="179"/>
      <c r="H198" s="180"/>
      <c r="I198" s="64"/>
      <c r="J198" s="64"/>
      <c r="K198" s="69"/>
    </row>
    <row r="199" spans="1:11" x14ac:dyDescent="0.25">
      <c r="A199" s="4"/>
      <c r="B199" s="62">
        <v>6</v>
      </c>
      <c r="C199" s="63" t="s">
        <v>250</v>
      </c>
      <c r="D199" s="179"/>
      <c r="E199" s="179"/>
      <c r="F199" s="179"/>
      <c r="G199" s="179"/>
      <c r="H199" s="180"/>
      <c r="I199" s="64"/>
      <c r="J199" s="64"/>
      <c r="K199" s="69"/>
    </row>
    <row r="200" spans="1:11" x14ac:dyDescent="0.25">
      <c r="A200" s="4"/>
      <c r="B200" s="62">
        <v>6</v>
      </c>
      <c r="C200" s="63" t="s">
        <v>18</v>
      </c>
      <c r="D200" s="179"/>
      <c r="E200" s="179"/>
      <c r="F200" s="179"/>
      <c r="G200" s="179"/>
      <c r="H200" s="180"/>
      <c r="I200" s="64"/>
      <c r="J200" s="64"/>
      <c r="K200" s="69"/>
    </row>
    <row r="201" spans="1:11" x14ac:dyDescent="0.25">
      <c r="A201" s="4"/>
      <c r="B201" s="62">
        <v>2</v>
      </c>
      <c r="C201" s="63" t="s">
        <v>21</v>
      </c>
      <c r="D201" s="179"/>
      <c r="E201" s="179"/>
      <c r="F201" s="179"/>
      <c r="G201" s="179"/>
      <c r="H201" s="180"/>
      <c r="I201" s="64"/>
      <c r="J201" s="64"/>
      <c r="K201" s="69"/>
    </row>
    <row r="202" spans="1:11" x14ac:dyDescent="0.25">
      <c r="A202" s="4"/>
      <c r="B202" s="62">
        <v>5</v>
      </c>
      <c r="C202" s="63" t="s">
        <v>19</v>
      </c>
      <c r="D202" s="62"/>
      <c r="E202" s="62"/>
      <c r="F202" s="62"/>
      <c r="G202" s="62">
        <f>E202*F202</f>
        <v>0</v>
      </c>
      <c r="H202" s="180"/>
      <c r="I202" s="64">
        <f>G202</f>
        <v>0</v>
      </c>
      <c r="J202" s="64"/>
      <c r="K202" s="69"/>
    </row>
    <row r="203" spans="1:11" x14ac:dyDescent="0.25">
      <c r="A203" s="4"/>
      <c r="B203" s="65">
        <v>10</v>
      </c>
      <c r="C203" s="63" t="s">
        <v>20</v>
      </c>
      <c r="D203" s="62"/>
      <c r="E203" s="62"/>
      <c r="F203" s="62"/>
      <c r="G203" s="62">
        <f>E203*F203</f>
        <v>0</v>
      </c>
      <c r="H203" s="67"/>
      <c r="I203" s="64">
        <f>G203</f>
        <v>0</v>
      </c>
      <c r="J203" s="64"/>
      <c r="K203" s="69"/>
    </row>
    <row r="204" spans="1:11" x14ac:dyDescent="0.25">
      <c r="A204" s="135">
        <v>5</v>
      </c>
      <c r="B204" s="178" t="s">
        <v>174</v>
      </c>
      <c r="C204" s="178"/>
      <c r="D204" s="178"/>
      <c r="E204" s="178"/>
      <c r="F204" s="178"/>
      <c r="G204" s="10" t="s">
        <v>7</v>
      </c>
      <c r="H204" s="32"/>
      <c r="I204" s="25">
        <f>SUM(I205:I211)</f>
        <v>786700</v>
      </c>
      <c r="J204" s="25">
        <f>SUM(J205:J211)</f>
        <v>786700</v>
      </c>
      <c r="K204" s="11"/>
    </row>
    <row r="205" spans="1:11" ht="30" x14ac:dyDescent="0.25">
      <c r="A205" s="4"/>
      <c r="B205" s="62">
        <v>3</v>
      </c>
      <c r="C205" s="63" t="s">
        <v>145</v>
      </c>
      <c r="D205" s="179"/>
      <c r="E205" s="179"/>
      <c r="F205" s="179"/>
      <c r="G205" s="179"/>
      <c r="H205" s="180"/>
      <c r="I205" s="64">
        <v>0</v>
      </c>
      <c r="J205" s="64">
        <f>I205</f>
        <v>0</v>
      </c>
      <c r="K205" s="68" t="s">
        <v>124</v>
      </c>
    </row>
    <row r="206" spans="1:11" x14ac:dyDescent="0.25">
      <c r="A206" s="4"/>
      <c r="B206" s="62">
        <v>4</v>
      </c>
      <c r="C206" s="63" t="s">
        <v>17</v>
      </c>
      <c r="D206" s="179"/>
      <c r="E206" s="179"/>
      <c r="F206" s="179"/>
      <c r="G206" s="179"/>
      <c r="H206" s="180"/>
      <c r="I206" s="114">
        <v>786700</v>
      </c>
      <c r="J206" s="64">
        <f>I206</f>
        <v>786700</v>
      </c>
      <c r="K206" s="69"/>
    </row>
    <row r="207" spans="1:11" x14ac:dyDescent="0.25">
      <c r="A207" s="4"/>
      <c r="B207" s="62">
        <v>6</v>
      </c>
      <c r="C207" s="63" t="s">
        <v>250</v>
      </c>
      <c r="D207" s="179"/>
      <c r="E207" s="179"/>
      <c r="F207" s="179"/>
      <c r="G207" s="179"/>
      <c r="H207" s="180"/>
      <c r="I207" s="64"/>
      <c r="J207" s="64"/>
      <c r="K207" s="69"/>
    </row>
    <row r="208" spans="1:11" x14ac:dyDescent="0.25">
      <c r="A208" s="4"/>
      <c r="B208" s="62">
        <v>6</v>
      </c>
      <c r="C208" s="63" t="s">
        <v>18</v>
      </c>
      <c r="D208" s="179"/>
      <c r="E208" s="179"/>
      <c r="F208" s="179"/>
      <c r="G208" s="179"/>
      <c r="H208" s="180"/>
      <c r="I208" s="64"/>
      <c r="J208" s="64"/>
      <c r="K208" s="69"/>
    </row>
    <row r="209" spans="1:11" x14ac:dyDescent="0.25">
      <c r="A209" s="4"/>
      <c r="B209" s="62">
        <v>2</v>
      </c>
      <c r="C209" s="63" t="s">
        <v>21</v>
      </c>
      <c r="D209" s="179"/>
      <c r="E209" s="179"/>
      <c r="F209" s="179"/>
      <c r="G209" s="179"/>
      <c r="H209" s="180"/>
      <c r="I209" s="64"/>
      <c r="J209" s="64"/>
      <c r="K209" s="69"/>
    </row>
    <row r="210" spans="1:11" x14ac:dyDescent="0.25">
      <c r="A210" s="4"/>
      <c r="B210" s="62">
        <v>5</v>
      </c>
      <c r="C210" s="63" t="s">
        <v>19</v>
      </c>
      <c r="D210" s="62"/>
      <c r="E210" s="62"/>
      <c r="F210" s="62"/>
      <c r="G210" s="62">
        <f>E210*F210</f>
        <v>0</v>
      </c>
      <c r="H210" s="180"/>
      <c r="I210" s="64">
        <f>G210</f>
        <v>0</v>
      </c>
      <c r="J210" s="64"/>
      <c r="K210" s="69"/>
    </row>
    <row r="211" spans="1:11" x14ac:dyDescent="0.25">
      <c r="A211" s="4"/>
      <c r="B211" s="65">
        <v>10</v>
      </c>
      <c r="C211" s="63" t="s">
        <v>20</v>
      </c>
      <c r="D211" s="62"/>
      <c r="E211" s="62"/>
      <c r="F211" s="62"/>
      <c r="G211" s="62">
        <f>E211*F211</f>
        <v>0</v>
      </c>
      <c r="H211" s="67"/>
      <c r="I211" s="64">
        <f>G211</f>
        <v>0</v>
      </c>
      <c r="J211" s="64"/>
      <c r="K211" s="69"/>
    </row>
    <row r="212" spans="1:11" ht="33" customHeight="1" x14ac:dyDescent="0.25">
      <c r="A212" s="135">
        <v>6</v>
      </c>
      <c r="B212" s="178" t="s">
        <v>149</v>
      </c>
      <c r="C212" s="178"/>
      <c r="D212" s="178"/>
      <c r="E212" s="178"/>
      <c r="F212" s="178"/>
      <c r="G212" s="10" t="s">
        <v>7</v>
      </c>
      <c r="H212" s="32"/>
      <c r="I212" s="25">
        <f>SUM(I213:I219)</f>
        <v>265000</v>
      </c>
      <c r="J212" s="25">
        <f>SUM(J213:J219)</f>
        <v>265000</v>
      </c>
      <c r="K212" s="11"/>
    </row>
    <row r="213" spans="1:11" ht="30" x14ac:dyDescent="0.25">
      <c r="A213" s="4"/>
      <c r="B213" s="62">
        <v>3</v>
      </c>
      <c r="C213" s="63" t="s">
        <v>127</v>
      </c>
      <c r="D213" s="179"/>
      <c r="E213" s="179"/>
      <c r="F213" s="179"/>
      <c r="G213" s="179"/>
      <c r="H213" s="180"/>
      <c r="I213" s="114">
        <v>265000</v>
      </c>
      <c r="J213" s="64">
        <f>I213</f>
        <v>265000</v>
      </c>
      <c r="K213" s="68" t="s">
        <v>124</v>
      </c>
    </row>
    <row r="214" spans="1:11" x14ac:dyDescent="0.25">
      <c r="A214" s="4"/>
      <c r="B214" s="62">
        <v>4</v>
      </c>
      <c r="C214" s="63" t="s">
        <v>17</v>
      </c>
      <c r="D214" s="179"/>
      <c r="E214" s="179"/>
      <c r="F214" s="179"/>
      <c r="G214" s="179"/>
      <c r="H214" s="180"/>
      <c r="I214" s="64"/>
      <c r="J214" s="64"/>
      <c r="K214" s="69"/>
    </row>
    <row r="215" spans="1:11" x14ac:dyDescent="0.25">
      <c r="A215" s="4"/>
      <c r="B215" s="62">
        <v>6</v>
      </c>
      <c r="C215" s="63" t="s">
        <v>250</v>
      </c>
      <c r="D215" s="179"/>
      <c r="E215" s="179"/>
      <c r="F215" s="179"/>
      <c r="G215" s="179"/>
      <c r="H215" s="180"/>
      <c r="I215" s="64"/>
      <c r="J215" s="64"/>
      <c r="K215" s="69"/>
    </row>
    <row r="216" spans="1:11" x14ac:dyDescent="0.25">
      <c r="A216" s="4"/>
      <c r="B216" s="62">
        <v>6</v>
      </c>
      <c r="C216" s="63" t="s">
        <v>18</v>
      </c>
      <c r="D216" s="179"/>
      <c r="E216" s="179"/>
      <c r="F216" s="179"/>
      <c r="G216" s="179"/>
      <c r="H216" s="180"/>
      <c r="I216" s="64"/>
      <c r="J216" s="64"/>
      <c r="K216" s="69"/>
    </row>
    <row r="217" spans="1:11" x14ac:dyDescent="0.25">
      <c r="A217" s="4"/>
      <c r="B217" s="62">
        <v>2</v>
      </c>
      <c r="C217" s="63" t="s">
        <v>21</v>
      </c>
      <c r="D217" s="179"/>
      <c r="E217" s="179"/>
      <c r="F217" s="179"/>
      <c r="G217" s="179"/>
      <c r="H217" s="180"/>
      <c r="I217" s="64"/>
      <c r="J217" s="64"/>
      <c r="K217" s="69"/>
    </row>
    <row r="218" spans="1:11" x14ac:dyDescent="0.25">
      <c r="A218" s="4"/>
      <c r="B218" s="62">
        <v>5</v>
      </c>
      <c r="C218" s="63" t="s">
        <v>19</v>
      </c>
      <c r="D218" s="62"/>
      <c r="E218" s="62"/>
      <c r="F218" s="62"/>
      <c r="G218" s="62">
        <f>E218*F218</f>
        <v>0</v>
      </c>
      <c r="H218" s="180"/>
      <c r="I218" s="64">
        <f>G218</f>
        <v>0</v>
      </c>
      <c r="J218" s="64"/>
      <c r="K218" s="69"/>
    </row>
    <row r="219" spans="1:11" x14ac:dyDescent="0.25">
      <c r="A219" s="4"/>
      <c r="B219" s="65">
        <v>10</v>
      </c>
      <c r="C219" s="63" t="s">
        <v>20</v>
      </c>
      <c r="D219" s="62"/>
      <c r="E219" s="62"/>
      <c r="F219" s="62"/>
      <c r="G219" s="62">
        <f>E219*F219</f>
        <v>0</v>
      </c>
      <c r="H219" s="67"/>
      <c r="I219" s="64">
        <f>G219</f>
        <v>0</v>
      </c>
      <c r="J219" s="64"/>
      <c r="K219" s="69"/>
    </row>
    <row r="220" spans="1:11" x14ac:dyDescent="0.25">
      <c r="A220" s="135">
        <v>7</v>
      </c>
      <c r="B220" s="178" t="s">
        <v>139</v>
      </c>
      <c r="C220" s="178"/>
      <c r="D220" s="178"/>
      <c r="E220" s="178"/>
      <c r="F220" s="178"/>
      <c r="G220" s="10" t="s">
        <v>7</v>
      </c>
      <c r="H220" s="32">
        <f>H221</f>
        <v>10220675</v>
      </c>
      <c r="I220" s="25">
        <f>SUM(I221:I227)</f>
        <v>3000</v>
      </c>
      <c r="J220" s="25">
        <f>SUM(J221:J227)</f>
        <v>3000</v>
      </c>
      <c r="K220" s="25"/>
    </row>
    <row r="221" spans="1:11" x14ac:dyDescent="0.25">
      <c r="A221" s="4"/>
      <c r="B221" s="62">
        <v>3</v>
      </c>
      <c r="C221" s="63" t="s">
        <v>16</v>
      </c>
      <c r="D221" s="179"/>
      <c r="E221" s="179"/>
      <c r="F221" s="179"/>
      <c r="G221" s="179"/>
      <c r="H221" s="180">
        <v>10220675</v>
      </c>
      <c r="I221" s="64"/>
      <c r="J221" s="64">
        <f>I221</f>
        <v>0</v>
      </c>
      <c r="K221" s="64"/>
    </row>
    <row r="222" spans="1:11" x14ac:dyDescent="0.25">
      <c r="A222" s="4"/>
      <c r="B222" s="62">
        <v>4</v>
      </c>
      <c r="C222" s="63" t="s">
        <v>17</v>
      </c>
      <c r="D222" s="179"/>
      <c r="E222" s="179"/>
      <c r="F222" s="179"/>
      <c r="G222" s="179"/>
      <c r="H222" s="180"/>
      <c r="I222" s="64">
        <v>0</v>
      </c>
      <c r="J222" s="64">
        <f>I222</f>
        <v>0</v>
      </c>
      <c r="K222" s="64"/>
    </row>
    <row r="223" spans="1:11" x14ac:dyDescent="0.25">
      <c r="A223" s="4"/>
      <c r="B223" s="62">
        <v>6</v>
      </c>
      <c r="C223" s="63" t="s">
        <v>250</v>
      </c>
      <c r="D223" s="179"/>
      <c r="E223" s="179"/>
      <c r="F223" s="179"/>
      <c r="G223" s="179"/>
      <c r="H223" s="180"/>
      <c r="I223" s="114">
        <v>1000</v>
      </c>
      <c r="J223" s="64">
        <f t="shared" ref="J223:J225" si="18">I223</f>
        <v>1000</v>
      </c>
      <c r="K223" s="166" t="s">
        <v>201</v>
      </c>
    </row>
    <row r="224" spans="1:11" x14ac:dyDescent="0.25">
      <c r="A224" s="4"/>
      <c r="B224" s="62">
        <v>6</v>
      </c>
      <c r="C224" s="63" t="s">
        <v>18</v>
      </c>
      <c r="D224" s="179"/>
      <c r="E224" s="179"/>
      <c r="F224" s="179"/>
      <c r="G224" s="179"/>
      <c r="H224" s="180">
        <v>6505366</v>
      </c>
      <c r="I224" s="114">
        <v>1000</v>
      </c>
      <c r="J224" s="64">
        <f t="shared" si="18"/>
        <v>1000</v>
      </c>
      <c r="K224" s="167"/>
    </row>
    <row r="225" spans="1:11" x14ac:dyDescent="0.25">
      <c r="A225" s="4"/>
      <c r="B225" s="62">
        <v>2</v>
      </c>
      <c r="C225" s="63" t="s">
        <v>21</v>
      </c>
      <c r="D225" s="179"/>
      <c r="E225" s="179"/>
      <c r="F225" s="179"/>
      <c r="G225" s="179"/>
      <c r="H225" s="180"/>
      <c r="I225" s="114">
        <v>1000</v>
      </c>
      <c r="J225" s="64">
        <f t="shared" si="18"/>
        <v>1000</v>
      </c>
      <c r="K225" s="168"/>
    </row>
    <row r="226" spans="1:11" x14ac:dyDescent="0.25">
      <c r="A226" s="4"/>
      <c r="B226" s="62">
        <v>5</v>
      </c>
      <c r="C226" s="63" t="s">
        <v>19</v>
      </c>
      <c r="D226" s="62"/>
      <c r="E226" s="62"/>
      <c r="F226" s="62"/>
      <c r="G226" s="62">
        <f>E226*F226</f>
        <v>0</v>
      </c>
      <c r="H226" s="180"/>
      <c r="I226" s="64">
        <v>0</v>
      </c>
      <c r="J226" s="64">
        <f>I226</f>
        <v>0</v>
      </c>
      <c r="K226" s="64"/>
    </row>
    <row r="227" spans="1:11" x14ac:dyDescent="0.25">
      <c r="A227" s="4"/>
      <c r="B227" s="65">
        <v>10</v>
      </c>
      <c r="C227" s="63" t="s">
        <v>20</v>
      </c>
      <c r="D227" s="62"/>
      <c r="E227" s="62"/>
      <c r="F227" s="62"/>
      <c r="G227" s="62">
        <f>E227*F227</f>
        <v>0</v>
      </c>
      <c r="H227" s="67"/>
      <c r="I227" s="64">
        <f>G227</f>
        <v>0</v>
      </c>
      <c r="J227" s="64">
        <f>I227</f>
        <v>0</v>
      </c>
      <c r="K227" s="64"/>
    </row>
    <row r="228" spans="1:11" x14ac:dyDescent="0.25">
      <c r="A228" s="135">
        <v>8</v>
      </c>
      <c r="B228" s="178" t="s">
        <v>151</v>
      </c>
      <c r="C228" s="178"/>
      <c r="D228" s="178"/>
      <c r="E228" s="178"/>
      <c r="F228" s="178"/>
      <c r="G228" s="10" t="s">
        <v>7</v>
      </c>
      <c r="H228" s="11">
        <f>SUM(H229:H235)</f>
        <v>62785352</v>
      </c>
      <c r="I228" s="25">
        <f>SUM(I229:I235)</f>
        <v>2715396</v>
      </c>
      <c r="J228" s="25">
        <f>SUM(J229:J235)</f>
        <v>2715396</v>
      </c>
      <c r="K228" s="25"/>
    </row>
    <row r="229" spans="1:11" x14ac:dyDescent="0.25">
      <c r="A229" s="4"/>
      <c r="B229" s="62">
        <v>3</v>
      </c>
      <c r="C229" s="63" t="s">
        <v>209</v>
      </c>
      <c r="D229" s="179"/>
      <c r="E229" s="179"/>
      <c r="F229" s="179"/>
      <c r="G229" s="179"/>
      <c r="H229" s="180">
        <v>40633538</v>
      </c>
      <c r="I229" s="114">
        <v>182000</v>
      </c>
      <c r="J229" s="64">
        <f>I229</f>
        <v>182000</v>
      </c>
      <c r="K229" s="64" t="s">
        <v>137</v>
      </c>
    </row>
    <row r="230" spans="1:11" x14ac:dyDescent="0.25">
      <c r="A230" s="4"/>
      <c r="B230" s="62">
        <v>4</v>
      </c>
      <c r="C230" s="63" t="s">
        <v>17</v>
      </c>
      <c r="D230" s="179"/>
      <c r="E230" s="179"/>
      <c r="F230" s="179"/>
      <c r="G230" s="179"/>
      <c r="H230" s="180"/>
      <c r="I230" s="64"/>
      <c r="J230" s="64">
        <f>I230</f>
        <v>0</v>
      </c>
      <c r="K230" s="64"/>
    </row>
    <row r="231" spans="1:11" x14ac:dyDescent="0.25">
      <c r="A231" s="4"/>
      <c r="B231" s="62">
        <v>6</v>
      </c>
      <c r="C231" s="63" t="s">
        <v>250</v>
      </c>
      <c r="D231" s="179"/>
      <c r="E231" s="179"/>
      <c r="F231" s="179"/>
      <c r="G231" s="179"/>
      <c r="H231" s="180"/>
      <c r="I231" s="114">
        <v>726</v>
      </c>
      <c r="J231" s="64">
        <f>I231</f>
        <v>726</v>
      </c>
      <c r="K231" s="166" t="s">
        <v>137</v>
      </c>
    </row>
    <row r="232" spans="1:11" x14ac:dyDescent="0.25">
      <c r="A232" s="4"/>
      <c r="B232" s="62">
        <v>6</v>
      </c>
      <c r="C232" s="63" t="s">
        <v>18</v>
      </c>
      <c r="D232" s="179"/>
      <c r="E232" s="179"/>
      <c r="F232" s="179"/>
      <c r="G232" s="179"/>
      <c r="H232" s="180">
        <v>22151814</v>
      </c>
      <c r="I232" s="114">
        <v>32670</v>
      </c>
      <c r="J232" s="64">
        <f t="shared" ref="J232:J233" si="19">I232</f>
        <v>32670</v>
      </c>
      <c r="K232" s="167"/>
    </row>
    <row r="233" spans="1:11" x14ac:dyDescent="0.25">
      <c r="A233" s="4"/>
      <c r="B233" s="62">
        <v>2</v>
      </c>
      <c r="C233" s="63" t="s">
        <v>21</v>
      </c>
      <c r="D233" s="179"/>
      <c r="E233" s="179"/>
      <c r="F233" s="179"/>
      <c r="G233" s="179"/>
      <c r="H233" s="180"/>
      <c r="I233" s="114">
        <v>2500000</v>
      </c>
      <c r="J233" s="64">
        <f t="shared" si="19"/>
        <v>2500000</v>
      </c>
      <c r="K233" s="168"/>
    </row>
    <row r="234" spans="1:11" x14ac:dyDescent="0.25">
      <c r="A234" s="4"/>
      <c r="B234" s="62">
        <v>5</v>
      </c>
      <c r="C234" s="63" t="s">
        <v>19</v>
      </c>
      <c r="D234" s="62"/>
      <c r="E234" s="62"/>
      <c r="F234" s="62"/>
      <c r="G234" s="62">
        <f>E234*F234</f>
        <v>0</v>
      </c>
      <c r="H234" s="180"/>
      <c r="I234" s="64">
        <f>G234</f>
        <v>0</v>
      </c>
      <c r="J234" s="64"/>
      <c r="K234" s="64"/>
    </row>
    <row r="235" spans="1:11" x14ac:dyDescent="0.25">
      <c r="A235" s="4"/>
      <c r="B235" s="65">
        <v>10</v>
      </c>
      <c r="C235" s="63" t="s">
        <v>20</v>
      </c>
      <c r="D235" s="62"/>
      <c r="E235" s="62"/>
      <c r="F235" s="62"/>
      <c r="G235" s="62">
        <f>E235*F235</f>
        <v>0</v>
      </c>
      <c r="H235" s="67"/>
      <c r="I235" s="64">
        <f>G235</f>
        <v>0</v>
      </c>
      <c r="J235" s="64"/>
      <c r="K235" s="64"/>
    </row>
    <row r="236" spans="1:11" x14ac:dyDescent="0.25">
      <c r="A236" s="135">
        <v>9</v>
      </c>
      <c r="B236" s="178" t="s">
        <v>199</v>
      </c>
      <c r="C236" s="178"/>
      <c r="D236" s="178"/>
      <c r="E236" s="178"/>
      <c r="F236" s="178"/>
      <c r="G236" s="10" t="s">
        <v>7</v>
      </c>
      <c r="H236" s="11">
        <f>SUM(H237:H243)</f>
        <v>0</v>
      </c>
      <c r="I236" s="25">
        <f>SUM(I237:I243)</f>
        <v>115000</v>
      </c>
      <c r="J236" s="25">
        <f>SUM(J237:J243)</f>
        <v>115000</v>
      </c>
      <c r="K236" s="25"/>
    </row>
    <row r="237" spans="1:11" x14ac:dyDescent="0.25">
      <c r="A237" s="4"/>
      <c r="B237" s="62">
        <v>3</v>
      </c>
      <c r="C237" s="63" t="s">
        <v>16</v>
      </c>
      <c r="D237" s="179"/>
      <c r="E237" s="179"/>
      <c r="F237" s="179"/>
      <c r="G237" s="179"/>
      <c r="H237" s="180"/>
      <c r="I237" s="114">
        <v>115000</v>
      </c>
      <c r="J237" s="64">
        <f>I237</f>
        <v>115000</v>
      </c>
      <c r="K237" s="64" t="s">
        <v>173</v>
      </c>
    </row>
    <row r="238" spans="1:11" x14ac:dyDescent="0.25">
      <c r="A238" s="4"/>
      <c r="B238" s="62">
        <v>4</v>
      </c>
      <c r="C238" s="63" t="s">
        <v>158</v>
      </c>
      <c r="D238" s="179"/>
      <c r="E238" s="179"/>
      <c r="F238" s="179"/>
      <c r="G238" s="179"/>
      <c r="H238" s="180"/>
      <c r="I238" s="64"/>
      <c r="J238" s="64">
        <f>I238</f>
        <v>0</v>
      </c>
    </row>
    <row r="239" spans="1:11" x14ac:dyDescent="0.25">
      <c r="A239" s="4"/>
      <c r="B239" s="62">
        <v>6</v>
      </c>
      <c r="C239" s="63" t="s">
        <v>250</v>
      </c>
      <c r="D239" s="179"/>
      <c r="E239" s="179"/>
      <c r="F239" s="179"/>
      <c r="G239" s="179"/>
      <c r="H239" s="180"/>
      <c r="I239" s="64"/>
      <c r="J239" s="64"/>
      <c r="K239" s="64"/>
    </row>
    <row r="240" spans="1:11" x14ac:dyDescent="0.25">
      <c r="A240" s="4"/>
      <c r="B240" s="62">
        <v>6</v>
      </c>
      <c r="C240" s="63" t="s">
        <v>18</v>
      </c>
      <c r="D240" s="179"/>
      <c r="E240" s="179"/>
      <c r="F240" s="179"/>
      <c r="G240" s="179"/>
      <c r="H240" s="180"/>
      <c r="I240" s="64"/>
      <c r="J240" s="64"/>
      <c r="K240" s="64"/>
    </row>
    <row r="241" spans="1:11" x14ac:dyDescent="0.25">
      <c r="A241" s="4"/>
      <c r="B241" s="62">
        <v>2</v>
      </c>
      <c r="C241" s="63" t="s">
        <v>21</v>
      </c>
      <c r="D241" s="179"/>
      <c r="E241" s="179"/>
      <c r="F241" s="179"/>
      <c r="G241" s="179"/>
      <c r="H241" s="180"/>
      <c r="I241" s="64"/>
      <c r="J241" s="64"/>
      <c r="K241" s="64"/>
    </row>
    <row r="242" spans="1:11" x14ac:dyDescent="0.25">
      <c r="A242" s="4"/>
      <c r="B242" s="62">
        <v>5</v>
      </c>
      <c r="C242" s="63" t="s">
        <v>19</v>
      </c>
      <c r="D242" s="62"/>
      <c r="E242" s="62"/>
      <c r="F242" s="62"/>
      <c r="G242" s="62"/>
      <c r="H242" s="180"/>
      <c r="I242" s="64">
        <f>G242</f>
        <v>0</v>
      </c>
      <c r="J242" s="64">
        <f>I242</f>
        <v>0</v>
      </c>
      <c r="K242" s="64"/>
    </row>
    <row r="243" spans="1:11" x14ac:dyDescent="0.25">
      <c r="A243" s="4"/>
      <c r="B243" s="65">
        <v>10</v>
      </c>
      <c r="C243" s="63" t="s">
        <v>20</v>
      </c>
      <c r="D243" s="62"/>
      <c r="E243" s="62"/>
      <c r="F243" s="62"/>
      <c r="G243" s="62">
        <f>E243*F243</f>
        <v>0</v>
      </c>
      <c r="H243" s="67"/>
      <c r="I243" s="64">
        <f>G243</f>
        <v>0</v>
      </c>
      <c r="J243" s="64"/>
      <c r="K243" s="64"/>
    </row>
    <row r="244" spans="1:11" x14ac:dyDescent="0.25">
      <c r="A244" s="135">
        <v>10</v>
      </c>
      <c r="B244" s="178" t="s">
        <v>243</v>
      </c>
      <c r="C244" s="178"/>
      <c r="D244" s="178"/>
      <c r="E244" s="178"/>
      <c r="F244" s="178"/>
      <c r="G244" s="10" t="s">
        <v>7</v>
      </c>
      <c r="H244" s="11">
        <f>SUM(H245:H251)</f>
        <v>0</v>
      </c>
      <c r="I244" s="25">
        <f>SUM(I245:I251)</f>
        <v>1000</v>
      </c>
      <c r="J244" s="25">
        <f>SUM(J245:J251)</f>
        <v>1000</v>
      </c>
      <c r="K244" s="25"/>
    </row>
    <row r="245" spans="1:11" x14ac:dyDescent="0.25">
      <c r="A245" s="4"/>
      <c r="B245" s="62">
        <v>3</v>
      </c>
      <c r="C245" s="63" t="s">
        <v>16</v>
      </c>
      <c r="D245" s="179"/>
      <c r="E245" s="179"/>
      <c r="F245" s="179"/>
      <c r="G245" s="179"/>
      <c r="H245" s="180"/>
      <c r="I245" s="114">
        <v>1000</v>
      </c>
      <c r="J245" s="64">
        <f>I245</f>
        <v>1000</v>
      </c>
      <c r="K245" s="64" t="s">
        <v>173</v>
      </c>
    </row>
    <row r="246" spans="1:11" x14ac:dyDescent="0.25">
      <c r="A246" s="4"/>
      <c r="B246" s="62">
        <v>4</v>
      </c>
      <c r="C246" s="63" t="s">
        <v>158</v>
      </c>
      <c r="D246" s="179"/>
      <c r="E246" s="179"/>
      <c r="F246" s="179"/>
      <c r="G246" s="179"/>
      <c r="H246" s="180"/>
      <c r="I246" s="64"/>
      <c r="J246" s="64">
        <f>I246</f>
        <v>0</v>
      </c>
    </row>
    <row r="247" spans="1:11" x14ac:dyDescent="0.25">
      <c r="A247" s="4"/>
      <c r="B247" s="62">
        <v>6</v>
      </c>
      <c r="C247" s="63" t="s">
        <v>250</v>
      </c>
      <c r="D247" s="179"/>
      <c r="E247" s="179"/>
      <c r="F247" s="179"/>
      <c r="G247" s="179"/>
      <c r="H247" s="180"/>
      <c r="I247" s="64"/>
      <c r="J247" s="64"/>
      <c r="K247" s="64"/>
    </row>
    <row r="248" spans="1:11" x14ac:dyDescent="0.25">
      <c r="A248" s="4"/>
      <c r="B248" s="62">
        <v>6</v>
      </c>
      <c r="C248" s="63" t="s">
        <v>18</v>
      </c>
      <c r="D248" s="179"/>
      <c r="E248" s="179"/>
      <c r="F248" s="179"/>
      <c r="G248" s="179"/>
      <c r="H248" s="180"/>
      <c r="I248" s="64"/>
      <c r="J248" s="64"/>
      <c r="K248" s="64"/>
    </row>
    <row r="249" spans="1:11" x14ac:dyDescent="0.25">
      <c r="A249" s="4"/>
      <c r="B249" s="62">
        <v>2</v>
      </c>
      <c r="C249" s="63" t="s">
        <v>21</v>
      </c>
      <c r="D249" s="179"/>
      <c r="E249" s="179"/>
      <c r="F249" s="179"/>
      <c r="G249" s="179"/>
      <c r="H249" s="180"/>
      <c r="I249" s="64"/>
      <c r="J249" s="64"/>
      <c r="K249" s="64"/>
    </row>
    <row r="250" spans="1:11" x14ac:dyDescent="0.25">
      <c r="A250" s="4"/>
      <c r="B250" s="62">
        <v>5</v>
      </c>
      <c r="C250" s="63" t="s">
        <v>19</v>
      </c>
      <c r="D250" s="62"/>
      <c r="E250" s="62"/>
      <c r="F250" s="62"/>
      <c r="G250" s="62"/>
      <c r="H250" s="180"/>
      <c r="I250" s="64">
        <f>G250</f>
        <v>0</v>
      </c>
      <c r="J250" s="64">
        <f>I250</f>
        <v>0</v>
      </c>
      <c r="K250" s="64"/>
    </row>
    <row r="251" spans="1:11" x14ac:dyDescent="0.25">
      <c r="A251" s="4"/>
      <c r="B251" s="65">
        <v>10</v>
      </c>
      <c r="C251" s="63" t="s">
        <v>20</v>
      </c>
      <c r="D251" s="62"/>
      <c r="E251" s="62"/>
      <c r="F251" s="62"/>
      <c r="G251" s="62">
        <f>E251*F251</f>
        <v>0</v>
      </c>
      <c r="H251" s="67"/>
      <c r="I251" s="64">
        <f>G251</f>
        <v>0</v>
      </c>
      <c r="J251" s="64"/>
      <c r="K251" s="64"/>
    </row>
    <row r="252" spans="1:11" s="55" customFormat="1" ht="15.75" x14ac:dyDescent="0.25">
      <c r="A252" s="54"/>
      <c r="B252" s="73"/>
      <c r="C252" s="305" t="s">
        <v>51</v>
      </c>
      <c r="D252" s="306"/>
      <c r="E252" s="306"/>
      <c r="F252" s="306"/>
      <c r="G252" s="307"/>
      <c r="H252" s="76">
        <f>SUM(H253:H259)</f>
        <v>8358506</v>
      </c>
      <c r="I252" s="75">
        <f>SUM(I253:I259)</f>
        <v>5794686</v>
      </c>
      <c r="J252" s="75">
        <f>SUM(J253:J259)</f>
        <v>5794686</v>
      </c>
      <c r="K252" s="76"/>
    </row>
    <row r="253" spans="1:11" s="55" customFormat="1" ht="15.75" x14ac:dyDescent="0.25">
      <c r="A253" s="192"/>
      <c r="B253" s="193"/>
      <c r="C253" s="221" t="s">
        <v>90</v>
      </c>
      <c r="D253" s="222"/>
      <c r="E253" s="222"/>
      <c r="F253" s="222"/>
      <c r="G253" s="223"/>
      <c r="H253" s="300">
        <f>H181</f>
        <v>8358506</v>
      </c>
      <c r="I253" s="56">
        <f t="shared" ref="I253:J257" si="20">I173+I181+I189+I197+I205+I213+I221+I229+I237+I245</f>
        <v>948730</v>
      </c>
      <c r="J253" s="56">
        <f t="shared" si="20"/>
        <v>948730</v>
      </c>
      <c r="K253" s="58"/>
    </row>
    <row r="254" spans="1:11" s="55" customFormat="1" ht="15.75" x14ac:dyDescent="0.25">
      <c r="A254" s="194"/>
      <c r="B254" s="195"/>
      <c r="C254" s="208" t="s">
        <v>37</v>
      </c>
      <c r="D254" s="209"/>
      <c r="E254" s="209"/>
      <c r="F254" s="209"/>
      <c r="G254" s="210"/>
      <c r="H254" s="301"/>
      <c r="I254" s="56">
        <f t="shared" si="20"/>
        <v>786700</v>
      </c>
      <c r="J254" s="56">
        <f t="shared" si="20"/>
        <v>786700</v>
      </c>
      <c r="K254" s="58"/>
    </row>
    <row r="255" spans="1:11" s="55" customFormat="1" ht="15.75" x14ac:dyDescent="0.25">
      <c r="A255" s="194"/>
      <c r="B255" s="195"/>
      <c r="C255" s="208" t="s">
        <v>249</v>
      </c>
      <c r="D255" s="209"/>
      <c r="E255" s="209"/>
      <c r="F255" s="209"/>
      <c r="G255" s="210"/>
      <c r="H255" s="301"/>
      <c r="I255" s="56">
        <f t="shared" si="20"/>
        <v>2726</v>
      </c>
      <c r="J255" s="56">
        <f t="shared" si="20"/>
        <v>2726</v>
      </c>
      <c r="K255" s="58"/>
    </row>
    <row r="256" spans="1:11" s="55" customFormat="1" ht="15.75" x14ac:dyDescent="0.25">
      <c r="A256" s="194"/>
      <c r="B256" s="195"/>
      <c r="C256" s="208" t="s">
        <v>38</v>
      </c>
      <c r="D256" s="209"/>
      <c r="E256" s="209"/>
      <c r="F256" s="209"/>
      <c r="G256" s="210"/>
      <c r="H256" s="301"/>
      <c r="I256" s="56">
        <f t="shared" si="20"/>
        <v>55530</v>
      </c>
      <c r="J256" s="56">
        <f t="shared" si="20"/>
        <v>55530</v>
      </c>
      <c r="K256" s="58"/>
    </row>
    <row r="257" spans="1:11" s="55" customFormat="1" ht="15.75" x14ac:dyDescent="0.25">
      <c r="A257" s="194"/>
      <c r="B257" s="195"/>
      <c r="C257" s="208" t="s">
        <v>39</v>
      </c>
      <c r="D257" s="209"/>
      <c r="E257" s="209"/>
      <c r="F257" s="209"/>
      <c r="G257" s="210"/>
      <c r="H257" s="301"/>
      <c r="I257" s="56">
        <f t="shared" si="20"/>
        <v>4001000</v>
      </c>
      <c r="J257" s="56">
        <f t="shared" si="20"/>
        <v>4001000</v>
      </c>
      <c r="K257" s="58"/>
    </row>
    <row r="258" spans="1:11" s="55" customFormat="1" ht="15.75" x14ac:dyDescent="0.25">
      <c r="A258" s="194"/>
      <c r="B258" s="195"/>
      <c r="C258" s="215" t="s">
        <v>40</v>
      </c>
      <c r="D258" s="216"/>
      <c r="E258" s="216"/>
      <c r="F258" s="216"/>
      <c r="G258" s="217"/>
      <c r="H258" s="301"/>
      <c r="I258" s="56">
        <f t="shared" ref="I258:J259" si="21">I178+I186+I194+I202+I210+I218+I226+I234+I242+I250</f>
        <v>0</v>
      </c>
      <c r="J258" s="56">
        <f t="shared" si="21"/>
        <v>0</v>
      </c>
      <c r="K258" s="58"/>
    </row>
    <row r="259" spans="1:11" s="55" customFormat="1" ht="15.75" x14ac:dyDescent="0.25">
      <c r="A259" s="194"/>
      <c r="B259" s="195"/>
      <c r="C259" s="215" t="s">
        <v>80</v>
      </c>
      <c r="D259" s="216"/>
      <c r="E259" s="216"/>
      <c r="F259" s="216"/>
      <c r="G259" s="217"/>
      <c r="H259" s="301"/>
      <c r="I259" s="56">
        <f t="shared" si="21"/>
        <v>0</v>
      </c>
      <c r="J259" s="56">
        <f t="shared" si="21"/>
        <v>0</v>
      </c>
      <c r="K259" s="58"/>
    </row>
    <row r="260" spans="1:11" x14ac:dyDescent="0.25">
      <c r="A260" s="199" t="s">
        <v>13</v>
      </c>
      <c r="B260" s="199"/>
      <c r="C260" s="199"/>
      <c r="D260" s="199"/>
      <c r="E260" s="199"/>
      <c r="F260" s="199"/>
      <c r="G260" s="199"/>
      <c r="H260" s="5"/>
      <c r="I260" s="29"/>
      <c r="J260" s="29"/>
      <c r="K260" s="29"/>
    </row>
    <row r="261" spans="1:11" x14ac:dyDescent="0.25">
      <c r="A261" s="9">
        <v>1</v>
      </c>
      <c r="B261" s="181"/>
      <c r="C261" s="181"/>
      <c r="D261" s="181"/>
      <c r="E261" s="181"/>
      <c r="F261" s="181"/>
      <c r="G261" s="10" t="s">
        <v>7</v>
      </c>
      <c r="H261" s="32"/>
      <c r="I261" s="25">
        <f>SUM(I262:I268)</f>
        <v>0</v>
      </c>
      <c r="J261" s="25">
        <f>SUM(J262:J268)</f>
        <v>0</v>
      </c>
      <c r="K261" s="25"/>
    </row>
    <row r="262" spans="1:11" x14ac:dyDescent="0.25">
      <c r="A262" s="4"/>
      <c r="B262" s="62">
        <v>3</v>
      </c>
      <c r="C262" s="63" t="s">
        <v>16</v>
      </c>
      <c r="D262" s="179"/>
      <c r="E262" s="179"/>
      <c r="F262" s="179"/>
      <c r="G262" s="179"/>
      <c r="H262" s="180"/>
      <c r="I262" s="64"/>
      <c r="J262" s="64"/>
      <c r="K262" s="64"/>
    </row>
    <row r="263" spans="1:11" x14ac:dyDescent="0.25">
      <c r="A263" s="4"/>
      <c r="B263" s="62">
        <v>4</v>
      </c>
      <c r="C263" s="63" t="s">
        <v>17</v>
      </c>
      <c r="D263" s="179"/>
      <c r="E263" s="179"/>
      <c r="F263" s="179"/>
      <c r="G263" s="179"/>
      <c r="H263" s="180"/>
      <c r="I263" s="64">
        <v>0</v>
      </c>
      <c r="J263" s="64">
        <f t="shared" ref="J263:J268" si="22">I263</f>
        <v>0</v>
      </c>
      <c r="K263" s="64"/>
    </row>
    <row r="264" spans="1:11" x14ac:dyDescent="0.25">
      <c r="A264" s="4"/>
      <c r="B264" s="62">
        <v>6</v>
      </c>
      <c r="C264" s="63" t="s">
        <v>250</v>
      </c>
      <c r="D264" s="179"/>
      <c r="E264" s="179"/>
      <c r="F264" s="179"/>
      <c r="G264" s="179"/>
      <c r="H264" s="180"/>
      <c r="I264" s="64"/>
      <c r="J264" s="64">
        <f t="shared" si="22"/>
        <v>0</v>
      </c>
      <c r="K264" s="64"/>
    </row>
    <row r="265" spans="1:11" x14ac:dyDescent="0.25">
      <c r="A265" s="4"/>
      <c r="B265" s="62">
        <v>6</v>
      </c>
      <c r="C265" s="63" t="s">
        <v>18</v>
      </c>
      <c r="D265" s="179"/>
      <c r="E265" s="179"/>
      <c r="F265" s="179"/>
      <c r="G265" s="179"/>
      <c r="H265" s="180"/>
      <c r="I265" s="64"/>
      <c r="J265" s="64">
        <f t="shared" si="22"/>
        <v>0</v>
      </c>
      <c r="K265" s="64"/>
    </row>
    <row r="266" spans="1:11" x14ac:dyDescent="0.25">
      <c r="A266" s="4"/>
      <c r="B266" s="62">
        <v>2</v>
      </c>
      <c r="C266" s="63" t="s">
        <v>21</v>
      </c>
      <c r="D266" s="179"/>
      <c r="E266" s="179"/>
      <c r="F266" s="179"/>
      <c r="G266" s="179"/>
      <c r="H266" s="180"/>
      <c r="I266" s="64">
        <v>0</v>
      </c>
      <c r="J266" s="64">
        <f t="shared" si="22"/>
        <v>0</v>
      </c>
      <c r="K266" s="64"/>
    </row>
    <row r="267" spans="1:11" x14ac:dyDescent="0.25">
      <c r="A267" s="4"/>
      <c r="B267" s="62">
        <v>5</v>
      </c>
      <c r="C267" s="63" t="s">
        <v>19</v>
      </c>
      <c r="D267" s="62"/>
      <c r="E267" s="62"/>
      <c r="F267" s="62"/>
      <c r="G267" s="62">
        <f>E267*F267</f>
        <v>0</v>
      </c>
      <c r="H267" s="180"/>
      <c r="I267" s="64">
        <f>G267</f>
        <v>0</v>
      </c>
      <c r="J267" s="64">
        <f t="shared" si="22"/>
        <v>0</v>
      </c>
      <c r="K267" s="64"/>
    </row>
    <row r="268" spans="1:11" x14ac:dyDescent="0.25">
      <c r="A268" s="4"/>
      <c r="B268" s="65">
        <v>10</v>
      </c>
      <c r="C268" s="63" t="s">
        <v>20</v>
      </c>
      <c r="D268" s="62"/>
      <c r="E268" s="62"/>
      <c r="F268" s="62"/>
      <c r="G268" s="62">
        <f>E268*F268</f>
        <v>0</v>
      </c>
      <c r="H268" s="67"/>
      <c r="I268" s="64">
        <f>G268</f>
        <v>0</v>
      </c>
      <c r="J268" s="64">
        <f t="shared" si="22"/>
        <v>0</v>
      </c>
      <c r="K268" s="64"/>
    </row>
    <row r="269" spans="1:11" s="55" customFormat="1" ht="15.75" x14ac:dyDescent="0.25">
      <c r="A269" s="54"/>
      <c r="B269" s="73"/>
      <c r="C269" s="305" t="s">
        <v>52</v>
      </c>
      <c r="D269" s="306"/>
      <c r="E269" s="306"/>
      <c r="F269" s="306"/>
      <c r="G269" s="307"/>
      <c r="H269" s="110">
        <f>SUM(H270:H276)</f>
        <v>10220675</v>
      </c>
      <c r="I269" s="75">
        <f>SUM(I270:I276)</f>
        <v>0</v>
      </c>
      <c r="J269" s="75">
        <f>SUM(J270:J276)</f>
        <v>0</v>
      </c>
      <c r="K269" s="76"/>
    </row>
    <row r="270" spans="1:11" s="55" customFormat="1" ht="15.75" x14ac:dyDescent="0.25">
      <c r="A270" s="192"/>
      <c r="B270" s="193"/>
      <c r="C270" s="221" t="s">
        <v>91</v>
      </c>
      <c r="D270" s="222"/>
      <c r="E270" s="222"/>
      <c r="F270" s="222"/>
      <c r="G270" s="223"/>
      <c r="H270" s="277">
        <f>H262+H221</f>
        <v>10220675</v>
      </c>
      <c r="I270" s="56">
        <f>I262</f>
        <v>0</v>
      </c>
      <c r="J270" s="56">
        <f>J262</f>
        <v>0</v>
      </c>
      <c r="K270" s="58"/>
    </row>
    <row r="271" spans="1:11" s="55" customFormat="1" ht="15.75" x14ac:dyDescent="0.25">
      <c r="A271" s="194"/>
      <c r="B271" s="195"/>
      <c r="C271" s="208" t="s">
        <v>41</v>
      </c>
      <c r="D271" s="209"/>
      <c r="E271" s="209"/>
      <c r="F271" s="209"/>
      <c r="G271" s="210"/>
      <c r="H271" s="278"/>
      <c r="I271" s="56">
        <f t="shared" ref="I271:J276" si="23">I263</f>
        <v>0</v>
      </c>
      <c r="J271" s="56">
        <f t="shared" si="23"/>
        <v>0</v>
      </c>
      <c r="K271" s="58"/>
    </row>
    <row r="272" spans="1:11" s="55" customFormat="1" ht="15.75" x14ac:dyDescent="0.25">
      <c r="A272" s="194"/>
      <c r="B272" s="195"/>
      <c r="C272" s="208" t="s">
        <v>255</v>
      </c>
      <c r="D272" s="209"/>
      <c r="E272" s="209"/>
      <c r="F272" s="209"/>
      <c r="G272" s="210"/>
      <c r="H272" s="278"/>
      <c r="I272" s="56">
        <f t="shared" si="23"/>
        <v>0</v>
      </c>
      <c r="J272" s="56">
        <f t="shared" si="23"/>
        <v>0</v>
      </c>
      <c r="K272" s="58"/>
    </row>
    <row r="273" spans="1:11" s="55" customFormat="1" ht="15.75" x14ac:dyDescent="0.25">
      <c r="A273" s="194"/>
      <c r="B273" s="195"/>
      <c r="C273" s="208" t="s">
        <v>42</v>
      </c>
      <c r="D273" s="209"/>
      <c r="E273" s="209"/>
      <c r="F273" s="209"/>
      <c r="G273" s="210"/>
      <c r="H273" s="278"/>
      <c r="I273" s="56">
        <f t="shared" si="23"/>
        <v>0</v>
      </c>
      <c r="J273" s="56">
        <f t="shared" si="23"/>
        <v>0</v>
      </c>
      <c r="K273" s="58"/>
    </row>
    <row r="274" spans="1:11" s="55" customFormat="1" ht="15.75" x14ac:dyDescent="0.25">
      <c r="A274" s="194"/>
      <c r="B274" s="195"/>
      <c r="C274" s="208" t="s">
        <v>43</v>
      </c>
      <c r="D274" s="209"/>
      <c r="E274" s="209"/>
      <c r="F274" s="209"/>
      <c r="G274" s="210"/>
      <c r="H274" s="278"/>
      <c r="I274" s="56">
        <f t="shared" si="23"/>
        <v>0</v>
      </c>
      <c r="J274" s="56">
        <f t="shared" si="23"/>
        <v>0</v>
      </c>
      <c r="K274" s="58"/>
    </row>
    <row r="275" spans="1:11" s="55" customFormat="1" ht="15.75" x14ac:dyDescent="0.25">
      <c r="A275" s="194"/>
      <c r="B275" s="195"/>
      <c r="C275" s="215" t="s">
        <v>44</v>
      </c>
      <c r="D275" s="216"/>
      <c r="E275" s="216"/>
      <c r="F275" s="216"/>
      <c r="G275" s="217"/>
      <c r="H275" s="278"/>
      <c r="I275" s="56">
        <f t="shared" si="23"/>
        <v>0</v>
      </c>
      <c r="J275" s="56">
        <f t="shared" si="23"/>
        <v>0</v>
      </c>
      <c r="K275" s="58"/>
    </row>
    <row r="276" spans="1:11" s="55" customFormat="1" ht="15.75" x14ac:dyDescent="0.25">
      <c r="A276" s="303"/>
      <c r="B276" s="304"/>
      <c r="C276" s="215" t="s">
        <v>81</v>
      </c>
      <c r="D276" s="216"/>
      <c r="E276" s="216"/>
      <c r="F276" s="216"/>
      <c r="G276" s="217"/>
      <c r="H276" s="278"/>
      <c r="I276" s="56">
        <f t="shared" si="23"/>
        <v>0</v>
      </c>
      <c r="J276" s="56">
        <f t="shared" si="23"/>
        <v>0</v>
      </c>
      <c r="K276" s="58"/>
    </row>
    <row r="277" spans="1:11" ht="15.75" customHeight="1" thickBot="1" x14ac:dyDescent="0.3">
      <c r="A277" s="244" t="s">
        <v>9</v>
      </c>
      <c r="B277" s="245"/>
      <c r="C277" s="245"/>
      <c r="D277" s="245"/>
      <c r="E277" s="245"/>
      <c r="F277" s="245"/>
      <c r="G277" s="245"/>
      <c r="H277" s="7"/>
      <c r="I277" s="34"/>
      <c r="J277" s="34"/>
      <c r="K277" s="34"/>
    </row>
    <row r="278" spans="1:11" ht="12" customHeight="1" x14ac:dyDescent="0.25">
      <c r="A278" s="135">
        <v>1</v>
      </c>
      <c r="B278" s="181" t="s">
        <v>178</v>
      </c>
      <c r="C278" s="181"/>
      <c r="D278" s="181"/>
      <c r="E278" s="181"/>
      <c r="F278" s="181"/>
      <c r="G278" s="10" t="s">
        <v>7</v>
      </c>
      <c r="H278" s="25">
        <f>SUM(H279:H285)</f>
        <v>0</v>
      </c>
      <c r="I278" s="25">
        <f>SUM(I279:I285)</f>
        <v>174240</v>
      </c>
      <c r="J278" s="25">
        <f>SUM(J279:J285)</f>
        <v>174240</v>
      </c>
      <c r="K278" s="25"/>
    </row>
    <row r="279" spans="1:11" ht="12" customHeight="1" x14ac:dyDescent="0.25">
      <c r="A279" s="4"/>
      <c r="B279" s="62">
        <v>3</v>
      </c>
      <c r="C279" s="63" t="s">
        <v>16</v>
      </c>
      <c r="D279" s="179"/>
      <c r="E279" s="179"/>
      <c r="F279" s="179"/>
      <c r="G279" s="179"/>
      <c r="H279" s="180"/>
      <c r="I279" s="64"/>
      <c r="J279" s="64"/>
      <c r="K279" s="64"/>
    </row>
    <row r="280" spans="1:11" ht="12" customHeight="1" x14ac:dyDescent="0.25">
      <c r="A280" s="4"/>
      <c r="B280" s="62">
        <v>4</v>
      </c>
      <c r="C280" s="63" t="s">
        <v>17</v>
      </c>
      <c r="D280" s="179"/>
      <c r="E280" s="179"/>
      <c r="F280" s="179"/>
      <c r="G280" s="179"/>
      <c r="H280" s="180"/>
      <c r="I280" s="64"/>
      <c r="J280" s="64"/>
      <c r="K280" s="64"/>
    </row>
    <row r="281" spans="1:11" ht="12" customHeight="1" x14ac:dyDescent="0.25">
      <c r="A281" s="4"/>
      <c r="B281" s="62">
        <v>6</v>
      </c>
      <c r="C281" s="63" t="s">
        <v>250</v>
      </c>
      <c r="D281" s="179"/>
      <c r="E281" s="179"/>
      <c r="F281" s="179"/>
      <c r="G281" s="179"/>
      <c r="H281" s="180"/>
      <c r="I281" s="64"/>
      <c r="J281" s="64"/>
      <c r="K281" s="64"/>
    </row>
    <row r="282" spans="1:11" ht="12" customHeight="1" x14ac:dyDescent="0.25">
      <c r="A282" s="4"/>
      <c r="B282" s="62">
        <v>6</v>
      </c>
      <c r="C282" s="63" t="s">
        <v>18</v>
      </c>
      <c r="D282" s="179"/>
      <c r="E282" s="179"/>
      <c r="F282" s="179"/>
      <c r="G282" s="179"/>
      <c r="H282" s="180"/>
      <c r="I282" s="64"/>
      <c r="J282" s="64"/>
      <c r="K282" s="64"/>
    </row>
    <row r="283" spans="1:11" ht="12" customHeight="1" x14ac:dyDescent="0.25">
      <c r="A283" s="4"/>
      <c r="B283" s="62">
        <v>2</v>
      </c>
      <c r="C283" s="63" t="s">
        <v>21</v>
      </c>
      <c r="D283" s="179"/>
      <c r="E283" s="179"/>
      <c r="F283" s="179"/>
      <c r="G283" s="179"/>
      <c r="H283" s="180"/>
      <c r="I283" s="64"/>
      <c r="J283" s="64"/>
      <c r="K283" s="64"/>
    </row>
    <row r="284" spans="1:11" ht="12" customHeight="1" x14ac:dyDescent="0.25">
      <c r="A284" s="4"/>
      <c r="B284" s="62">
        <v>5</v>
      </c>
      <c r="C284" s="63" t="s">
        <v>19</v>
      </c>
      <c r="D284" s="62" t="s">
        <v>107</v>
      </c>
      <c r="E284" s="62">
        <v>1</v>
      </c>
      <c r="F284" s="62">
        <v>174240</v>
      </c>
      <c r="G284" s="62">
        <f>E284*F284</f>
        <v>174240</v>
      </c>
      <c r="H284" s="180"/>
      <c r="I284" s="114">
        <f>G284</f>
        <v>174240</v>
      </c>
      <c r="J284" s="64">
        <f>I284</f>
        <v>174240</v>
      </c>
      <c r="K284" s="64" t="s">
        <v>137</v>
      </c>
    </row>
    <row r="285" spans="1:11" ht="12" customHeight="1" x14ac:dyDescent="0.25">
      <c r="A285" s="4"/>
      <c r="B285" s="65">
        <v>10</v>
      </c>
      <c r="C285" s="63" t="s">
        <v>20</v>
      </c>
      <c r="D285" s="62"/>
      <c r="E285" s="62"/>
      <c r="F285" s="62"/>
      <c r="G285" s="62">
        <f>E285*F285</f>
        <v>0</v>
      </c>
      <c r="H285" s="180"/>
      <c r="I285" s="64">
        <f>G285</f>
        <v>0</v>
      </c>
      <c r="J285" s="64"/>
      <c r="K285" s="64"/>
    </row>
    <row r="286" spans="1:11" ht="19.5" customHeight="1" x14ac:dyDescent="0.25">
      <c r="A286" s="135">
        <v>2</v>
      </c>
      <c r="B286" s="311" t="s">
        <v>152</v>
      </c>
      <c r="C286" s="311"/>
      <c r="D286" s="311"/>
      <c r="E286" s="311"/>
      <c r="F286" s="311"/>
      <c r="G286" s="10" t="s">
        <v>7</v>
      </c>
      <c r="H286" s="32">
        <f>H287</f>
        <v>21266655</v>
      </c>
      <c r="I286" s="25">
        <f>SUM(I287:I293)</f>
        <v>6443000</v>
      </c>
      <c r="J286" s="25">
        <f>SUM(J287:J293)</f>
        <v>6443000</v>
      </c>
      <c r="K286" s="25"/>
    </row>
    <row r="287" spans="1:11" ht="12" customHeight="1" x14ac:dyDescent="0.25">
      <c r="A287" s="4"/>
      <c r="B287" s="62">
        <v>3</v>
      </c>
      <c r="C287" s="63" t="s">
        <v>16</v>
      </c>
      <c r="D287" s="179"/>
      <c r="E287" s="179"/>
      <c r="F287" s="179"/>
      <c r="G287" s="179"/>
      <c r="H287" s="180">
        <v>21266655</v>
      </c>
      <c r="I287" s="64">
        <v>0</v>
      </c>
      <c r="J287" s="64"/>
      <c r="K287" s="64"/>
    </row>
    <row r="288" spans="1:11" ht="12" customHeight="1" x14ac:dyDescent="0.25">
      <c r="A288" s="4"/>
      <c r="B288" s="62">
        <v>4</v>
      </c>
      <c r="C288" s="63" t="s">
        <v>17</v>
      </c>
      <c r="D288" s="179"/>
      <c r="E288" s="179"/>
      <c r="F288" s="179"/>
      <c r="G288" s="179"/>
      <c r="H288" s="180"/>
      <c r="I288" s="64">
        <v>0</v>
      </c>
      <c r="J288" s="64">
        <v>0</v>
      </c>
      <c r="K288" s="64"/>
    </row>
    <row r="289" spans="1:11" ht="12" customHeight="1" x14ac:dyDescent="0.25">
      <c r="A289" s="4"/>
      <c r="B289" s="62">
        <v>6</v>
      </c>
      <c r="C289" s="63" t="s">
        <v>250</v>
      </c>
      <c r="D289" s="179"/>
      <c r="E289" s="179"/>
      <c r="F289" s="179"/>
      <c r="G289" s="179"/>
      <c r="H289" s="180"/>
      <c r="I289" s="114">
        <v>28000</v>
      </c>
      <c r="J289" s="64">
        <f t="shared" ref="J289:J293" si="24">I289</f>
        <v>28000</v>
      </c>
      <c r="K289" s="163" t="s">
        <v>108</v>
      </c>
    </row>
    <row r="290" spans="1:11" ht="12" customHeight="1" x14ac:dyDescent="0.25">
      <c r="A290" s="4"/>
      <c r="B290" s="62">
        <v>6</v>
      </c>
      <c r="C290" s="63" t="s">
        <v>18</v>
      </c>
      <c r="D290" s="179"/>
      <c r="E290" s="179"/>
      <c r="F290" s="179"/>
      <c r="G290" s="179"/>
      <c r="H290" s="180">
        <v>12857362</v>
      </c>
      <c r="I290" s="114">
        <v>54000</v>
      </c>
      <c r="J290" s="64">
        <f t="shared" si="24"/>
        <v>54000</v>
      </c>
      <c r="K290" s="164"/>
    </row>
    <row r="291" spans="1:11" ht="12" customHeight="1" x14ac:dyDescent="0.25">
      <c r="A291" s="4"/>
      <c r="B291" s="62">
        <v>2</v>
      </c>
      <c r="C291" s="63" t="s">
        <v>21</v>
      </c>
      <c r="D291" s="179"/>
      <c r="E291" s="179"/>
      <c r="F291" s="179"/>
      <c r="G291" s="179"/>
      <c r="H291" s="180"/>
      <c r="I291" s="114">
        <v>2500000</v>
      </c>
      <c r="J291" s="64">
        <f t="shared" si="24"/>
        <v>2500000</v>
      </c>
      <c r="K291" s="164"/>
    </row>
    <row r="292" spans="1:11" ht="12" customHeight="1" x14ac:dyDescent="0.25">
      <c r="A292" s="4"/>
      <c r="B292" s="62">
        <v>5</v>
      </c>
      <c r="C292" s="63" t="s">
        <v>19</v>
      </c>
      <c r="D292" s="62"/>
      <c r="E292" s="62"/>
      <c r="F292" s="62"/>
      <c r="G292" s="62">
        <f>E292*F292</f>
        <v>0</v>
      </c>
      <c r="H292" s="180"/>
      <c r="I292" s="64">
        <f>G292</f>
        <v>0</v>
      </c>
      <c r="J292" s="64">
        <f t="shared" si="24"/>
        <v>0</v>
      </c>
      <c r="K292" s="164"/>
    </row>
    <row r="293" spans="1:11" ht="12" customHeight="1" x14ac:dyDescent="0.25">
      <c r="A293" s="4"/>
      <c r="B293" s="65">
        <v>10</v>
      </c>
      <c r="C293" s="63" t="s">
        <v>20</v>
      </c>
      <c r="D293" s="62"/>
      <c r="E293" s="62">
        <v>1</v>
      </c>
      <c r="F293" s="62">
        <v>3861000</v>
      </c>
      <c r="G293" s="62">
        <f>E293*F293</f>
        <v>3861000</v>
      </c>
      <c r="H293" s="84"/>
      <c r="I293" s="114">
        <f>G293</f>
        <v>3861000</v>
      </c>
      <c r="J293" s="64">
        <f t="shared" si="24"/>
        <v>3861000</v>
      </c>
      <c r="K293" s="165"/>
    </row>
    <row r="294" spans="1:11" ht="12" customHeight="1" x14ac:dyDescent="0.25">
      <c r="A294" s="135">
        <v>3</v>
      </c>
      <c r="B294" s="182" t="s">
        <v>210</v>
      </c>
      <c r="C294" s="182"/>
      <c r="D294" s="182"/>
      <c r="E294" s="182"/>
      <c r="F294" s="182"/>
      <c r="G294" s="10" t="s">
        <v>7</v>
      </c>
      <c r="H294" s="32">
        <f>H295</f>
        <v>0</v>
      </c>
      <c r="I294" s="25">
        <f>SUM(I295:I301)</f>
        <v>350000</v>
      </c>
      <c r="J294" s="25">
        <f>SUM(J295:J301)</f>
        <v>350000</v>
      </c>
      <c r="K294" s="11"/>
    </row>
    <row r="295" spans="1:11" ht="12" customHeight="1" x14ac:dyDescent="0.25">
      <c r="A295" s="4"/>
      <c r="B295" s="62">
        <v>3</v>
      </c>
      <c r="C295" s="63" t="s">
        <v>16</v>
      </c>
      <c r="D295" s="179"/>
      <c r="E295" s="179"/>
      <c r="F295" s="179"/>
      <c r="G295" s="179"/>
      <c r="H295" s="180"/>
      <c r="I295" s="64"/>
      <c r="J295" s="64"/>
      <c r="K295" s="69"/>
    </row>
    <row r="296" spans="1:11" ht="12" customHeight="1" x14ac:dyDescent="0.25">
      <c r="A296" s="4"/>
      <c r="B296" s="62">
        <v>4</v>
      </c>
      <c r="C296" s="63" t="s">
        <v>17</v>
      </c>
      <c r="D296" s="179"/>
      <c r="E296" s="179"/>
      <c r="F296" s="179"/>
      <c r="G296" s="179"/>
      <c r="H296" s="180"/>
      <c r="I296" s="64"/>
      <c r="J296" s="64">
        <f>I296</f>
        <v>0</v>
      </c>
    </row>
    <row r="297" spans="1:11" ht="12" customHeight="1" x14ac:dyDescent="0.25">
      <c r="A297" s="4"/>
      <c r="B297" s="62">
        <v>6</v>
      </c>
      <c r="C297" s="63" t="s">
        <v>250</v>
      </c>
      <c r="D297" s="179"/>
      <c r="E297" s="179"/>
      <c r="F297" s="179"/>
      <c r="G297" s="179"/>
      <c r="H297" s="180"/>
      <c r="I297" s="64">
        <v>0</v>
      </c>
      <c r="J297" s="64">
        <f t="shared" ref="J297:J301" si="25">I297</f>
        <v>0</v>
      </c>
      <c r="K297" s="69"/>
    </row>
    <row r="298" spans="1:11" ht="12" customHeight="1" x14ac:dyDescent="0.25">
      <c r="A298" s="4"/>
      <c r="B298" s="62">
        <v>6</v>
      </c>
      <c r="C298" s="63" t="s">
        <v>125</v>
      </c>
      <c r="D298" s="179"/>
      <c r="E298" s="179"/>
      <c r="F298" s="179"/>
      <c r="G298" s="179"/>
      <c r="H298" s="180"/>
      <c r="I298" s="64">
        <v>0</v>
      </c>
      <c r="J298" s="64">
        <f t="shared" si="25"/>
        <v>0</v>
      </c>
      <c r="K298" s="69"/>
    </row>
    <row r="299" spans="1:11" ht="12" customHeight="1" x14ac:dyDescent="0.25">
      <c r="A299" s="4"/>
      <c r="B299" s="62">
        <v>2</v>
      </c>
      <c r="C299" s="63" t="s">
        <v>21</v>
      </c>
      <c r="D299" s="179"/>
      <c r="E299" s="179"/>
      <c r="F299" s="179"/>
      <c r="G299" s="179"/>
      <c r="H299" s="180"/>
      <c r="I299" s="64">
        <v>0</v>
      </c>
      <c r="J299" s="64">
        <f t="shared" si="25"/>
        <v>0</v>
      </c>
      <c r="K299" s="69"/>
    </row>
    <row r="300" spans="1:11" ht="12" customHeight="1" x14ac:dyDescent="0.25">
      <c r="A300" s="4"/>
      <c r="B300" s="62">
        <v>5</v>
      </c>
      <c r="C300" s="63" t="s">
        <v>19</v>
      </c>
      <c r="D300" s="62"/>
      <c r="E300" s="62">
        <v>1</v>
      </c>
      <c r="F300" s="62">
        <v>350000</v>
      </c>
      <c r="G300" s="62">
        <f>E300*F300</f>
        <v>350000</v>
      </c>
      <c r="H300" s="180"/>
      <c r="I300" s="114">
        <f>G300</f>
        <v>350000</v>
      </c>
      <c r="J300" s="64">
        <f t="shared" si="25"/>
        <v>350000</v>
      </c>
      <c r="K300" s="69" t="s">
        <v>137</v>
      </c>
    </row>
    <row r="301" spans="1:11" ht="12" customHeight="1" x14ac:dyDescent="0.25">
      <c r="A301" s="4"/>
      <c r="B301" s="65">
        <v>10</v>
      </c>
      <c r="C301" s="63" t="s">
        <v>20</v>
      </c>
      <c r="D301" s="62"/>
      <c r="E301" s="62">
        <v>1</v>
      </c>
      <c r="F301" s="62"/>
      <c r="G301" s="62">
        <f>E301*F301</f>
        <v>0</v>
      </c>
      <c r="H301" s="67"/>
      <c r="I301" s="64">
        <f>G301</f>
        <v>0</v>
      </c>
      <c r="J301" s="64">
        <f t="shared" si="25"/>
        <v>0</v>
      </c>
      <c r="K301" s="69"/>
    </row>
    <row r="302" spans="1:11" ht="12" customHeight="1" x14ac:dyDescent="0.25">
      <c r="A302" s="135">
        <v>4</v>
      </c>
      <c r="B302" s="182" t="s">
        <v>126</v>
      </c>
      <c r="C302" s="182"/>
      <c r="D302" s="182"/>
      <c r="E302" s="182"/>
      <c r="F302" s="182"/>
      <c r="G302" s="10" t="s">
        <v>7</v>
      </c>
      <c r="H302" s="32">
        <f>H303</f>
        <v>39826017</v>
      </c>
      <c r="I302" s="25">
        <f>SUM(I303:I309)</f>
        <v>6643920</v>
      </c>
      <c r="J302" s="25">
        <f>SUM(J303:J309)</f>
        <v>6643920</v>
      </c>
      <c r="K302" s="11"/>
    </row>
    <row r="303" spans="1:11" ht="12" customHeight="1" x14ac:dyDescent="0.25">
      <c r="A303" s="4"/>
      <c r="B303" s="62">
        <v>3</v>
      </c>
      <c r="C303" s="63" t="s">
        <v>16</v>
      </c>
      <c r="D303" s="179"/>
      <c r="E303" s="179"/>
      <c r="F303" s="179"/>
      <c r="G303" s="179"/>
      <c r="H303" s="180">
        <v>39826017</v>
      </c>
      <c r="I303" s="64"/>
      <c r="J303" s="64"/>
      <c r="K303" s="69"/>
    </row>
    <row r="304" spans="1:11" ht="12" customHeight="1" x14ac:dyDescent="0.25">
      <c r="A304" s="4"/>
      <c r="B304" s="62">
        <v>4</v>
      </c>
      <c r="C304" s="63" t="s">
        <v>17</v>
      </c>
      <c r="D304" s="179"/>
      <c r="E304" s="179"/>
      <c r="F304" s="179"/>
      <c r="G304" s="179"/>
      <c r="H304" s="180"/>
      <c r="I304" s="64">
        <v>0</v>
      </c>
      <c r="J304" s="64">
        <f>I304</f>
        <v>0</v>
      </c>
    </row>
    <row r="305" spans="1:11" ht="12" customHeight="1" x14ac:dyDescent="0.25">
      <c r="A305" s="4"/>
      <c r="B305" s="62">
        <v>6</v>
      </c>
      <c r="C305" s="63" t="s">
        <v>250</v>
      </c>
      <c r="D305" s="179"/>
      <c r="E305" s="179"/>
      <c r="F305" s="179"/>
      <c r="G305" s="179"/>
      <c r="H305" s="180"/>
      <c r="I305" s="114">
        <v>55000</v>
      </c>
      <c r="J305" s="64">
        <f t="shared" ref="J305:J309" si="26">I305</f>
        <v>55000</v>
      </c>
      <c r="K305" s="161" t="s">
        <v>137</v>
      </c>
    </row>
    <row r="306" spans="1:11" ht="12" customHeight="1" x14ac:dyDescent="0.25">
      <c r="A306" s="4"/>
      <c r="B306" s="62">
        <v>6</v>
      </c>
      <c r="C306" s="63" t="s">
        <v>125</v>
      </c>
      <c r="D306" s="179"/>
      <c r="E306" s="179"/>
      <c r="F306" s="179"/>
      <c r="G306" s="179"/>
      <c r="H306" s="180">
        <v>25217960</v>
      </c>
      <c r="I306" s="114">
        <v>86500</v>
      </c>
      <c r="J306" s="64">
        <f t="shared" si="26"/>
        <v>86500</v>
      </c>
      <c r="K306" s="169"/>
    </row>
    <row r="307" spans="1:11" ht="12" customHeight="1" x14ac:dyDescent="0.25">
      <c r="A307" s="4"/>
      <c r="B307" s="62">
        <v>2</v>
      </c>
      <c r="C307" s="63" t="s">
        <v>21</v>
      </c>
      <c r="D307" s="179"/>
      <c r="E307" s="179"/>
      <c r="F307" s="179"/>
      <c r="G307" s="179"/>
      <c r="H307" s="180"/>
      <c r="I307" s="114">
        <v>6502420</v>
      </c>
      <c r="J307" s="64">
        <f t="shared" si="26"/>
        <v>6502420</v>
      </c>
      <c r="K307" s="162"/>
    </row>
    <row r="308" spans="1:11" ht="12" customHeight="1" x14ac:dyDescent="0.25">
      <c r="A308" s="4"/>
      <c r="B308" s="62">
        <v>5</v>
      </c>
      <c r="C308" s="63" t="s">
        <v>19</v>
      </c>
      <c r="D308" s="62"/>
      <c r="E308" s="62"/>
      <c r="F308" s="62"/>
      <c r="G308" s="62">
        <f>E308*F308</f>
        <v>0</v>
      </c>
      <c r="H308" s="180"/>
      <c r="I308" s="64">
        <f>G308</f>
        <v>0</v>
      </c>
      <c r="J308" s="64">
        <f t="shared" si="26"/>
        <v>0</v>
      </c>
      <c r="K308" s="69"/>
    </row>
    <row r="309" spans="1:11" ht="12" customHeight="1" x14ac:dyDescent="0.25">
      <c r="A309" s="4"/>
      <c r="B309" s="65">
        <v>10</v>
      </c>
      <c r="C309" s="63" t="s">
        <v>20</v>
      </c>
      <c r="D309" s="62"/>
      <c r="E309" s="62"/>
      <c r="F309" s="62"/>
      <c r="G309" s="62">
        <f>E309*F309</f>
        <v>0</v>
      </c>
      <c r="H309" s="67"/>
      <c r="I309" s="64">
        <f>G309</f>
        <v>0</v>
      </c>
      <c r="J309" s="64">
        <f t="shared" si="26"/>
        <v>0</v>
      </c>
      <c r="K309" s="69"/>
    </row>
    <row r="310" spans="1:11" ht="30" customHeight="1" x14ac:dyDescent="0.25">
      <c r="A310" s="135">
        <v>5</v>
      </c>
      <c r="B310" s="178" t="s">
        <v>261</v>
      </c>
      <c r="C310" s="178"/>
      <c r="D310" s="178"/>
      <c r="E310" s="178"/>
      <c r="F310" s="178"/>
      <c r="G310" s="10" t="s">
        <v>7</v>
      </c>
      <c r="H310" s="32"/>
      <c r="I310" s="25">
        <f>SUM(I311:I317)</f>
        <v>65945</v>
      </c>
      <c r="J310" s="25">
        <f>SUM(J311:J317)</f>
        <v>65945</v>
      </c>
      <c r="K310" s="11"/>
    </row>
    <row r="311" spans="1:11" ht="27.75" customHeight="1" x14ac:dyDescent="0.25">
      <c r="A311" s="4"/>
      <c r="B311" s="62">
        <v>3</v>
      </c>
      <c r="C311" s="63" t="s">
        <v>127</v>
      </c>
      <c r="D311" s="179"/>
      <c r="E311" s="179"/>
      <c r="F311" s="179"/>
      <c r="G311" s="179"/>
      <c r="H311" s="180"/>
      <c r="I311" s="114">
        <v>36905</v>
      </c>
      <c r="J311" s="64">
        <f>I311</f>
        <v>36905</v>
      </c>
      <c r="K311" s="65" t="s">
        <v>137</v>
      </c>
    </row>
    <row r="312" spans="1:11" ht="12" customHeight="1" x14ac:dyDescent="0.25">
      <c r="A312" s="4"/>
      <c r="B312" s="62">
        <v>4</v>
      </c>
      <c r="C312" s="63" t="s">
        <v>17</v>
      </c>
      <c r="D312" s="179"/>
      <c r="E312" s="179"/>
      <c r="F312" s="179"/>
      <c r="G312" s="179"/>
      <c r="H312" s="180"/>
      <c r="I312" s="114">
        <v>29040</v>
      </c>
      <c r="J312" s="64">
        <f t="shared" ref="J312:J317" si="27">I312</f>
        <v>29040</v>
      </c>
      <c r="K312" s="69" t="s">
        <v>137</v>
      </c>
    </row>
    <row r="313" spans="1:11" ht="12" customHeight="1" x14ac:dyDescent="0.25">
      <c r="A313" s="4"/>
      <c r="B313" s="62">
        <v>6</v>
      </c>
      <c r="C313" s="63" t="s">
        <v>250</v>
      </c>
      <c r="D313" s="179"/>
      <c r="E313" s="179"/>
      <c r="F313" s="179"/>
      <c r="G313" s="179"/>
      <c r="H313" s="180"/>
      <c r="I313" s="64"/>
      <c r="J313" s="64">
        <f t="shared" si="27"/>
        <v>0</v>
      </c>
      <c r="K313" s="69"/>
    </row>
    <row r="314" spans="1:11" ht="12" customHeight="1" x14ac:dyDescent="0.25">
      <c r="A314" s="4"/>
      <c r="B314" s="62">
        <v>6</v>
      </c>
      <c r="C314" s="63" t="s">
        <v>18</v>
      </c>
      <c r="D314" s="179"/>
      <c r="E314" s="179"/>
      <c r="F314" s="179"/>
      <c r="G314" s="179"/>
      <c r="H314" s="180"/>
      <c r="I314" s="64">
        <v>0</v>
      </c>
      <c r="J314" s="64">
        <f t="shared" si="27"/>
        <v>0</v>
      </c>
      <c r="K314" s="69"/>
    </row>
    <row r="315" spans="1:11" ht="12" customHeight="1" x14ac:dyDescent="0.25">
      <c r="A315" s="4"/>
      <c r="B315" s="62">
        <v>2</v>
      </c>
      <c r="C315" s="63" t="s">
        <v>21</v>
      </c>
      <c r="D315" s="179"/>
      <c r="E315" s="179"/>
      <c r="F315" s="179"/>
      <c r="G315" s="179"/>
      <c r="H315" s="180"/>
      <c r="I315" s="64">
        <v>0</v>
      </c>
      <c r="J315" s="64">
        <f t="shared" si="27"/>
        <v>0</v>
      </c>
      <c r="K315" s="69"/>
    </row>
    <row r="316" spans="1:11" ht="12" customHeight="1" x14ac:dyDescent="0.25">
      <c r="A316" s="4"/>
      <c r="B316" s="62">
        <v>5</v>
      </c>
      <c r="C316" s="63" t="s">
        <v>19</v>
      </c>
      <c r="D316" s="62"/>
      <c r="E316" s="62"/>
      <c r="F316" s="62"/>
      <c r="G316" s="62">
        <f>E316*F316</f>
        <v>0</v>
      </c>
      <c r="H316" s="180"/>
      <c r="I316" s="64"/>
      <c r="J316" s="64">
        <f t="shared" si="27"/>
        <v>0</v>
      </c>
      <c r="K316" s="69"/>
    </row>
    <row r="317" spans="1:11" ht="12" customHeight="1" x14ac:dyDescent="0.25">
      <c r="A317" s="4"/>
      <c r="B317" s="65">
        <v>10</v>
      </c>
      <c r="C317" s="63" t="s">
        <v>20</v>
      </c>
      <c r="D317" s="62"/>
      <c r="E317" s="62"/>
      <c r="F317" s="62"/>
      <c r="G317" s="62">
        <f>E317*F317</f>
        <v>0</v>
      </c>
      <c r="H317" s="67"/>
      <c r="I317" s="64"/>
      <c r="J317" s="64">
        <f t="shared" si="27"/>
        <v>0</v>
      </c>
      <c r="K317" s="69"/>
    </row>
    <row r="318" spans="1:11" ht="12" customHeight="1" x14ac:dyDescent="0.25">
      <c r="A318" s="135">
        <v>6</v>
      </c>
      <c r="B318" s="178" t="s">
        <v>175</v>
      </c>
      <c r="C318" s="178"/>
      <c r="D318" s="178"/>
      <c r="E318" s="178"/>
      <c r="F318" s="178"/>
      <c r="G318" s="10" t="s">
        <v>7</v>
      </c>
      <c r="H318" s="32"/>
      <c r="I318" s="25">
        <f>SUM(I319:I325)</f>
        <v>404700</v>
      </c>
      <c r="J318" s="25">
        <f>SUM(J319:J325)</f>
        <v>404700</v>
      </c>
      <c r="K318" s="11"/>
    </row>
    <row r="319" spans="1:11" ht="12" customHeight="1" x14ac:dyDescent="0.25">
      <c r="A319" s="4"/>
      <c r="B319" s="62">
        <v>3</v>
      </c>
      <c r="C319" s="63" t="s">
        <v>127</v>
      </c>
      <c r="D319" s="179"/>
      <c r="E319" s="179"/>
      <c r="F319" s="179"/>
      <c r="G319" s="179"/>
      <c r="H319" s="180">
        <v>8816145</v>
      </c>
      <c r="I319" s="64">
        <v>0</v>
      </c>
      <c r="J319" s="64">
        <f>I319</f>
        <v>0</v>
      </c>
      <c r="K319" s="68"/>
    </row>
    <row r="320" spans="1:11" ht="12" customHeight="1" x14ac:dyDescent="0.25">
      <c r="A320" s="4"/>
      <c r="B320" s="62">
        <v>4</v>
      </c>
      <c r="C320" s="63" t="s">
        <v>17</v>
      </c>
      <c r="D320" s="179"/>
      <c r="E320" s="179"/>
      <c r="F320" s="179"/>
      <c r="G320" s="179"/>
      <c r="H320" s="180"/>
      <c r="I320" s="64">
        <v>0</v>
      </c>
      <c r="J320" s="64">
        <f>I320</f>
        <v>0</v>
      </c>
    </row>
    <row r="321" spans="1:11" ht="12" customHeight="1" x14ac:dyDescent="0.25">
      <c r="A321" s="4"/>
      <c r="B321" s="62">
        <v>6</v>
      </c>
      <c r="C321" s="63" t="s">
        <v>250</v>
      </c>
      <c r="D321" s="179"/>
      <c r="E321" s="179"/>
      <c r="F321" s="179"/>
      <c r="G321" s="179"/>
      <c r="H321" s="180"/>
      <c r="I321" s="114">
        <v>500</v>
      </c>
      <c r="J321" s="64">
        <f t="shared" ref="J321:J325" si="28">I321</f>
        <v>500</v>
      </c>
      <c r="K321" s="170" t="s">
        <v>137</v>
      </c>
    </row>
    <row r="322" spans="1:11" ht="12" customHeight="1" x14ac:dyDescent="0.25">
      <c r="A322" s="4"/>
      <c r="B322" s="62">
        <v>6</v>
      </c>
      <c r="C322" s="63" t="s">
        <v>18</v>
      </c>
      <c r="D322" s="179"/>
      <c r="E322" s="179"/>
      <c r="F322" s="179"/>
      <c r="G322" s="179"/>
      <c r="H322" s="180">
        <v>5979750</v>
      </c>
      <c r="I322" s="114">
        <v>4200</v>
      </c>
      <c r="J322" s="64">
        <f t="shared" si="28"/>
        <v>4200</v>
      </c>
      <c r="K322" s="170"/>
    </row>
    <row r="323" spans="1:11" ht="12" customHeight="1" x14ac:dyDescent="0.25">
      <c r="A323" s="4"/>
      <c r="B323" s="62">
        <v>2</v>
      </c>
      <c r="C323" s="63" t="s">
        <v>21</v>
      </c>
      <c r="D323" s="179"/>
      <c r="E323" s="179"/>
      <c r="F323" s="179"/>
      <c r="G323" s="179"/>
      <c r="H323" s="180"/>
      <c r="I323" s="114">
        <v>400000</v>
      </c>
      <c r="J323" s="64">
        <f t="shared" si="28"/>
        <v>400000</v>
      </c>
      <c r="K323" s="171"/>
    </row>
    <row r="324" spans="1:11" ht="12" customHeight="1" x14ac:dyDescent="0.25">
      <c r="A324" s="4"/>
      <c r="B324" s="62">
        <v>5</v>
      </c>
      <c r="C324" s="63" t="s">
        <v>19</v>
      </c>
      <c r="D324" s="62"/>
      <c r="E324" s="62"/>
      <c r="F324" s="62"/>
      <c r="G324" s="62">
        <f>E324*F324</f>
        <v>0</v>
      </c>
      <c r="H324" s="180"/>
      <c r="I324" s="64">
        <f>G324</f>
        <v>0</v>
      </c>
      <c r="J324" s="64">
        <f t="shared" si="28"/>
        <v>0</v>
      </c>
      <c r="K324" s="69"/>
    </row>
    <row r="325" spans="1:11" ht="12" customHeight="1" x14ac:dyDescent="0.25">
      <c r="A325" s="4"/>
      <c r="B325" s="65">
        <v>10</v>
      </c>
      <c r="C325" s="63" t="s">
        <v>20</v>
      </c>
      <c r="D325" s="62"/>
      <c r="E325" s="62"/>
      <c r="F325" s="62"/>
      <c r="G325" s="62">
        <f>E325*F325</f>
        <v>0</v>
      </c>
      <c r="H325" s="67"/>
      <c r="I325" s="64">
        <f>G325</f>
        <v>0</v>
      </c>
      <c r="J325" s="64">
        <f t="shared" si="28"/>
        <v>0</v>
      </c>
      <c r="K325" s="69"/>
    </row>
    <row r="326" spans="1:11" ht="12" customHeight="1" x14ac:dyDescent="0.25">
      <c r="A326" s="135">
        <v>7</v>
      </c>
      <c r="B326" s="302" t="s">
        <v>133</v>
      </c>
      <c r="C326" s="302"/>
      <c r="D326" s="302"/>
      <c r="E326" s="302"/>
      <c r="F326" s="302"/>
      <c r="G326" s="10" t="s">
        <v>7</v>
      </c>
      <c r="H326" s="32"/>
      <c r="I326" s="25">
        <f>SUM(I327:I333)</f>
        <v>3675</v>
      </c>
      <c r="J326" s="25">
        <f>SUM(J327:J333)</f>
        <v>3675</v>
      </c>
      <c r="K326" s="11"/>
    </row>
    <row r="327" spans="1:11" ht="12" customHeight="1" x14ac:dyDescent="0.25">
      <c r="A327" s="4"/>
      <c r="B327" s="62">
        <v>3</v>
      </c>
      <c r="C327" s="63" t="s">
        <v>127</v>
      </c>
      <c r="D327" s="179"/>
      <c r="E327" s="179"/>
      <c r="F327" s="179"/>
      <c r="G327" s="179"/>
      <c r="H327" s="180">
        <v>445000</v>
      </c>
      <c r="I327" s="64">
        <v>0</v>
      </c>
      <c r="J327" s="64">
        <f>I327</f>
        <v>0</v>
      </c>
      <c r="K327" s="68"/>
    </row>
    <row r="328" spans="1:11" ht="12" customHeight="1" x14ac:dyDescent="0.25">
      <c r="A328" s="4"/>
      <c r="B328" s="62">
        <v>4</v>
      </c>
      <c r="C328" s="63" t="s">
        <v>17</v>
      </c>
      <c r="D328" s="179"/>
      <c r="E328" s="179"/>
      <c r="F328" s="179"/>
      <c r="G328" s="179"/>
      <c r="H328" s="180"/>
      <c r="I328" s="64">
        <v>0</v>
      </c>
      <c r="J328" s="64">
        <f>I328</f>
        <v>0</v>
      </c>
    </row>
    <row r="329" spans="1:11" ht="12" customHeight="1" x14ac:dyDescent="0.25">
      <c r="A329" s="4"/>
      <c r="B329" s="62">
        <v>6</v>
      </c>
      <c r="C329" s="63" t="s">
        <v>250</v>
      </c>
      <c r="D329" s="179"/>
      <c r="E329" s="179"/>
      <c r="F329" s="179"/>
      <c r="G329" s="179"/>
      <c r="H329" s="180"/>
      <c r="I329" s="114">
        <v>3025</v>
      </c>
      <c r="J329" s="64">
        <f t="shared" ref="J329:J333" si="29">I329</f>
        <v>3025</v>
      </c>
      <c r="K329" s="69" t="s">
        <v>108</v>
      </c>
    </row>
    <row r="330" spans="1:11" ht="12" customHeight="1" x14ac:dyDescent="0.25">
      <c r="A330" s="4"/>
      <c r="B330" s="62">
        <v>6</v>
      </c>
      <c r="C330" s="63" t="s">
        <v>18</v>
      </c>
      <c r="D330" s="179"/>
      <c r="E330" s="179"/>
      <c r="F330" s="179"/>
      <c r="G330" s="179"/>
      <c r="H330" s="180">
        <v>336000</v>
      </c>
      <c r="I330" s="64"/>
      <c r="J330" s="64">
        <f t="shared" si="29"/>
        <v>0</v>
      </c>
      <c r="K330" s="69"/>
    </row>
    <row r="331" spans="1:11" ht="12" customHeight="1" x14ac:dyDescent="0.25">
      <c r="A331" s="4"/>
      <c r="B331" s="62">
        <v>2</v>
      </c>
      <c r="C331" s="63" t="s">
        <v>21</v>
      </c>
      <c r="D331" s="179"/>
      <c r="E331" s="179"/>
      <c r="F331" s="179"/>
      <c r="G331" s="179"/>
      <c r="H331" s="180"/>
      <c r="I331" s="114">
        <v>650</v>
      </c>
      <c r="J331" s="64">
        <f t="shared" si="29"/>
        <v>650</v>
      </c>
      <c r="K331" s="69" t="s">
        <v>108</v>
      </c>
    </row>
    <row r="332" spans="1:11" ht="12" customHeight="1" x14ac:dyDescent="0.25">
      <c r="A332" s="4"/>
      <c r="B332" s="62">
        <v>5</v>
      </c>
      <c r="C332" s="63" t="s">
        <v>19</v>
      </c>
      <c r="D332" s="62"/>
      <c r="E332" s="62"/>
      <c r="F332" s="62"/>
      <c r="G332" s="62">
        <f>E332*F332</f>
        <v>0</v>
      </c>
      <c r="H332" s="180"/>
      <c r="I332" s="64">
        <f>G332</f>
        <v>0</v>
      </c>
      <c r="J332" s="64">
        <f t="shared" si="29"/>
        <v>0</v>
      </c>
      <c r="K332" s="69"/>
    </row>
    <row r="333" spans="1:11" ht="12" customHeight="1" x14ac:dyDescent="0.25">
      <c r="A333" s="4"/>
      <c r="B333" s="65">
        <v>10</v>
      </c>
      <c r="C333" s="63" t="s">
        <v>20</v>
      </c>
      <c r="D333" s="62"/>
      <c r="E333" s="62"/>
      <c r="F333" s="62"/>
      <c r="G333" s="62">
        <f>E333*F333</f>
        <v>0</v>
      </c>
      <c r="H333" s="67"/>
      <c r="I333" s="64">
        <f>G333</f>
        <v>0</v>
      </c>
      <c r="J333" s="64">
        <f t="shared" si="29"/>
        <v>0</v>
      </c>
      <c r="K333" s="69"/>
    </row>
    <row r="334" spans="1:11" ht="12" customHeight="1" x14ac:dyDescent="0.25">
      <c r="A334" s="135">
        <v>8</v>
      </c>
      <c r="B334" s="302" t="s">
        <v>134</v>
      </c>
      <c r="C334" s="302"/>
      <c r="D334" s="302"/>
      <c r="E334" s="302"/>
      <c r="F334" s="302"/>
      <c r="G334" s="10" t="s">
        <v>7</v>
      </c>
      <c r="H334" s="32"/>
      <c r="I334" s="25">
        <f>SUM(I335:I341)</f>
        <v>2165</v>
      </c>
      <c r="J334" s="25">
        <f>SUM(J335:J341)</f>
        <v>2165</v>
      </c>
      <c r="K334" s="11"/>
    </row>
    <row r="335" spans="1:11" ht="12" customHeight="1" x14ac:dyDescent="0.25">
      <c r="A335" s="4"/>
      <c r="B335" s="62">
        <v>3</v>
      </c>
      <c r="C335" s="63" t="s">
        <v>127</v>
      </c>
      <c r="D335" s="179"/>
      <c r="E335" s="179"/>
      <c r="F335" s="179"/>
      <c r="G335" s="179"/>
      <c r="H335" s="180">
        <v>200000</v>
      </c>
      <c r="I335" s="64">
        <v>0</v>
      </c>
      <c r="J335" s="64">
        <f>I335</f>
        <v>0</v>
      </c>
      <c r="K335" s="68"/>
    </row>
    <row r="336" spans="1:11" ht="12" customHeight="1" x14ac:dyDescent="0.25">
      <c r="A336" s="4"/>
      <c r="B336" s="62">
        <v>4</v>
      </c>
      <c r="C336" s="63" t="s">
        <v>17</v>
      </c>
      <c r="D336" s="179"/>
      <c r="E336" s="179"/>
      <c r="F336" s="179"/>
      <c r="G336" s="179"/>
      <c r="H336" s="180"/>
      <c r="I336" s="64"/>
      <c r="J336" s="64">
        <f>I336</f>
        <v>0</v>
      </c>
    </row>
    <row r="337" spans="1:11" ht="12" customHeight="1" x14ac:dyDescent="0.25">
      <c r="A337" s="4"/>
      <c r="B337" s="62">
        <v>6</v>
      </c>
      <c r="C337" s="63" t="s">
        <v>250</v>
      </c>
      <c r="D337" s="179"/>
      <c r="E337" s="179"/>
      <c r="F337" s="179"/>
      <c r="G337" s="179"/>
      <c r="H337" s="180"/>
      <c r="I337" s="114">
        <v>1815</v>
      </c>
      <c r="J337" s="64">
        <f t="shared" ref="J337:J341" si="30">I337</f>
        <v>1815</v>
      </c>
      <c r="K337" s="69" t="s">
        <v>108</v>
      </c>
    </row>
    <row r="338" spans="1:11" ht="12" customHeight="1" x14ac:dyDescent="0.25">
      <c r="A338" s="4"/>
      <c r="B338" s="62">
        <v>6</v>
      </c>
      <c r="C338" s="63" t="s">
        <v>18</v>
      </c>
      <c r="D338" s="179"/>
      <c r="E338" s="179"/>
      <c r="F338" s="179"/>
      <c r="G338" s="179"/>
      <c r="H338" s="180">
        <v>155000</v>
      </c>
      <c r="I338" s="64"/>
      <c r="J338" s="64">
        <f t="shared" si="30"/>
        <v>0</v>
      </c>
      <c r="K338" s="69"/>
    </row>
    <row r="339" spans="1:11" ht="12" customHeight="1" x14ac:dyDescent="0.25">
      <c r="A339" s="4"/>
      <c r="B339" s="62">
        <v>2</v>
      </c>
      <c r="C339" s="63" t="s">
        <v>21</v>
      </c>
      <c r="D339" s="179"/>
      <c r="E339" s="179"/>
      <c r="F339" s="179"/>
      <c r="G339" s="179"/>
      <c r="H339" s="180"/>
      <c r="I339" s="114">
        <v>350</v>
      </c>
      <c r="J339" s="64">
        <f t="shared" si="30"/>
        <v>350</v>
      </c>
      <c r="K339" s="69" t="s">
        <v>108</v>
      </c>
    </row>
    <row r="340" spans="1:11" ht="12" customHeight="1" x14ac:dyDescent="0.25">
      <c r="A340" s="4"/>
      <c r="B340" s="62">
        <v>5</v>
      </c>
      <c r="C340" s="63" t="s">
        <v>19</v>
      </c>
      <c r="D340" s="62"/>
      <c r="E340" s="62"/>
      <c r="F340" s="62"/>
      <c r="G340" s="62">
        <f>E340*F340</f>
        <v>0</v>
      </c>
      <c r="H340" s="180"/>
      <c r="I340" s="64">
        <f>G340</f>
        <v>0</v>
      </c>
      <c r="J340" s="64">
        <f t="shared" si="30"/>
        <v>0</v>
      </c>
      <c r="K340" s="69"/>
    </row>
    <row r="341" spans="1:11" ht="12" customHeight="1" x14ac:dyDescent="0.25">
      <c r="A341" s="4"/>
      <c r="B341" s="65">
        <v>10</v>
      </c>
      <c r="C341" s="63" t="s">
        <v>20</v>
      </c>
      <c r="D341" s="62"/>
      <c r="E341" s="62"/>
      <c r="F341" s="62"/>
      <c r="G341" s="62">
        <f>E341*F341</f>
        <v>0</v>
      </c>
      <c r="H341" s="67"/>
      <c r="I341" s="64">
        <f>G341</f>
        <v>0</v>
      </c>
      <c r="J341" s="64">
        <f t="shared" si="30"/>
        <v>0</v>
      </c>
      <c r="K341" s="69"/>
    </row>
    <row r="342" spans="1:11" ht="12" customHeight="1" x14ac:dyDescent="0.25">
      <c r="A342" s="135">
        <v>9</v>
      </c>
      <c r="B342" s="302" t="s">
        <v>135</v>
      </c>
      <c r="C342" s="302"/>
      <c r="D342" s="302"/>
      <c r="E342" s="302"/>
      <c r="F342" s="302"/>
      <c r="G342" s="10" t="s">
        <v>7</v>
      </c>
      <c r="H342" s="32"/>
      <c r="I342" s="25">
        <f>SUM(I343:I349)</f>
        <v>38625</v>
      </c>
      <c r="J342" s="25">
        <f>SUM(J343:J349)</f>
        <v>38625</v>
      </c>
      <c r="K342" s="11"/>
    </row>
    <row r="343" spans="1:11" ht="12" customHeight="1" x14ac:dyDescent="0.25">
      <c r="A343" s="4"/>
      <c r="B343" s="62">
        <v>3</v>
      </c>
      <c r="C343" s="63" t="s">
        <v>127</v>
      </c>
      <c r="D343" s="179"/>
      <c r="E343" s="179"/>
      <c r="F343" s="179"/>
      <c r="G343" s="179"/>
      <c r="H343" s="180">
        <v>390000</v>
      </c>
      <c r="I343" s="64">
        <v>0</v>
      </c>
      <c r="J343" s="64">
        <f>I343</f>
        <v>0</v>
      </c>
      <c r="K343" s="68"/>
    </row>
    <row r="344" spans="1:11" ht="12" customHeight="1" x14ac:dyDescent="0.25">
      <c r="A344" s="4"/>
      <c r="B344" s="62">
        <v>4</v>
      </c>
      <c r="C344" s="63" t="s">
        <v>17</v>
      </c>
      <c r="D344" s="179"/>
      <c r="E344" s="179"/>
      <c r="F344" s="179"/>
      <c r="G344" s="179"/>
      <c r="H344" s="180"/>
      <c r="I344" s="64"/>
      <c r="J344" s="64">
        <f>I344</f>
        <v>0</v>
      </c>
    </row>
    <row r="345" spans="1:11" ht="12" customHeight="1" x14ac:dyDescent="0.25">
      <c r="A345" s="4"/>
      <c r="B345" s="62">
        <v>6</v>
      </c>
      <c r="C345" s="63" t="s">
        <v>250</v>
      </c>
      <c r="D345" s="179"/>
      <c r="E345" s="179"/>
      <c r="F345" s="179"/>
      <c r="G345" s="179"/>
      <c r="H345" s="180"/>
      <c r="I345" s="114">
        <v>3025</v>
      </c>
      <c r="J345" s="64">
        <f t="shared" ref="J345:J349" si="31">I345</f>
        <v>3025</v>
      </c>
      <c r="K345" s="69" t="s">
        <v>108</v>
      </c>
    </row>
    <row r="346" spans="1:11" ht="12" customHeight="1" x14ac:dyDescent="0.25">
      <c r="A346" s="4"/>
      <c r="B346" s="62">
        <v>6</v>
      </c>
      <c r="C346" s="63" t="s">
        <v>18</v>
      </c>
      <c r="D346" s="179"/>
      <c r="E346" s="179"/>
      <c r="F346" s="179"/>
      <c r="G346" s="179"/>
      <c r="H346" s="180">
        <v>296000</v>
      </c>
      <c r="I346" s="64">
        <v>0</v>
      </c>
      <c r="J346" s="64">
        <f t="shared" si="31"/>
        <v>0</v>
      </c>
      <c r="K346" s="69"/>
    </row>
    <row r="347" spans="1:11" ht="12" customHeight="1" x14ac:dyDescent="0.25">
      <c r="A347" s="4"/>
      <c r="B347" s="62">
        <v>2</v>
      </c>
      <c r="C347" s="63" t="s">
        <v>21</v>
      </c>
      <c r="D347" s="179"/>
      <c r="E347" s="179"/>
      <c r="F347" s="179"/>
      <c r="G347" s="179"/>
      <c r="H347" s="180"/>
      <c r="I347" s="114">
        <v>35600</v>
      </c>
      <c r="J347" s="64">
        <f t="shared" si="31"/>
        <v>35600</v>
      </c>
      <c r="K347" s="69" t="s">
        <v>108</v>
      </c>
    </row>
    <row r="348" spans="1:11" ht="12" customHeight="1" x14ac:dyDescent="0.25">
      <c r="A348" s="4"/>
      <c r="B348" s="62">
        <v>5</v>
      </c>
      <c r="C348" s="63" t="s">
        <v>19</v>
      </c>
      <c r="D348" s="62"/>
      <c r="E348" s="62"/>
      <c r="F348" s="62"/>
      <c r="G348" s="62">
        <f>E348*F348</f>
        <v>0</v>
      </c>
      <c r="H348" s="180"/>
      <c r="I348" s="64">
        <f>G348</f>
        <v>0</v>
      </c>
      <c r="J348" s="64">
        <f t="shared" si="31"/>
        <v>0</v>
      </c>
      <c r="K348" s="69"/>
    </row>
    <row r="349" spans="1:11" ht="12" customHeight="1" x14ac:dyDescent="0.25">
      <c r="A349" s="4"/>
      <c r="B349" s="65">
        <v>10</v>
      </c>
      <c r="C349" s="63" t="s">
        <v>20</v>
      </c>
      <c r="D349" s="62"/>
      <c r="E349" s="62"/>
      <c r="F349" s="62"/>
      <c r="G349" s="62">
        <f>E349*F349</f>
        <v>0</v>
      </c>
      <c r="H349" s="67"/>
      <c r="I349" s="64">
        <f>G349</f>
        <v>0</v>
      </c>
      <c r="J349" s="64">
        <f t="shared" si="31"/>
        <v>0</v>
      </c>
      <c r="K349" s="69"/>
    </row>
    <row r="350" spans="1:11" ht="12" customHeight="1" x14ac:dyDescent="0.25">
      <c r="A350" s="135">
        <v>10</v>
      </c>
      <c r="B350" s="302" t="s">
        <v>150</v>
      </c>
      <c r="C350" s="302"/>
      <c r="D350" s="302"/>
      <c r="E350" s="302"/>
      <c r="F350" s="302"/>
      <c r="G350" s="10" t="s">
        <v>7</v>
      </c>
      <c r="H350" s="32"/>
      <c r="I350" s="25">
        <f>SUM(I351:I357)</f>
        <v>500</v>
      </c>
      <c r="J350" s="25">
        <f>SUM(J351:J357)</f>
        <v>500</v>
      </c>
      <c r="K350" s="11"/>
    </row>
    <row r="351" spans="1:11" ht="12" customHeight="1" x14ac:dyDescent="0.25">
      <c r="A351" s="4"/>
      <c r="B351" s="62">
        <v>3</v>
      </c>
      <c r="C351" s="63" t="s">
        <v>127</v>
      </c>
      <c r="D351" s="179"/>
      <c r="E351" s="179"/>
      <c r="F351" s="179"/>
      <c r="G351" s="179"/>
      <c r="H351" s="180">
        <v>238910</v>
      </c>
      <c r="I351" s="64">
        <v>0</v>
      </c>
      <c r="J351" s="64">
        <f>I351</f>
        <v>0</v>
      </c>
      <c r="K351" s="68"/>
    </row>
    <row r="352" spans="1:11" ht="12" customHeight="1" x14ac:dyDescent="0.25">
      <c r="A352" s="4"/>
      <c r="B352" s="62">
        <v>4</v>
      </c>
      <c r="C352" s="63" t="s">
        <v>17</v>
      </c>
      <c r="D352" s="179"/>
      <c r="E352" s="179"/>
      <c r="F352" s="179"/>
      <c r="G352" s="179"/>
      <c r="H352" s="180"/>
      <c r="I352" s="64">
        <v>0</v>
      </c>
      <c r="J352" s="64">
        <f>I352</f>
        <v>0</v>
      </c>
    </row>
    <row r="353" spans="1:11" ht="12" customHeight="1" x14ac:dyDescent="0.25">
      <c r="A353" s="4"/>
      <c r="B353" s="62">
        <v>6</v>
      </c>
      <c r="C353" s="63" t="s">
        <v>250</v>
      </c>
      <c r="D353" s="179"/>
      <c r="E353" s="179"/>
      <c r="F353" s="179"/>
      <c r="G353" s="179"/>
      <c r="H353" s="180"/>
      <c r="I353" s="64">
        <v>0</v>
      </c>
      <c r="J353" s="64">
        <f t="shared" ref="J353:J357" si="32">I353</f>
        <v>0</v>
      </c>
      <c r="K353" s="69"/>
    </row>
    <row r="354" spans="1:11" ht="12" customHeight="1" x14ac:dyDescent="0.25">
      <c r="A354" s="4"/>
      <c r="B354" s="62">
        <v>6</v>
      </c>
      <c r="C354" s="63" t="s">
        <v>18</v>
      </c>
      <c r="D354" s="179"/>
      <c r="E354" s="179"/>
      <c r="F354" s="179"/>
      <c r="G354" s="179"/>
      <c r="H354" s="180">
        <v>219127</v>
      </c>
      <c r="I354" s="64"/>
      <c r="J354" s="64">
        <f t="shared" si="32"/>
        <v>0</v>
      </c>
      <c r="K354" s="69"/>
    </row>
    <row r="355" spans="1:11" ht="12" customHeight="1" x14ac:dyDescent="0.25">
      <c r="A355" s="4"/>
      <c r="B355" s="62">
        <v>2</v>
      </c>
      <c r="C355" s="63" t="s">
        <v>21</v>
      </c>
      <c r="D355" s="179"/>
      <c r="E355" s="179"/>
      <c r="F355" s="179"/>
      <c r="G355" s="179"/>
      <c r="H355" s="180"/>
      <c r="I355" s="114">
        <v>500</v>
      </c>
      <c r="J355" s="64">
        <f t="shared" si="32"/>
        <v>500</v>
      </c>
      <c r="K355" s="69" t="s">
        <v>108</v>
      </c>
    </row>
    <row r="356" spans="1:11" ht="12" customHeight="1" x14ac:dyDescent="0.25">
      <c r="A356" s="4"/>
      <c r="B356" s="62">
        <v>5</v>
      </c>
      <c r="C356" s="63" t="s">
        <v>19</v>
      </c>
      <c r="D356" s="62"/>
      <c r="E356" s="62"/>
      <c r="F356" s="62"/>
      <c r="G356" s="62">
        <f>E356*F356</f>
        <v>0</v>
      </c>
      <c r="H356" s="180"/>
      <c r="I356" s="64">
        <f>G356</f>
        <v>0</v>
      </c>
      <c r="J356" s="64">
        <f t="shared" si="32"/>
        <v>0</v>
      </c>
      <c r="K356" s="69"/>
    </row>
    <row r="357" spans="1:11" ht="12" customHeight="1" x14ac:dyDescent="0.25">
      <c r="A357" s="4"/>
      <c r="B357" s="65">
        <v>10</v>
      </c>
      <c r="C357" s="63" t="s">
        <v>20</v>
      </c>
      <c r="D357" s="62"/>
      <c r="E357" s="62"/>
      <c r="F357" s="62"/>
      <c r="G357" s="62">
        <f>E357*F357</f>
        <v>0</v>
      </c>
      <c r="H357" s="67"/>
      <c r="I357" s="64">
        <f>G357</f>
        <v>0</v>
      </c>
      <c r="J357" s="64">
        <f t="shared" si="32"/>
        <v>0</v>
      </c>
      <c r="K357" s="69"/>
    </row>
    <row r="358" spans="1:11" ht="12" customHeight="1" x14ac:dyDescent="0.25">
      <c r="A358" s="135">
        <v>11</v>
      </c>
      <c r="B358" s="182" t="s">
        <v>136</v>
      </c>
      <c r="C358" s="182"/>
      <c r="D358" s="182"/>
      <c r="E358" s="182"/>
      <c r="F358" s="182"/>
      <c r="G358" s="10" t="s">
        <v>7</v>
      </c>
      <c r="H358" s="25">
        <f>SUM(H359:H365)</f>
        <v>0</v>
      </c>
      <c r="I358" s="25">
        <f>SUM(I359:I365)</f>
        <v>206000</v>
      </c>
      <c r="J358" s="25">
        <f>SUM(J359:J365)</f>
        <v>206000</v>
      </c>
      <c r="K358" s="11"/>
    </row>
    <row r="359" spans="1:11" ht="12" customHeight="1" x14ac:dyDescent="0.25">
      <c r="A359" s="4"/>
      <c r="B359" s="62">
        <v>3</v>
      </c>
      <c r="C359" s="63" t="s">
        <v>16</v>
      </c>
      <c r="D359" s="179"/>
      <c r="E359" s="179"/>
      <c r="F359" s="179"/>
      <c r="G359" s="179"/>
      <c r="H359" s="212"/>
      <c r="I359" s="64"/>
      <c r="J359" s="64"/>
      <c r="K359" s="69"/>
    </row>
    <row r="360" spans="1:11" ht="12" customHeight="1" x14ac:dyDescent="0.25">
      <c r="A360" s="4"/>
      <c r="B360" s="62">
        <v>4</v>
      </c>
      <c r="C360" s="63" t="s">
        <v>17</v>
      </c>
      <c r="D360" s="179"/>
      <c r="E360" s="179"/>
      <c r="F360" s="179"/>
      <c r="G360" s="179"/>
      <c r="H360" s="213"/>
      <c r="I360" s="64"/>
      <c r="J360" s="64"/>
      <c r="K360" s="69"/>
    </row>
    <row r="361" spans="1:11" ht="12" customHeight="1" x14ac:dyDescent="0.25">
      <c r="A361" s="4"/>
      <c r="B361" s="62">
        <v>6</v>
      </c>
      <c r="C361" s="63" t="s">
        <v>250</v>
      </c>
      <c r="D361" s="179"/>
      <c r="E361" s="179"/>
      <c r="F361" s="179"/>
      <c r="G361" s="179"/>
      <c r="H361" s="213"/>
      <c r="I361" s="64">
        <v>0</v>
      </c>
      <c r="J361" s="64">
        <v>0</v>
      </c>
      <c r="K361" s="69"/>
    </row>
    <row r="362" spans="1:11" ht="12" customHeight="1" x14ac:dyDescent="0.25">
      <c r="A362" s="4"/>
      <c r="B362" s="62">
        <v>6</v>
      </c>
      <c r="C362" s="63" t="s">
        <v>18</v>
      </c>
      <c r="D362" s="179"/>
      <c r="E362" s="179"/>
      <c r="F362" s="179"/>
      <c r="G362" s="179"/>
      <c r="H362" s="214"/>
      <c r="I362" s="64"/>
      <c r="J362" s="64"/>
      <c r="K362" s="69"/>
    </row>
    <row r="363" spans="1:11" ht="12" customHeight="1" x14ac:dyDescent="0.25">
      <c r="A363" s="4"/>
      <c r="B363" s="62">
        <v>2</v>
      </c>
      <c r="C363" s="63" t="s">
        <v>21</v>
      </c>
      <c r="D363" s="179"/>
      <c r="E363" s="179"/>
      <c r="F363" s="179"/>
      <c r="G363" s="179"/>
      <c r="H363" s="212"/>
      <c r="I363" s="64"/>
      <c r="J363" s="64"/>
      <c r="K363" s="69"/>
    </row>
    <row r="364" spans="1:11" ht="12" customHeight="1" x14ac:dyDescent="0.25">
      <c r="A364" s="4"/>
      <c r="B364" s="62">
        <v>5</v>
      </c>
      <c r="C364" s="63" t="s">
        <v>19</v>
      </c>
      <c r="D364" s="62" t="s">
        <v>107</v>
      </c>
      <c r="E364" s="62">
        <v>1</v>
      </c>
      <c r="F364" s="72">
        <f>205000+1000</f>
        <v>206000</v>
      </c>
      <c r="G364" s="72">
        <f>E364*F364</f>
        <v>206000</v>
      </c>
      <c r="H364" s="213"/>
      <c r="I364" s="114">
        <f>G364</f>
        <v>206000</v>
      </c>
      <c r="J364" s="64">
        <f>I364</f>
        <v>206000</v>
      </c>
      <c r="K364" s="69" t="s">
        <v>108</v>
      </c>
    </row>
    <row r="365" spans="1:11" ht="12" customHeight="1" x14ac:dyDescent="0.25">
      <c r="A365" s="4"/>
      <c r="B365" s="65">
        <v>10</v>
      </c>
      <c r="C365" s="63" t="s">
        <v>20</v>
      </c>
      <c r="D365" s="62"/>
      <c r="E365" s="62"/>
      <c r="F365" s="62"/>
      <c r="G365" s="62">
        <f>E365*F365</f>
        <v>0</v>
      </c>
      <c r="H365" s="214"/>
      <c r="I365" s="64">
        <f>G365</f>
        <v>0</v>
      </c>
      <c r="J365" s="64"/>
      <c r="K365" s="69"/>
    </row>
    <row r="366" spans="1:11" ht="47.25" customHeight="1" x14ac:dyDescent="0.25">
      <c r="A366" s="135">
        <v>12</v>
      </c>
      <c r="B366" s="178" t="s">
        <v>161</v>
      </c>
      <c r="C366" s="178"/>
      <c r="D366" s="178"/>
      <c r="E366" s="178"/>
      <c r="F366" s="178"/>
      <c r="G366" s="10" t="s">
        <v>7</v>
      </c>
      <c r="H366" s="32"/>
      <c r="I366" s="25">
        <f>SUM(I367:I373)</f>
        <v>4799000</v>
      </c>
      <c r="J366" s="25">
        <f>SUM(J367:J373)</f>
        <v>4799000</v>
      </c>
      <c r="K366" s="11"/>
    </row>
    <row r="367" spans="1:11" ht="75" x14ac:dyDescent="0.25">
      <c r="A367" s="4"/>
      <c r="B367" s="62">
        <v>3</v>
      </c>
      <c r="C367" s="65" t="s">
        <v>141</v>
      </c>
      <c r="D367" s="179"/>
      <c r="E367" s="179"/>
      <c r="F367" s="179"/>
      <c r="G367" s="179"/>
      <c r="H367" s="180">
        <v>0</v>
      </c>
      <c r="I367" s="140">
        <v>164000</v>
      </c>
      <c r="J367" s="124">
        <f>I367</f>
        <v>164000</v>
      </c>
      <c r="K367" s="85" t="s">
        <v>137</v>
      </c>
    </row>
    <row r="368" spans="1:11" ht="12" customHeight="1" x14ac:dyDescent="0.25">
      <c r="A368" s="4"/>
      <c r="B368" s="62">
        <v>4</v>
      </c>
      <c r="C368" s="63" t="s">
        <v>17</v>
      </c>
      <c r="D368" s="179"/>
      <c r="E368" s="179"/>
      <c r="F368" s="179"/>
      <c r="G368" s="179"/>
      <c r="H368" s="180"/>
      <c r="I368" s="64"/>
      <c r="J368" s="64">
        <f>I368</f>
        <v>0</v>
      </c>
      <c r="K368" s="69"/>
    </row>
    <row r="369" spans="1:11" ht="30" x14ac:dyDescent="0.25">
      <c r="A369" s="4"/>
      <c r="B369" s="62">
        <v>6</v>
      </c>
      <c r="C369" s="69" t="s">
        <v>252</v>
      </c>
      <c r="D369" s="179"/>
      <c r="E369" s="179"/>
      <c r="F369" s="179"/>
      <c r="G369" s="179"/>
      <c r="H369" s="180"/>
      <c r="I369" s="114">
        <f>16000+10000</f>
        <v>26000</v>
      </c>
      <c r="J369" s="64">
        <f t="shared" ref="J369:J373" si="33">I369</f>
        <v>26000</v>
      </c>
      <c r="K369" s="85" t="s">
        <v>137</v>
      </c>
    </row>
    <row r="370" spans="1:11" ht="12" customHeight="1" x14ac:dyDescent="0.25">
      <c r="A370" s="4"/>
      <c r="B370" s="62">
        <v>6</v>
      </c>
      <c r="C370" s="63" t="s">
        <v>18</v>
      </c>
      <c r="D370" s="179"/>
      <c r="E370" s="179"/>
      <c r="F370" s="179"/>
      <c r="G370" s="179"/>
      <c r="H370" s="180">
        <v>0</v>
      </c>
      <c r="I370" s="64"/>
      <c r="J370" s="64">
        <f t="shared" si="33"/>
        <v>0</v>
      </c>
      <c r="K370" s="69"/>
    </row>
    <row r="371" spans="1:11" ht="12" customHeight="1" x14ac:dyDescent="0.25">
      <c r="A371" s="4"/>
      <c r="B371" s="62">
        <v>2</v>
      </c>
      <c r="C371" s="63" t="s">
        <v>21</v>
      </c>
      <c r="D371" s="179"/>
      <c r="E371" s="179"/>
      <c r="F371" s="179"/>
      <c r="G371" s="179"/>
      <c r="H371" s="180"/>
      <c r="I371" s="64">
        <v>0</v>
      </c>
      <c r="J371" s="64">
        <f t="shared" si="33"/>
        <v>0</v>
      </c>
      <c r="K371" s="63"/>
    </row>
    <row r="372" spans="1:11" ht="12" customHeight="1" x14ac:dyDescent="0.25">
      <c r="A372" s="4"/>
      <c r="B372" s="62">
        <v>5</v>
      </c>
      <c r="C372" s="63" t="s">
        <v>19</v>
      </c>
      <c r="D372" s="62"/>
      <c r="E372" s="62">
        <v>1</v>
      </c>
      <c r="F372" s="62">
        <v>4609000</v>
      </c>
      <c r="G372" s="62">
        <f>E372*F372</f>
        <v>4609000</v>
      </c>
      <c r="H372" s="180"/>
      <c r="I372" s="114">
        <f>G372</f>
        <v>4609000</v>
      </c>
      <c r="J372" s="64">
        <f t="shared" si="33"/>
        <v>4609000</v>
      </c>
      <c r="K372" s="85" t="s">
        <v>137</v>
      </c>
    </row>
    <row r="373" spans="1:11" ht="12" customHeight="1" x14ac:dyDescent="0.25">
      <c r="A373" s="4"/>
      <c r="B373" s="65">
        <v>10</v>
      </c>
      <c r="C373" s="63" t="s">
        <v>20</v>
      </c>
      <c r="D373" s="62"/>
      <c r="E373" s="62"/>
      <c r="F373" s="62"/>
      <c r="G373" s="62">
        <f>E373*F373</f>
        <v>0</v>
      </c>
      <c r="H373" s="67"/>
      <c r="I373" s="64">
        <f>G373</f>
        <v>0</v>
      </c>
      <c r="J373" s="64">
        <f t="shared" si="33"/>
        <v>0</v>
      </c>
      <c r="K373" s="69"/>
    </row>
    <row r="374" spans="1:11" ht="12" customHeight="1" x14ac:dyDescent="0.25">
      <c r="A374" s="135">
        <v>13</v>
      </c>
      <c r="B374" s="178" t="s">
        <v>138</v>
      </c>
      <c r="C374" s="178"/>
      <c r="D374" s="178"/>
      <c r="E374" s="178"/>
      <c r="F374" s="178"/>
      <c r="G374" s="10" t="s">
        <v>7</v>
      </c>
      <c r="H374" s="32"/>
      <c r="I374" s="25">
        <f>SUM(I375:I381)</f>
        <v>0</v>
      </c>
      <c r="J374" s="25">
        <f>SUM(J375:J381)</f>
        <v>0</v>
      </c>
      <c r="K374" s="11"/>
    </row>
    <row r="375" spans="1:11" ht="12" customHeight="1" x14ac:dyDescent="0.25">
      <c r="A375" s="4"/>
      <c r="B375" s="62">
        <v>3</v>
      </c>
      <c r="C375" s="63" t="s">
        <v>127</v>
      </c>
      <c r="D375" s="179"/>
      <c r="E375" s="179"/>
      <c r="F375" s="179"/>
      <c r="G375" s="179"/>
      <c r="H375" s="180">
        <v>33533073</v>
      </c>
      <c r="I375" s="64">
        <v>0</v>
      </c>
      <c r="J375" s="64">
        <f>I375</f>
        <v>0</v>
      </c>
      <c r="K375" s="85"/>
    </row>
    <row r="376" spans="1:11" ht="12" customHeight="1" x14ac:dyDescent="0.25">
      <c r="A376" s="4"/>
      <c r="B376" s="62">
        <v>4</v>
      </c>
      <c r="C376" s="63" t="s">
        <v>17</v>
      </c>
      <c r="D376" s="179"/>
      <c r="E376" s="179"/>
      <c r="F376" s="179"/>
      <c r="G376" s="179"/>
      <c r="H376" s="180"/>
      <c r="I376" s="64">
        <v>0</v>
      </c>
      <c r="J376" s="64">
        <f t="shared" ref="J376:J380" si="34">I376</f>
        <v>0</v>
      </c>
      <c r="K376" s="69"/>
    </row>
    <row r="377" spans="1:11" ht="12" customHeight="1" x14ac:dyDescent="0.25">
      <c r="A377" s="4"/>
      <c r="B377" s="62">
        <v>6</v>
      </c>
      <c r="C377" s="63" t="s">
        <v>250</v>
      </c>
      <c r="D377" s="179"/>
      <c r="E377" s="179"/>
      <c r="F377" s="179"/>
      <c r="G377" s="179"/>
      <c r="H377" s="180"/>
      <c r="I377" s="64"/>
      <c r="J377" s="64">
        <f t="shared" si="34"/>
        <v>0</v>
      </c>
      <c r="K377" s="69"/>
    </row>
    <row r="378" spans="1:11" ht="12" customHeight="1" x14ac:dyDescent="0.25">
      <c r="A378" s="4"/>
      <c r="B378" s="62">
        <v>6</v>
      </c>
      <c r="C378" s="63" t="s">
        <v>18</v>
      </c>
      <c r="D378" s="179"/>
      <c r="E378" s="179"/>
      <c r="F378" s="179"/>
      <c r="G378" s="179"/>
      <c r="H378" s="180">
        <v>22312500</v>
      </c>
      <c r="I378" s="64"/>
      <c r="J378" s="64">
        <f t="shared" si="34"/>
        <v>0</v>
      </c>
      <c r="K378" s="69"/>
    </row>
    <row r="379" spans="1:11" ht="12" customHeight="1" x14ac:dyDescent="0.25">
      <c r="A379" s="4"/>
      <c r="B379" s="62">
        <v>2</v>
      </c>
      <c r="C379" s="63" t="s">
        <v>21</v>
      </c>
      <c r="D379" s="179"/>
      <c r="E379" s="179"/>
      <c r="F379" s="179"/>
      <c r="G379" s="179"/>
      <c r="H379" s="180"/>
      <c r="I379" s="64"/>
      <c r="J379" s="64">
        <f t="shared" si="34"/>
        <v>0</v>
      </c>
      <c r="K379" s="69"/>
    </row>
    <row r="380" spans="1:11" ht="12" customHeight="1" x14ac:dyDescent="0.25">
      <c r="A380" s="4"/>
      <c r="B380" s="62">
        <v>5</v>
      </c>
      <c r="C380" s="63" t="s">
        <v>19</v>
      </c>
      <c r="D380" s="62"/>
      <c r="E380" s="62"/>
      <c r="F380" s="62"/>
      <c r="G380" s="62">
        <f>E380*F380</f>
        <v>0</v>
      </c>
      <c r="H380" s="180"/>
      <c r="I380" s="64">
        <f>G380</f>
        <v>0</v>
      </c>
      <c r="J380" s="64">
        <f t="shared" si="34"/>
        <v>0</v>
      </c>
      <c r="K380" s="69"/>
    </row>
    <row r="381" spans="1:11" ht="12" customHeight="1" x14ac:dyDescent="0.25">
      <c r="A381" s="4"/>
      <c r="B381" s="65">
        <v>10</v>
      </c>
      <c r="C381" s="63" t="s">
        <v>20</v>
      </c>
      <c r="D381" s="62"/>
      <c r="E381" s="62"/>
      <c r="F381" s="62"/>
      <c r="G381" s="62">
        <f>E381*F381</f>
        <v>0</v>
      </c>
      <c r="H381" s="67"/>
      <c r="I381" s="64">
        <f>G381</f>
        <v>0</v>
      </c>
      <c r="J381" s="64"/>
      <c r="K381" s="69"/>
    </row>
    <row r="382" spans="1:11" ht="12" customHeight="1" x14ac:dyDescent="0.25">
      <c r="A382" s="135">
        <v>14</v>
      </c>
      <c r="B382" s="178" t="s">
        <v>142</v>
      </c>
      <c r="C382" s="178"/>
      <c r="D382" s="178"/>
      <c r="E382" s="178"/>
      <c r="F382" s="178"/>
      <c r="G382" s="10" t="s">
        <v>7</v>
      </c>
      <c r="H382" s="32"/>
      <c r="I382" s="25">
        <f>SUM(I383:I389)</f>
        <v>12800000</v>
      </c>
      <c r="J382" s="25">
        <f>SUM(J383:J389)</f>
        <v>12800000</v>
      </c>
      <c r="K382" s="11"/>
    </row>
    <row r="383" spans="1:11" ht="12" customHeight="1" x14ac:dyDescent="0.25">
      <c r="A383" s="4"/>
      <c r="B383" s="62">
        <v>3</v>
      </c>
      <c r="C383" s="63" t="s">
        <v>127</v>
      </c>
      <c r="D383" s="179"/>
      <c r="E383" s="179"/>
      <c r="F383" s="179"/>
      <c r="G383" s="179"/>
      <c r="H383" s="180">
        <v>12800000</v>
      </c>
      <c r="I383" s="64">
        <v>0</v>
      </c>
      <c r="J383" s="64">
        <f>I383</f>
        <v>0</v>
      </c>
      <c r="K383" s="68"/>
    </row>
    <row r="384" spans="1:11" ht="12" customHeight="1" x14ac:dyDescent="0.25">
      <c r="A384" s="4"/>
      <c r="B384" s="62">
        <v>4</v>
      </c>
      <c r="C384" s="63" t="s">
        <v>17</v>
      </c>
      <c r="D384" s="179"/>
      <c r="E384" s="179"/>
      <c r="F384" s="179"/>
      <c r="G384" s="179"/>
      <c r="H384" s="180"/>
      <c r="I384" s="64">
        <v>0</v>
      </c>
      <c r="J384" s="64">
        <f>I384</f>
        <v>0</v>
      </c>
      <c r="K384" s="69"/>
    </row>
    <row r="385" spans="1:11" ht="12" customHeight="1" x14ac:dyDescent="0.25">
      <c r="A385" s="4"/>
      <c r="B385" s="62">
        <v>6</v>
      </c>
      <c r="C385" s="63" t="s">
        <v>250</v>
      </c>
      <c r="D385" s="179"/>
      <c r="E385" s="179"/>
      <c r="F385" s="179"/>
      <c r="G385" s="179"/>
      <c r="H385" s="180"/>
      <c r="I385" s="64">
        <v>0</v>
      </c>
      <c r="J385" s="64">
        <f>I385</f>
        <v>0</v>
      </c>
      <c r="K385" s="69"/>
    </row>
    <row r="386" spans="1:11" ht="12" customHeight="1" x14ac:dyDescent="0.25">
      <c r="A386" s="4"/>
      <c r="B386" s="62">
        <v>6</v>
      </c>
      <c r="C386" s="63" t="s">
        <v>18</v>
      </c>
      <c r="D386" s="179"/>
      <c r="E386" s="179"/>
      <c r="F386" s="179"/>
      <c r="G386" s="179"/>
      <c r="H386" s="180"/>
      <c r="I386" s="64">
        <v>0</v>
      </c>
      <c r="J386" s="64">
        <f t="shared" ref="J386:J389" si="35">I386</f>
        <v>0</v>
      </c>
      <c r="K386" s="69"/>
    </row>
    <row r="387" spans="1:11" ht="12" customHeight="1" x14ac:dyDescent="0.25">
      <c r="A387" s="4"/>
      <c r="B387" s="62">
        <v>2</v>
      </c>
      <c r="C387" s="63" t="s">
        <v>21</v>
      </c>
      <c r="D387" s="179"/>
      <c r="E387" s="179"/>
      <c r="F387" s="179"/>
      <c r="G387" s="179"/>
      <c r="H387" s="180"/>
      <c r="I387" s="114">
        <v>12800000</v>
      </c>
      <c r="J387" s="64">
        <f t="shared" si="35"/>
        <v>12800000</v>
      </c>
      <c r="K387" s="155" t="s">
        <v>137</v>
      </c>
    </row>
    <row r="388" spans="1:11" ht="12" customHeight="1" x14ac:dyDescent="0.25">
      <c r="A388" s="4"/>
      <c r="B388" s="62">
        <v>5</v>
      </c>
      <c r="C388" s="63" t="s">
        <v>19</v>
      </c>
      <c r="D388" s="62"/>
      <c r="E388" s="62"/>
      <c r="F388" s="62"/>
      <c r="G388" s="62">
        <f>E388*F388</f>
        <v>0</v>
      </c>
      <c r="H388" s="180"/>
      <c r="I388" s="64">
        <f>G388</f>
        <v>0</v>
      </c>
      <c r="J388" s="64">
        <f t="shared" si="35"/>
        <v>0</v>
      </c>
      <c r="K388" s="69"/>
    </row>
    <row r="389" spans="1:11" ht="12" customHeight="1" x14ac:dyDescent="0.25">
      <c r="A389" s="4"/>
      <c r="B389" s="65">
        <v>10</v>
      </c>
      <c r="C389" s="63" t="s">
        <v>20</v>
      </c>
      <c r="D389" s="62"/>
      <c r="E389" s="62"/>
      <c r="F389" s="62"/>
      <c r="G389" s="62">
        <f>E389*F389</f>
        <v>0</v>
      </c>
      <c r="H389" s="67"/>
      <c r="I389" s="64">
        <f>G389</f>
        <v>0</v>
      </c>
      <c r="J389" s="64">
        <f t="shared" si="35"/>
        <v>0</v>
      </c>
      <c r="K389" s="69"/>
    </row>
    <row r="390" spans="1:11" ht="12" customHeight="1" x14ac:dyDescent="0.25">
      <c r="A390" s="135">
        <v>15</v>
      </c>
      <c r="B390" s="316" t="s">
        <v>211</v>
      </c>
      <c r="C390" s="316"/>
      <c r="D390" s="316"/>
      <c r="E390" s="316"/>
      <c r="F390" s="316"/>
      <c r="G390" s="10" t="s">
        <v>7</v>
      </c>
      <c r="H390" s="32"/>
      <c r="I390" s="25">
        <f>SUM(I391:I397)</f>
        <v>1000</v>
      </c>
      <c r="J390" s="25">
        <f>SUM(J391:J397)</f>
        <v>1000</v>
      </c>
      <c r="K390" s="11"/>
    </row>
    <row r="391" spans="1:11" ht="12" customHeight="1" x14ac:dyDescent="0.25">
      <c r="A391" s="4"/>
      <c r="B391" s="62">
        <v>3</v>
      </c>
      <c r="C391" s="63" t="s">
        <v>16</v>
      </c>
      <c r="D391" s="179"/>
      <c r="E391" s="179"/>
      <c r="F391" s="179"/>
      <c r="G391" s="179"/>
      <c r="H391" s="180"/>
      <c r="I391" s="114">
        <v>1000</v>
      </c>
      <c r="J391" s="64">
        <f>I391</f>
        <v>1000</v>
      </c>
      <c r="K391" s="69" t="s">
        <v>201</v>
      </c>
    </row>
    <row r="392" spans="1:11" ht="12" customHeight="1" x14ac:dyDescent="0.25">
      <c r="A392" s="4"/>
      <c r="B392" s="62">
        <v>4</v>
      </c>
      <c r="C392" s="63" t="s">
        <v>17</v>
      </c>
      <c r="D392" s="179"/>
      <c r="E392" s="179"/>
      <c r="F392" s="179"/>
      <c r="G392" s="179"/>
      <c r="H392" s="180"/>
      <c r="I392" s="64"/>
      <c r="J392" s="64">
        <f t="shared" ref="J392:J397" si="36">I392</f>
        <v>0</v>
      </c>
      <c r="K392" s="69"/>
    </row>
    <row r="393" spans="1:11" ht="12" customHeight="1" x14ac:dyDescent="0.25">
      <c r="A393" s="4"/>
      <c r="B393" s="62">
        <v>6</v>
      </c>
      <c r="C393" s="63" t="s">
        <v>250</v>
      </c>
      <c r="D393" s="179"/>
      <c r="E393" s="179"/>
      <c r="F393" s="179"/>
      <c r="G393" s="179"/>
      <c r="H393" s="180"/>
      <c r="I393" s="64"/>
      <c r="J393" s="64">
        <f t="shared" si="36"/>
        <v>0</v>
      </c>
      <c r="K393" s="69"/>
    </row>
    <row r="394" spans="1:11" ht="12" customHeight="1" x14ac:dyDescent="0.25">
      <c r="A394" s="4"/>
      <c r="B394" s="62">
        <v>6</v>
      </c>
      <c r="C394" s="63" t="s">
        <v>18</v>
      </c>
      <c r="D394" s="179"/>
      <c r="E394" s="179"/>
      <c r="F394" s="179"/>
      <c r="G394" s="179"/>
      <c r="H394" s="180"/>
      <c r="I394" s="64"/>
      <c r="J394" s="64">
        <f t="shared" si="36"/>
        <v>0</v>
      </c>
      <c r="K394" s="69"/>
    </row>
    <row r="395" spans="1:11" ht="12" customHeight="1" x14ac:dyDescent="0.25">
      <c r="A395" s="4"/>
      <c r="B395" s="62">
        <v>2</v>
      </c>
      <c r="C395" s="63" t="s">
        <v>21</v>
      </c>
      <c r="D395" s="179"/>
      <c r="E395" s="179"/>
      <c r="F395" s="179"/>
      <c r="G395" s="179"/>
      <c r="H395" s="180"/>
      <c r="I395" s="64"/>
      <c r="J395" s="64">
        <f t="shared" si="36"/>
        <v>0</v>
      </c>
      <c r="K395" s="69"/>
    </row>
    <row r="396" spans="1:11" ht="12" customHeight="1" x14ac:dyDescent="0.25">
      <c r="A396" s="4"/>
      <c r="B396" s="62">
        <v>5</v>
      </c>
      <c r="C396" s="63" t="s">
        <v>19</v>
      </c>
      <c r="D396" s="62" t="s">
        <v>107</v>
      </c>
      <c r="E396" s="62">
        <v>0</v>
      </c>
      <c r="F396" s="62">
        <v>0</v>
      </c>
      <c r="G396" s="62">
        <f>E396*F396</f>
        <v>0</v>
      </c>
      <c r="H396" s="180"/>
      <c r="I396" s="64">
        <f>G396</f>
        <v>0</v>
      </c>
      <c r="J396" s="64">
        <f t="shared" si="36"/>
        <v>0</v>
      </c>
    </row>
    <row r="397" spans="1:11" ht="12" customHeight="1" x14ac:dyDescent="0.25">
      <c r="A397" s="4"/>
      <c r="B397" s="65">
        <v>10</v>
      </c>
      <c r="C397" s="63" t="s">
        <v>20</v>
      </c>
      <c r="D397" s="62"/>
      <c r="E397" s="62"/>
      <c r="F397" s="62"/>
      <c r="G397" s="62">
        <f>E397*F397</f>
        <v>0</v>
      </c>
      <c r="H397" s="67"/>
      <c r="I397" s="64">
        <f>G397</f>
        <v>0</v>
      </c>
      <c r="J397" s="64">
        <f t="shared" si="36"/>
        <v>0</v>
      </c>
      <c r="K397" s="69"/>
    </row>
    <row r="398" spans="1:11" ht="12" customHeight="1" x14ac:dyDescent="0.25">
      <c r="A398" s="135">
        <v>16</v>
      </c>
      <c r="B398" s="178" t="s">
        <v>212</v>
      </c>
      <c r="C398" s="178"/>
      <c r="D398" s="178"/>
      <c r="E398" s="178"/>
      <c r="F398" s="178"/>
      <c r="G398" s="49" t="s">
        <v>7</v>
      </c>
      <c r="H398" s="50"/>
      <c r="I398" s="51">
        <f>SUM(I399:I405)</f>
        <v>1000</v>
      </c>
      <c r="J398" s="51">
        <f>SUM(J399:J405)</f>
        <v>1000</v>
      </c>
      <c r="K398" s="52"/>
    </row>
    <row r="399" spans="1:11" ht="12" customHeight="1" x14ac:dyDescent="0.25">
      <c r="A399" s="48"/>
      <c r="B399" s="87">
        <v>3</v>
      </c>
      <c r="C399" s="88" t="s">
        <v>145</v>
      </c>
      <c r="D399" s="176"/>
      <c r="E399" s="176"/>
      <c r="F399" s="176"/>
      <c r="G399" s="176"/>
      <c r="H399" s="177"/>
      <c r="I399" s="147">
        <v>1000</v>
      </c>
      <c r="J399" s="89">
        <f>I399</f>
        <v>1000</v>
      </c>
      <c r="K399" s="69" t="s">
        <v>201</v>
      </c>
    </row>
    <row r="400" spans="1:11" ht="12" customHeight="1" x14ac:dyDescent="0.25">
      <c r="A400" s="48"/>
      <c r="B400" s="87">
        <v>4</v>
      </c>
      <c r="C400" s="88" t="s">
        <v>17</v>
      </c>
      <c r="D400" s="176"/>
      <c r="E400" s="176"/>
      <c r="F400" s="176"/>
      <c r="G400" s="176"/>
      <c r="H400" s="177"/>
      <c r="I400" s="89"/>
      <c r="J400" s="89"/>
      <c r="K400" s="90"/>
    </row>
    <row r="401" spans="1:11" ht="12" customHeight="1" x14ac:dyDescent="0.25">
      <c r="A401" s="48"/>
      <c r="B401" s="87">
        <v>6</v>
      </c>
      <c r="C401" s="88" t="s">
        <v>250</v>
      </c>
      <c r="D401" s="176"/>
      <c r="E401" s="176"/>
      <c r="F401" s="176"/>
      <c r="G401" s="176"/>
      <c r="H401" s="177"/>
      <c r="I401" s="89"/>
      <c r="J401" s="89"/>
      <c r="K401" s="90"/>
    </row>
    <row r="402" spans="1:11" ht="12" customHeight="1" x14ac:dyDescent="0.25">
      <c r="A402" s="48"/>
      <c r="B402" s="87">
        <v>6</v>
      </c>
      <c r="C402" s="88" t="s">
        <v>18</v>
      </c>
      <c r="D402" s="176"/>
      <c r="E402" s="176"/>
      <c r="F402" s="176"/>
      <c r="G402" s="176"/>
      <c r="H402" s="177"/>
      <c r="I402" s="89"/>
      <c r="J402" s="89"/>
      <c r="K402" s="90"/>
    </row>
    <row r="403" spans="1:11" ht="12" customHeight="1" x14ac:dyDescent="0.25">
      <c r="A403" s="48"/>
      <c r="B403" s="87">
        <v>2</v>
      </c>
      <c r="C403" s="88" t="s">
        <v>21</v>
      </c>
      <c r="D403" s="176"/>
      <c r="E403" s="176"/>
      <c r="F403" s="176"/>
      <c r="G403" s="176"/>
      <c r="H403" s="177"/>
      <c r="I403" s="89"/>
      <c r="J403" s="89"/>
      <c r="K403" s="90"/>
    </row>
    <row r="404" spans="1:11" ht="12" customHeight="1" x14ac:dyDescent="0.25">
      <c r="A404" s="48"/>
      <c r="B404" s="87">
        <v>5</v>
      </c>
      <c r="C404" s="88" t="s">
        <v>19</v>
      </c>
      <c r="D404" s="87"/>
      <c r="E404" s="87"/>
      <c r="F404" s="87"/>
      <c r="G404" s="87">
        <f>E404*F404</f>
        <v>0</v>
      </c>
      <c r="H404" s="177"/>
      <c r="I404" s="89">
        <f>G404</f>
        <v>0</v>
      </c>
      <c r="J404" s="89"/>
      <c r="K404" s="90"/>
    </row>
    <row r="405" spans="1:11" ht="12" customHeight="1" x14ac:dyDescent="0.25">
      <c r="A405" s="48"/>
      <c r="B405" s="91">
        <v>10</v>
      </c>
      <c r="C405" s="88" t="s">
        <v>20</v>
      </c>
      <c r="D405" s="87"/>
      <c r="E405" s="87"/>
      <c r="F405" s="87"/>
      <c r="G405" s="87">
        <f>E405*F405</f>
        <v>0</v>
      </c>
      <c r="H405" s="88"/>
      <c r="I405" s="89">
        <f>G405</f>
        <v>0</v>
      </c>
      <c r="J405" s="89"/>
      <c r="K405" s="90"/>
    </row>
    <row r="406" spans="1:11" x14ac:dyDescent="0.25">
      <c r="A406" s="135">
        <v>17</v>
      </c>
      <c r="B406" s="204" t="s">
        <v>213</v>
      </c>
      <c r="C406" s="204"/>
      <c r="D406" s="204"/>
      <c r="E406" s="204"/>
      <c r="F406" s="204"/>
      <c r="G406" s="10" t="s">
        <v>7</v>
      </c>
      <c r="H406" s="32"/>
      <c r="I406" s="25">
        <f>SUM(I407:I413)</f>
        <v>1000</v>
      </c>
      <c r="J406" s="25">
        <f>SUM(J407:J413)</f>
        <v>1000</v>
      </c>
      <c r="K406" s="11"/>
    </row>
    <row r="407" spans="1:11" x14ac:dyDescent="0.25">
      <c r="A407" s="4"/>
      <c r="B407" s="62">
        <v>3</v>
      </c>
      <c r="C407" s="69" t="s">
        <v>16</v>
      </c>
      <c r="D407" s="179"/>
      <c r="E407" s="179"/>
      <c r="F407" s="179"/>
      <c r="G407" s="179"/>
      <c r="H407" s="180"/>
      <c r="I407" s="114">
        <v>1000</v>
      </c>
      <c r="J407" s="64">
        <f>I407</f>
        <v>1000</v>
      </c>
      <c r="K407" s="69" t="s">
        <v>201</v>
      </c>
    </row>
    <row r="408" spans="1:11" x14ac:dyDescent="0.25">
      <c r="A408" s="4"/>
      <c r="B408" s="62">
        <v>4</v>
      </c>
      <c r="C408" s="63" t="s">
        <v>17</v>
      </c>
      <c r="D408" s="179"/>
      <c r="E408" s="179"/>
      <c r="F408" s="179"/>
      <c r="G408" s="179"/>
      <c r="H408" s="180"/>
      <c r="I408" s="64">
        <v>0</v>
      </c>
      <c r="J408" s="64">
        <f>I408</f>
        <v>0</v>
      </c>
      <c r="K408" s="69"/>
    </row>
    <row r="409" spans="1:11" x14ac:dyDescent="0.25">
      <c r="A409" s="4"/>
      <c r="B409" s="62">
        <v>6</v>
      </c>
      <c r="C409" s="63" t="s">
        <v>250</v>
      </c>
      <c r="D409" s="179"/>
      <c r="E409" s="179"/>
      <c r="F409" s="179"/>
      <c r="G409" s="179"/>
      <c r="H409" s="180"/>
      <c r="I409" s="64"/>
      <c r="J409" s="64"/>
      <c r="K409" s="69"/>
    </row>
    <row r="410" spans="1:11" x14ac:dyDescent="0.25">
      <c r="A410" s="4"/>
      <c r="B410" s="62">
        <v>6</v>
      </c>
      <c r="C410" s="63" t="s">
        <v>18</v>
      </c>
      <c r="D410" s="179"/>
      <c r="E410" s="179"/>
      <c r="F410" s="179"/>
      <c r="G410" s="179"/>
      <c r="H410" s="180"/>
      <c r="I410" s="64"/>
      <c r="J410" s="64"/>
      <c r="K410" s="69"/>
    </row>
    <row r="411" spans="1:11" x14ac:dyDescent="0.25">
      <c r="A411" s="4"/>
      <c r="B411" s="62">
        <v>2</v>
      </c>
      <c r="C411" s="63" t="s">
        <v>21</v>
      </c>
      <c r="D411" s="179"/>
      <c r="E411" s="179"/>
      <c r="F411" s="179"/>
      <c r="G411" s="179"/>
      <c r="H411" s="180"/>
      <c r="I411" s="64"/>
      <c r="J411" s="64"/>
      <c r="K411" s="69"/>
    </row>
    <row r="412" spans="1:11" x14ac:dyDescent="0.25">
      <c r="A412" s="4"/>
      <c r="B412" s="62">
        <v>5</v>
      </c>
      <c r="C412" s="63" t="s">
        <v>19</v>
      </c>
      <c r="D412" s="62"/>
      <c r="E412" s="62"/>
      <c r="F412" s="86"/>
      <c r="G412" s="86"/>
      <c r="H412" s="180"/>
      <c r="I412" s="64"/>
      <c r="J412" s="64"/>
      <c r="K412" s="69"/>
    </row>
    <row r="413" spans="1:11" x14ac:dyDescent="0.25">
      <c r="A413" s="4"/>
      <c r="B413" s="65">
        <v>10</v>
      </c>
      <c r="C413" s="63" t="s">
        <v>20</v>
      </c>
      <c r="D413" s="62"/>
      <c r="E413" s="62"/>
      <c r="F413" s="62"/>
      <c r="G413" s="62">
        <f>E413*F413</f>
        <v>0</v>
      </c>
      <c r="H413" s="67"/>
      <c r="I413" s="64">
        <f>G413</f>
        <v>0</v>
      </c>
      <c r="J413" s="64"/>
      <c r="K413" s="69"/>
    </row>
    <row r="414" spans="1:11" x14ac:dyDescent="0.25">
      <c r="A414" s="135">
        <v>18</v>
      </c>
      <c r="B414" s="178" t="s">
        <v>214</v>
      </c>
      <c r="C414" s="178"/>
      <c r="D414" s="178"/>
      <c r="E414" s="178"/>
      <c r="F414" s="178"/>
      <c r="G414" s="49" t="s">
        <v>7</v>
      </c>
      <c r="H414" s="50"/>
      <c r="I414" s="51">
        <f>SUM(I415:I421)</f>
        <v>1000</v>
      </c>
      <c r="J414" s="51">
        <f>SUM(J415:J421)</f>
        <v>1000</v>
      </c>
      <c r="K414" s="52"/>
    </row>
    <row r="415" spans="1:11" x14ac:dyDescent="0.25">
      <c r="A415" s="48"/>
      <c r="B415" s="87">
        <v>3</v>
      </c>
      <c r="C415" s="69" t="s">
        <v>16</v>
      </c>
      <c r="D415" s="176"/>
      <c r="E415" s="176"/>
      <c r="F415" s="176"/>
      <c r="G415" s="176"/>
      <c r="H415" s="177"/>
      <c r="I415" s="147">
        <v>1000</v>
      </c>
      <c r="J415" s="89">
        <f>I415</f>
        <v>1000</v>
      </c>
      <c r="K415" s="69" t="s">
        <v>201</v>
      </c>
    </row>
    <row r="416" spans="1:11" x14ac:dyDescent="0.25">
      <c r="A416" s="48"/>
      <c r="B416" s="87">
        <v>4</v>
      </c>
      <c r="C416" s="88" t="s">
        <v>17</v>
      </c>
      <c r="D416" s="176"/>
      <c r="E416" s="176"/>
      <c r="F416" s="176"/>
      <c r="G416" s="176"/>
      <c r="H416" s="177"/>
      <c r="I416" s="89"/>
      <c r="J416" s="89"/>
      <c r="K416" s="90"/>
    </row>
    <row r="417" spans="1:11" x14ac:dyDescent="0.25">
      <c r="A417" s="48"/>
      <c r="B417" s="87">
        <v>6</v>
      </c>
      <c r="C417" s="88" t="s">
        <v>250</v>
      </c>
      <c r="D417" s="176"/>
      <c r="E417" s="176"/>
      <c r="F417" s="176"/>
      <c r="G417" s="176"/>
      <c r="H417" s="177"/>
      <c r="I417" s="89"/>
      <c r="J417" s="89"/>
      <c r="K417" s="90"/>
    </row>
    <row r="418" spans="1:11" x14ac:dyDescent="0.25">
      <c r="A418" s="48"/>
      <c r="B418" s="87">
        <v>6</v>
      </c>
      <c r="C418" s="88" t="s">
        <v>18</v>
      </c>
      <c r="D418" s="176"/>
      <c r="E418" s="176"/>
      <c r="F418" s="176"/>
      <c r="G418" s="176"/>
      <c r="H418" s="177"/>
      <c r="I418" s="89"/>
      <c r="J418" s="89"/>
      <c r="K418" s="90"/>
    </row>
    <row r="419" spans="1:11" x14ac:dyDescent="0.25">
      <c r="A419" s="48"/>
      <c r="B419" s="87">
        <v>2</v>
      </c>
      <c r="C419" s="88" t="s">
        <v>21</v>
      </c>
      <c r="D419" s="176"/>
      <c r="E419" s="176"/>
      <c r="F419" s="176"/>
      <c r="G419" s="176"/>
      <c r="H419" s="177"/>
      <c r="I419" s="89"/>
      <c r="J419" s="89"/>
      <c r="K419" s="90"/>
    </row>
    <row r="420" spans="1:11" x14ac:dyDescent="0.25">
      <c r="A420" s="48"/>
      <c r="B420" s="87">
        <v>5</v>
      </c>
      <c r="C420" s="88" t="s">
        <v>19</v>
      </c>
      <c r="D420" s="87"/>
      <c r="E420" s="87"/>
      <c r="F420" s="87"/>
      <c r="G420" s="87">
        <f>E420*F420</f>
        <v>0</v>
      </c>
      <c r="H420" s="177"/>
      <c r="I420" s="89">
        <f>G420</f>
        <v>0</v>
      </c>
      <c r="J420" s="89"/>
      <c r="K420" s="90"/>
    </row>
    <row r="421" spans="1:11" x14ac:dyDescent="0.25">
      <c r="A421" s="48"/>
      <c r="B421" s="91">
        <v>10</v>
      </c>
      <c r="C421" s="88" t="s">
        <v>20</v>
      </c>
      <c r="D421" s="87"/>
      <c r="E421" s="87"/>
      <c r="F421" s="87"/>
      <c r="G421" s="87">
        <f>E421*F421</f>
        <v>0</v>
      </c>
      <c r="H421" s="88"/>
      <c r="I421" s="89">
        <f>G421</f>
        <v>0</v>
      </c>
      <c r="J421" s="89"/>
      <c r="K421" s="90"/>
    </row>
    <row r="422" spans="1:11" x14ac:dyDescent="0.25">
      <c r="A422" s="135">
        <v>19</v>
      </c>
      <c r="B422" s="178" t="s">
        <v>215</v>
      </c>
      <c r="C422" s="178"/>
      <c r="D422" s="178"/>
      <c r="E422" s="178"/>
      <c r="F422" s="178"/>
      <c r="G422" s="49" t="s">
        <v>7</v>
      </c>
      <c r="H422" s="50"/>
      <c r="I422" s="51">
        <f>SUM(I423:I429)</f>
        <v>1000</v>
      </c>
      <c r="J422" s="51">
        <f>SUM(J423:J429)</f>
        <v>1000</v>
      </c>
      <c r="K422" s="52"/>
    </row>
    <row r="423" spans="1:11" x14ac:dyDescent="0.25">
      <c r="A423" s="48"/>
      <c r="B423" s="87">
        <v>3</v>
      </c>
      <c r="C423" s="69" t="s">
        <v>16</v>
      </c>
      <c r="D423" s="176"/>
      <c r="E423" s="176"/>
      <c r="F423" s="176"/>
      <c r="G423" s="176"/>
      <c r="H423" s="177"/>
      <c r="I423" s="147">
        <v>1000</v>
      </c>
      <c r="J423" s="89">
        <f>I423</f>
        <v>1000</v>
      </c>
      <c r="K423" s="69" t="s">
        <v>201</v>
      </c>
    </row>
    <row r="424" spans="1:11" x14ac:dyDescent="0.25">
      <c r="A424" s="48"/>
      <c r="B424" s="87">
        <v>4</v>
      </c>
      <c r="C424" s="88" t="s">
        <v>17</v>
      </c>
      <c r="D424" s="176"/>
      <c r="E424" s="176"/>
      <c r="F424" s="176"/>
      <c r="G424" s="176"/>
      <c r="H424" s="177"/>
      <c r="I424" s="89"/>
      <c r="J424" s="89"/>
      <c r="K424" s="90"/>
    </row>
    <row r="425" spans="1:11" x14ac:dyDescent="0.25">
      <c r="A425" s="48"/>
      <c r="B425" s="87">
        <v>6</v>
      </c>
      <c r="C425" s="88" t="s">
        <v>250</v>
      </c>
      <c r="D425" s="176"/>
      <c r="E425" s="176"/>
      <c r="F425" s="176"/>
      <c r="G425" s="176"/>
      <c r="H425" s="177"/>
      <c r="I425" s="89"/>
      <c r="J425" s="89"/>
      <c r="K425" s="90"/>
    </row>
    <row r="426" spans="1:11" x14ac:dyDescent="0.25">
      <c r="A426" s="48"/>
      <c r="B426" s="87">
        <v>6</v>
      </c>
      <c r="C426" s="88" t="s">
        <v>18</v>
      </c>
      <c r="D426" s="176"/>
      <c r="E426" s="176"/>
      <c r="F426" s="176"/>
      <c r="G426" s="176"/>
      <c r="H426" s="177"/>
      <c r="I426" s="89"/>
      <c r="J426" s="89"/>
      <c r="K426" s="90"/>
    </row>
    <row r="427" spans="1:11" x14ac:dyDescent="0.25">
      <c r="A427" s="48"/>
      <c r="B427" s="87">
        <v>2</v>
      </c>
      <c r="C427" s="88" t="s">
        <v>21</v>
      </c>
      <c r="D427" s="176"/>
      <c r="E427" s="176"/>
      <c r="F427" s="176"/>
      <c r="G427" s="176"/>
      <c r="H427" s="177"/>
      <c r="I427" s="89"/>
      <c r="J427" s="89"/>
      <c r="K427" s="90"/>
    </row>
    <row r="428" spans="1:11" x14ac:dyDescent="0.25">
      <c r="A428" s="48"/>
      <c r="B428" s="87">
        <v>5</v>
      </c>
      <c r="C428" s="88" t="s">
        <v>19</v>
      </c>
      <c r="D428" s="87" t="s">
        <v>140</v>
      </c>
      <c r="E428" s="87"/>
      <c r="F428" s="87"/>
      <c r="G428" s="87">
        <f>E428*F428</f>
        <v>0</v>
      </c>
      <c r="H428" s="177"/>
      <c r="I428" s="89"/>
      <c r="J428" s="89">
        <f>I428</f>
        <v>0</v>
      </c>
      <c r="K428" s="90"/>
    </row>
    <row r="429" spans="1:11" x14ac:dyDescent="0.25">
      <c r="A429" s="48"/>
      <c r="B429" s="91">
        <v>10</v>
      </c>
      <c r="C429" s="88" t="s">
        <v>20</v>
      </c>
      <c r="D429" s="87"/>
      <c r="E429" s="87"/>
      <c r="F429" s="87"/>
      <c r="G429" s="87">
        <f>E429*F429</f>
        <v>0</v>
      </c>
      <c r="H429" s="88"/>
      <c r="I429" s="89">
        <f>G429</f>
        <v>0</v>
      </c>
      <c r="J429" s="89"/>
      <c r="K429" s="90"/>
    </row>
    <row r="430" spans="1:11" x14ac:dyDescent="0.25">
      <c r="A430" s="135">
        <v>20</v>
      </c>
      <c r="B430" s="178" t="s">
        <v>216</v>
      </c>
      <c r="C430" s="178"/>
      <c r="D430" s="178"/>
      <c r="E430" s="178"/>
      <c r="F430" s="178"/>
      <c r="G430" s="49" t="s">
        <v>7</v>
      </c>
      <c r="H430" s="50"/>
      <c r="I430" s="51">
        <f>SUM(I431:I437)</f>
        <v>1000</v>
      </c>
      <c r="J430" s="51">
        <f>SUM(J431:J437)</f>
        <v>1000</v>
      </c>
      <c r="K430" s="52"/>
    </row>
    <row r="431" spans="1:11" x14ac:dyDescent="0.25">
      <c r="A431" s="48"/>
      <c r="B431" s="87">
        <v>3</v>
      </c>
      <c r="C431" s="69" t="s">
        <v>16</v>
      </c>
      <c r="D431" s="176"/>
      <c r="E431" s="176"/>
      <c r="F431" s="176"/>
      <c r="G431" s="176"/>
      <c r="H431" s="177"/>
      <c r="I431" s="147">
        <v>1000</v>
      </c>
      <c r="J431" s="89">
        <f t="shared" ref="J431:J437" si="37">I431</f>
        <v>1000</v>
      </c>
      <c r="K431" s="69" t="s">
        <v>201</v>
      </c>
    </row>
    <row r="432" spans="1:11" x14ac:dyDescent="0.25">
      <c r="A432" s="48"/>
      <c r="B432" s="87">
        <v>4</v>
      </c>
      <c r="C432" s="88" t="s">
        <v>17</v>
      </c>
      <c r="D432" s="176"/>
      <c r="E432" s="176"/>
      <c r="F432" s="176"/>
      <c r="G432" s="176"/>
      <c r="H432" s="177"/>
      <c r="I432" s="89"/>
      <c r="J432" s="89">
        <f t="shared" si="37"/>
        <v>0</v>
      </c>
      <c r="K432" s="90"/>
    </row>
    <row r="433" spans="1:11" x14ac:dyDescent="0.25">
      <c r="A433" s="48"/>
      <c r="B433" s="87">
        <v>6</v>
      </c>
      <c r="C433" s="88" t="s">
        <v>250</v>
      </c>
      <c r="D433" s="176"/>
      <c r="E433" s="176"/>
      <c r="F433" s="176"/>
      <c r="G433" s="176"/>
      <c r="H433" s="177"/>
      <c r="I433" s="89"/>
      <c r="J433" s="89">
        <f t="shared" si="37"/>
        <v>0</v>
      </c>
      <c r="K433" s="90"/>
    </row>
    <row r="434" spans="1:11" x14ac:dyDescent="0.25">
      <c r="A434" s="48"/>
      <c r="B434" s="87">
        <v>6</v>
      </c>
      <c r="C434" s="88" t="s">
        <v>18</v>
      </c>
      <c r="D434" s="176"/>
      <c r="E434" s="176"/>
      <c r="F434" s="176"/>
      <c r="G434" s="176"/>
      <c r="H434" s="177"/>
      <c r="I434" s="89"/>
      <c r="J434" s="89">
        <f t="shared" si="37"/>
        <v>0</v>
      </c>
      <c r="K434" s="90"/>
    </row>
    <row r="435" spans="1:11" x14ac:dyDescent="0.25">
      <c r="A435" s="48"/>
      <c r="B435" s="87">
        <v>2</v>
      </c>
      <c r="C435" s="88" t="s">
        <v>21</v>
      </c>
      <c r="D435" s="176"/>
      <c r="E435" s="176"/>
      <c r="F435" s="176"/>
      <c r="G435" s="176"/>
      <c r="H435" s="177"/>
      <c r="I435" s="89"/>
      <c r="J435" s="89">
        <f t="shared" si="37"/>
        <v>0</v>
      </c>
      <c r="K435" s="90"/>
    </row>
    <row r="436" spans="1:11" x14ac:dyDescent="0.25">
      <c r="A436" s="48"/>
      <c r="B436" s="87">
        <v>5</v>
      </c>
      <c r="C436" s="88" t="s">
        <v>172</v>
      </c>
      <c r="D436" s="87" t="s">
        <v>140</v>
      </c>
      <c r="E436" s="87">
        <v>1</v>
      </c>
      <c r="F436" s="87"/>
      <c r="G436" s="87"/>
      <c r="H436" s="177"/>
      <c r="I436" s="89">
        <v>0</v>
      </c>
      <c r="J436" s="89">
        <f>I436</f>
        <v>0</v>
      </c>
      <c r="K436" s="90"/>
    </row>
    <row r="437" spans="1:11" x14ac:dyDescent="0.25">
      <c r="A437" s="48"/>
      <c r="B437" s="91">
        <v>10</v>
      </c>
      <c r="C437" s="88" t="s">
        <v>20</v>
      </c>
      <c r="D437" s="87"/>
      <c r="E437" s="87"/>
      <c r="F437" s="87"/>
      <c r="G437" s="87">
        <f>E437*F437</f>
        <v>0</v>
      </c>
      <c r="H437" s="88"/>
      <c r="I437" s="89">
        <f>G437</f>
        <v>0</v>
      </c>
      <c r="J437" s="89">
        <f t="shared" si="37"/>
        <v>0</v>
      </c>
      <c r="K437" s="90"/>
    </row>
    <row r="438" spans="1:11" x14ac:dyDescent="0.25">
      <c r="A438" s="141">
        <v>21</v>
      </c>
      <c r="B438" s="317" t="s">
        <v>217</v>
      </c>
      <c r="C438" s="317"/>
      <c r="D438" s="317"/>
      <c r="E438" s="317"/>
      <c r="F438" s="317"/>
      <c r="G438" s="49" t="s">
        <v>7</v>
      </c>
      <c r="H438" s="50"/>
      <c r="I438" s="51">
        <f>SUM(I439:I445)</f>
        <v>1000</v>
      </c>
      <c r="J438" s="51">
        <f>SUM(J439:J445)</f>
        <v>1000</v>
      </c>
      <c r="K438" s="52"/>
    </row>
    <row r="439" spans="1:11" x14ac:dyDescent="0.25">
      <c r="A439" s="48"/>
      <c r="B439" s="87">
        <v>3</v>
      </c>
      <c r="C439" s="69" t="s">
        <v>16</v>
      </c>
      <c r="D439" s="176"/>
      <c r="E439" s="176"/>
      <c r="F439" s="176"/>
      <c r="G439" s="176"/>
      <c r="H439" s="177"/>
      <c r="I439" s="147">
        <v>1000</v>
      </c>
      <c r="J439" s="89">
        <f t="shared" ref="J439:J445" si="38">I439</f>
        <v>1000</v>
      </c>
      <c r="K439" s="69" t="s">
        <v>201</v>
      </c>
    </row>
    <row r="440" spans="1:11" x14ac:dyDescent="0.25">
      <c r="A440" s="48"/>
      <c r="B440" s="87">
        <v>4</v>
      </c>
      <c r="C440" s="88" t="s">
        <v>17</v>
      </c>
      <c r="D440" s="176"/>
      <c r="E440" s="176"/>
      <c r="F440" s="176"/>
      <c r="G440" s="176"/>
      <c r="H440" s="177"/>
      <c r="I440" s="89"/>
      <c r="J440" s="89">
        <f t="shared" si="38"/>
        <v>0</v>
      </c>
      <c r="K440" s="90"/>
    </row>
    <row r="441" spans="1:11" x14ac:dyDescent="0.25">
      <c r="A441" s="48"/>
      <c r="B441" s="87">
        <v>6</v>
      </c>
      <c r="C441" s="88" t="s">
        <v>250</v>
      </c>
      <c r="D441" s="176"/>
      <c r="E441" s="176"/>
      <c r="F441" s="176"/>
      <c r="G441" s="176"/>
      <c r="H441" s="177"/>
      <c r="I441" s="89"/>
      <c r="J441" s="89">
        <f t="shared" si="38"/>
        <v>0</v>
      </c>
      <c r="K441" s="90"/>
    </row>
    <row r="442" spans="1:11" x14ac:dyDescent="0.25">
      <c r="A442" s="48"/>
      <c r="B442" s="87">
        <v>6</v>
      </c>
      <c r="C442" s="88" t="s">
        <v>18</v>
      </c>
      <c r="D442" s="176"/>
      <c r="E442" s="176"/>
      <c r="F442" s="176"/>
      <c r="G442" s="176"/>
      <c r="H442" s="177"/>
      <c r="I442" s="89"/>
      <c r="J442" s="89">
        <f t="shared" si="38"/>
        <v>0</v>
      </c>
      <c r="K442" s="90"/>
    </row>
    <row r="443" spans="1:11" x14ac:dyDescent="0.25">
      <c r="A443" s="48"/>
      <c r="B443" s="87">
        <v>2</v>
      </c>
      <c r="C443" s="88" t="s">
        <v>21</v>
      </c>
      <c r="D443" s="176"/>
      <c r="E443" s="176"/>
      <c r="F443" s="176"/>
      <c r="G443" s="176"/>
      <c r="H443" s="177"/>
      <c r="I443" s="89"/>
      <c r="J443" s="89">
        <f>I443</f>
        <v>0</v>
      </c>
      <c r="K443" s="90"/>
    </row>
    <row r="444" spans="1:11" x14ac:dyDescent="0.25">
      <c r="A444" s="48"/>
      <c r="B444" s="87">
        <v>5</v>
      </c>
      <c r="C444" s="88" t="s">
        <v>172</v>
      </c>
      <c r="D444" s="87" t="s">
        <v>140</v>
      </c>
      <c r="E444" s="87">
        <v>1</v>
      </c>
      <c r="F444" s="87"/>
      <c r="G444" s="87">
        <f>E444*F444</f>
        <v>0</v>
      </c>
      <c r="H444" s="177"/>
      <c r="I444" s="89"/>
      <c r="J444" s="89">
        <f t="shared" si="38"/>
        <v>0</v>
      </c>
      <c r="K444" s="90"/>
    </row>
    <row r="445" spans="1:11" x14ac:dyDescent="0.25">
      <c r="A445" s="48"/>
      <c r="B445" s="91">
        <v>10</v>
      </c>
      <c r="C445" s="88" t="s">
        <v>20</v>
      </c>
      <c r="D445" s="87"/>
      <c r="E445" s="87"/>
      <c r="F445" s="87"/>
      <c r="G445" s="87">
        <f>E445*F445</f>
        <v>0</v>
      </c>
      <c r="H445" s="88"/>
      <c r="I445" s="89">
        <f>G445</f>
        <v>0</v>
      </c>
      <c r="J445" s="89">
        <f t="shared" si="38"/>
        <v>0</v>
      </c>
      <c r="K445" s="90"/>
    </row>
    <row r="446" spans="1:11" x14ac:dyDescent="0.25">
      <c r="A446" s="135">
        <v>22</v>
      </c>
      <c r="B446" s="178" t="s">
        <v>218</v>
      </c>
      <c r="C446" s="178"/>
      <c r="D446" s="178"/>
      <c r="E446" s="178"/>
      <c r="F446" s="178"/>
      <c r="G446" s="49" t="s">
        <v>7</v>
      </c>
      <c r="H446" s="50"/>
      <c r="I446" s="51">
        <f>SUM(I447:I453)</f>
        <v>1000</v>
      </c>
      <c r="J446" s="51">
        <f>SUM(J447:J453)</f>
        <v>1000</v>
      </c>
      <c r="K446" s="52"/>
    </row>
    <row r="447" spans="1:11" x14ac:dyDescent="0.25">
      <c r="A447" s="48"/>
      <c r="B447" s="87">
        <v>3</v>
      </c>
      <c r="C447" s="69" t="s">
        <v>16</v>
      </c>
      <c r="D447" s="176"/>
      <c r="E447" s="176"/>
      <c r="F447" s="176"/>
      <c r="G447" s="176"/>
      <c r="H447" s="177"/>
      <c r="I447" s="147">
        <v>1000</v>
      </c>
      <c r="J447" s="89">
        <f t="shared" ref="J447:J453" si="39">I447</f>
        <v>1000</v>
      </c>
      <c r="K447" s="69" t="s">
        <v>201</v>
      </c>
    </row>
    <row r="448" spans="1:11" x14ac:dyDescent="0.25">
      <c r="A448" s="48"/>
      <c r="B448" s="87">
        <v>4</v>
      </c>
      <c r="C448" s="88" t="s">
        <v>17</v>
      </c>
      <c r="D448" s="176"/>
      <c r="E448" s="176"/>
      <c r="F448" s="176"/>
      <c r="G448" s="176"/>
      <c r="H448" s="177"/>
      <c r="I448" s="89"/>
      <c r="J448" s="89">
        <f t="shared" si="39"/>
        <v>0</v>
      </c>
      <c r="K448" s="90"/>
    </row>
    <row r="449" spans="1:11" x14ac:dyDescent="0.25">
      <c r="A449" s="48"/>
      <c r="B449" s="87">
        <v>6</v>
      </c>
      <c r="C449" s="88" t="s">
        <v>250</v>
      </c>
      <c r="D449" s="176"/>
      <c r="E449" s="176"/>
      <c r="F449" s="176"/>
      <c r="G449" s="176"/>
      <c r="H449" s="177"/>
      <c r="I449" s="89"/>
      <c r="J449" s="89">
        <f t="shared" si="39"/>
        <v>0</v>
      </c>
      <c r="K449" s="90"/>
    </row>
    <row r="450" spans="1:11" x14ac:dyDescent="0.25">
      <c r="A450" s="48"/>
      <c r="B450" s="87">
        <v>6</v>
      </c>
      <c r="C450" s="88" t="s">
        <v>18</v>
      </c>
      <c r="D450" s="176"/>
      <c r="E450" s="176"/>
      <c r="F450" s="176"/>
      <c r="G450" s="176"/>
      <c r="H450" s="177"/>
      <c r="I450" s="89"/>
      <c r="J450" s="89">
        <f t="shared" si="39"/>
        <v>0</v>
      </c>
      <c r="K450" s="90"/>
    </row>
    <row r="451" spans="1:11" x14ac:dyDescent="0.25">
      <c r="A451" s="48"/>
      <c r="B451" s="87">
        <v>2</v>
      </c>
      <c r="C451" s="88" t="s">
        <v>21</v>
      </c>
      <c r="D451" s="176"/>
      <c r="E451" s="176"/>
      <c r="F451" s="176"/>
      <c r="G451" s="176"/>
      <c r="H451" s="177"/>
      <c r="I451" s="89"/>
      <c r="J451" s="89">
        <f>I451</f>
        <v>0</v>
      </c>
      <c r="K451" s="90"/>
    </row>
    <row r="452" spans="1:11" x14ac:dyDescent="0.25">
      <c r="A452" s="48"/>
      <c r="B452" s="87">
        <v>5</v>
      </c>
      <c r="C452" s="88" t="s">
        <v>172</v>
      </c>
      <c r="D452" s="87" t="s">
        <v>140</v>
      </c>
      <c r="E452" s="87">
        <v>1</v>
      </c>
      <c r="F452" s="87"/>
      <c r="G452" s="87">
        <f>E452*F452</f>
        <v>0</v>
      </c>
      <c r="H452" s="177"/>
      <c r="I452" s="89"/>
      <c r="J452" s="89">
        <f t="shared" si="39"/>
        <v>0</v>
      </c>
      <c r="K452" s="90"/>
    </row>
    <row r="453" spans="1:11" x14ac:dyDescent="0.25">
      <c r="A453" s="48"/>
      <c r="B453" s="91">
        <v>10</v>
      </c>
      <c r="C453" s="88" t="s">
        <v>20</v>
      </c>
      <c r="D453" s="87"/>
      <c r="E453" s="87"/>
      <c r="F453" s="87"/>
      <c r="G453" s="87">
        <f>E453*F453</f>
        <v>0</v>
      </c>
      <c r="H453" s="88"/>
      <c r="I453" s="89">
        <f>G453</f>
        <v>0</v>
      </c>
      <c r="J453" s="89">
        <f t="shared" si="39"/>
        <v>0</v>
      </c>
      <c r="K453" s="90"/>
    </row>
    <row r="454" spans="1:11" x14ac:dyDescent="0.25">
      <c r="A454" s="141">
        <v>23</v>
      </c>
      <c r="B454" s="178" t="s">
        <v>219</v>
      </c>
      <c r="C454" s="178"/>
      <c r="D454" s="178"/>
      <c r="E454" s="178"/>
      <c r="F454" s="178"/>
      <c r="G454" s="49" t="s">
        <v>7</v>
      </c>
      <c r="H454" s="50"/>
      <c r="I454" s="51">
        <f>SUM(I455:I461)</f>
        <v>1000</v>
      </c>
      <c r="J454" s="51">
        <f>SUM(J455:J461)</f>
        <v>1000</v>
      </c>
      <c r="K454" s="52"/>
    </row>
    <row r="455" spans="1:11" x14ac:dyDescent="0.25">
      <c r="A455" s="48"/>
      <c r="B455" s="87">
        <v>3</v>
      </c>
      <c r="C455" s="69" t="s">
        <v>16</v>
      </c>
      <c r="D455" s="176"/>
      <c r="E455" s="176"/>
      <c r="F455" s="176"/>
      <c r="G455" s="176"/>
      <c r="H455" s="177"/>
      <c r="I455" s="147">
        <v>1000</v>
      </c>
      <c r="J455" s="89">
        <f t="shared" ref="J455:J493" si="40">I455</f>
        <v>1000</v>
      </c>
      <c r="K455" s="69" t="s">
        <v>201</v>
      </c>
    </row>
    <row r="456" spans="1:11" x14ac:dyDescent="0.25">
      <c r="A456" s="48"/>
      <c r="B456" s="87">
        <v>4</v>
      </c>
      <c r="C456" s="88" t="s">
        <v>17</v>
      </c>
      <c r="D456" s="176"/>
      <c r="E456" s="176"/>
      <c r="F456" s="176"/>
      <c r="G456" s="176"/>
      <c r="H456" s="177"/>
      <c r="I456" s="89"/>
      <c r="J456" s="89">
        <f t="shared" si="40"/>
        <v>0</v>
      </c>
      <c r="K456" s="90"/>
    </row>
    <row r="457" spans="1:11" x14ac:dyDescent="0.25">
      <c r="A457" s="48"/>
      <c r="B457" s="87">
        <v>6</v>
      </c>
      <c r="C457" s="88" t="s">
        <v>250</v>
      </c>
      <c r="D457" s="176"/>
      <c r="E457" s="176"/>
      <c r="F457" s="176"/>
      <c r="G457" s="176"/>
      <c r="H457" s="177"/>
      <c r="I457" s="89"/>
      <c r="J457" s="89">
        <f t="shared" si="40"/>
        <v>0</v>
      </c>
      <c r="K457" s="90"/>
    </row>
    <row r="458" spans="1:11" x14ac:dyDescent="0.25">
      <c r="A458" s="48"/>
      <c r="B458" s="87">
        <v>6</v>
      </c>
      <c r="C458" s="88" t="s">
        <v>18</v>
      </c>
      <c r="D458" s="176"/>
      <c r="E458" s="176"/>
      <c r="F458" s="176"/>
      <c r="G458" s="176"/>
      <c r="H458" s="177"/>
      <c r="I458" s="89"/>
      <c r="J458" s="89">
        <f t="shared" si="40"/>
        <v>0</v>
      </c>
      <c r="K458" s="90"/>
    </row>
    <row r="459" spans="1:11" x14ac:dyDescent="0.25">
      <c r="A459" s="48"/>
      <c r="B459" s="87">
        <v>2</v>
      </c>
      <c r="C459" s="88" t="s">
        <v>21</v>
      </c>
      <c r="D459" s="176"/>
      <c r="E459" s="176"/>
      <c r="F459" s="176"/>
      <c r="G459" s="176"/>
      <c r="H459" s="177"/>
      <c r="I459" s="89"/>
      <c r="J459" s="89">
        <f>I459</f>
        <v>0</v>
      </c>
      <c r="K459" s="90"/>
    </row>
    <row r="460" spans="1:11" x14ac:dyDescent="0.25">
      <c r="A460" s="48"/>
      <c r="B460" s="87">
        <v>5</v>
      </c>
      <c r="C460" s="88" t="s">
        <v>172</v>
      </c>
      <c r="D460" s="87" t="s">
        <v>140</v>
      </c>
      <c r="E460" s="87">
        <v>1</v>
      </c>
      <c r="F460" s="87"/>
      <c r="G460" s="87">
        <f>E460*F460</f>
        <v>0</v>
      </c>
      <c r="H460" s="177"/>
      <c r="I460" s="89"/>
      <c r="J460" s="89">
        <f t="shared" si="40"/>
        <v>0</v>
      </c>
      <c r="K460" s="90"/>
    </row>
    <row r="461" spans="1:11" x14ac:dyDescent="0.25">
      <c r="A461" s="48"/>
      <c r="B461" s="91">
        <v>10</v>
      </c>
      <c r="C461" s="88" t="s">
        <v>20</v>
      </c>
      <c r="D461" s="87"/>
      <c r="E461" s="87"/>
      <c r="F461" s="87"/>
      <c r="G461" s="87">
        <f>E461*F461</f>
        <v>0</v>
      </c>
      <c r="H461" s="88"/>
      <c r="I461" s="89">
        <f>G461</f>
        <v>0</v>
      </c>
      <c r="J461" s="89">
        <f t="shared" si="40"/>
        <v>0</v>
      </c>
      <c r="K461" s="90"/>
    </row>
    <row r="462" spans="1:11" x14ac:dyDescent="0.25">
      <c r="A462" s="141">
        <v>24</v>
      </c>
      <c r="B462" s="178" t="s">
        <v>220</v>
      </c>
      <c r="C462" s="178"/>
      <c r="D462" s="178"/>
      <c r="E462" s="178"/>
      <c r="F462" s="178"/>
      <c r="G462" s="49" t="s">
        <v>7</v>
      </c>
      <c r="H462" s="50"/>
      <c r="I462" s="51">
        <f>SUM(I463:I469)</f>
        <v>1000</v>
      </c>
      <c r="J462" s="51">
        <f>SUM(J463:J469)</f>
        <v>1000</v>
      </c>
      <c r="K462" s="52"/>
    </row>
    <row r="463" spans="1:11" x14ac:dyDescent="0.25">
      <c r="A463" s="48"/>
      <c r="B463" s="87">
        <v>3</v>
      </c>
      <c r="C463" s="69" t="s">
        <v>16</v>
      </c>
      <c r="D463" s="176"/>
      <c r="E463" s="176"/>
      <c r="F463" s="176"/>
      <c r="G463" s="176"/>
      <c r="H463" s="177"/>
      <c r="I463" s="147">
        <v>1000</v>
      </c>
      <c r="J463" s="89">
        <f t="shared" si="40"/>
        <v>1000</v>
      </c>
      <c r="K463" s="69" t="s">
        <v>201</v>
      </c>
    </row>
    <row r="464" spans="1:11" x14ac:dyDescent="0.25">
      <c r="A464" s="48"/>
      <c r="B464" s="87">
        <v>4</v>
      </c>
      <c r="C464" s="88" t="s">
        <v>17</v>
      </c>
      <c r="D464" s="176"/>
      <c r="E464" s="176"/>
      <c r="F464" s="176"/>
      <c r="G464" s="176"/>
      <c r="H464" s="177"/>
      <c r="I464" s="89"/>
      <c r="J464" s="89">
        <f t="shared" si="40"/>
        <v>0</v>
      </c>
      <c r="K464" s="90"/>
    </row>
    <row r="465" spans="1:11" x14ac:dyDescent="0.25">
      <c r="A465" s="48"/>
      <c r="B465" s="87">
        <v>6</v>
      </c>
      <c r="C465" s="88" t="s">
        <v>250</v>
      </c>
      <c r="D465" s="176"/>
      <c r="E465" s="176"/>
      <c r="F465" s="176"/>
      <c r="G465" s="176"/>
      <c r="H465" s="177"/>
      <c r="I465" s="89"/>
      <c r="J465" s="89">
        <f t="shared" si="40"/>
        <v>0</v>
      </c>
      <c r="K465" s="90"/>
    </row>
    <row r="466" spans="1:11" x14ac:dyDescent="0.25">
      <c r="A466" s="48"/>
      <c r="B466" s="87">
        <v>6</v>
      </c>
      <c r="C466" s="88" t="s">
        <v>18</v>
      </c>
      <c r="D466" s="176"/>
      <c r="E466" s="176"/>
      <c r="F466" s="176"/>
      <c r="G466" s="176"/>
      <c r="H466" s="177"/>
      <c r="I466" s="89"/>
      <c r="J466" s="89">
        <f t="shared" si="40"/>
        <v>0</v>
      </c>
      <c r="K466" s="90"/>
    </row>
    <row r="467" spans="1:11" x14ac:dyDescent="0.25">
      <c r="A467" s="48"/>
      <c r="B467" s="87">
        <v>2</v>
      </c>
      <c r="C467" s="88" t="s">
        <v>21</v>
      </c>
      <c r="D467" s="176"/>
      <c r="E467" s="176"/>
      <c r="F467" s="176"/>
      <c r="G467" s="176"/>
      <c r="H467" s="177"/>
      <c r="I467" s="89"/>
      <c r="J467" s="89">
        <f>I467</f>
        <v>0</v>
      </c>
      <c r="K467" s="90"/>
    </row>
    <row r="468" spans="1:11" x14ac:dyDescent="0.25">
      <c r="A468" s="48"/>
      <c r="B468" s="87">
        <v>5</v>
      </c>
      <c r="C468" s="88" t="s">
        <v>172</v>
      </c>
      <c r="D468" s="87" t="s">
        <v>140</v>
      </c>
      <c r="E468" s="87">
        <v>1</v>
      </c>
      <c r="F468" s="87"/>
      <c r="G468" s="87">
        <f>E468*F468</f>
        <v>0</v>
      </c>
      <c r="H468" s="177"/>
      <c r="I468" s="89"/>
      <c r="J468" s="89">
        <f t="shared" si="40"/>
        <v>0</v>
      </c>
      <c r="K468" s="90"/>
    </row>
    <row r="469" spans="1:11" x14ac:dyDescent="0.25">
      <c r="A469" s="48"/>
      <c r="B469" s="91">
        <v>10</v>
      </c>
      <c r="C469" s="88" t="s">
        <v>20</v>
      </c>
      <c r="D469" s="87"/>
      <c r="E469" s="87"/>
      <c r="F469" s="87"/>
      <c r="G469" s="87">
        <f>E469*F469</f>
        <v>0</v>
      </c>
      <c r="H469" s="88"/>
      <c r="I469" s="89">
        <f>G469</f>
        <v>0</v>
      </c>
      <c r="J469" s="89">
        <f t="shared" si="40"/>
        <v>0</v>
      </c>
      <c r="K469" s="90"/>
    </row>
    <row r="470" spans="1:11" x14ac:dyDescent="0.25">
      <c r="A470" s="141">
        <v>25</v>
      </c>
      <c r="B470" s="178" t="s">
        <v>221</v>
      </c>
      <c r="C470" s="178"/>
      <c r="D470" s="178"/>
      <c r="E470" s="178"/>
      <c r="F470" s="178"/>
      <c r="G470" s="49" t="s">
        <v>7</v>
      </c>
      <c r="H470" s="50"/>
      <c r="I470" s="51">
        <f>SUM(I471:I477)</f>
        <v>1000</v>
      </c>
      <c r="J470" s="51">
        <f>SUM(J471:J477)</f>
        <v>1000</v>
      </c>
      <c r="K470" s="52"/>
    </row>
    <row r="471" spans="1:11" x14ac:dyDescent="0.25">
      <c r="A471" s="48"/>
      <c r="B471" s="87">
        <v>3</v>
      </c>
      <c r="C471" s="69" t="s">
        <v>16</v>
      </c>
      <c r="D471" s="176"/>
      <c r="E471" s="176"/>
      <c r="F471" s="176"/>
      <c r="G471" s="176"/>
      <c r="H471" s="177"/>
      <c r="I471" s="147">
        <v>1000</v>
      </c>
      <c r="J471" s="89">
        <f t="shared" si="40"/>
        <v>1000</v>
      </c>
      <c r="K471" s="69" t="s">
        <v>201</v>
      </c>
    </row>
    <row r="472" spans="1:11" x14ac:dyDescent="0.25">
      <c r="A472" s="48"/>
      <c r="B472" s="87">
        <v>4</v>
      </c>
      <c r="C472" s="88" t="s">
        <v>17</v>
      </c>
      <c r="D472" s="176"/>
      <c r="E472" s="176"/>
      <c r="F472" s="176"/>
      <c r="G472" s="176"/>
      <c r="H472" s="177"/>
      <c r="I472" s="89"/>
      <c r="J472" s="89">
        <f t="shared" si="40"/>
        <v>0</v>
      </c>
      <c r="K472" s="90"/>
    </row>
    <row r="473" spans="1:11" x14ac:dyDescent="0.25">
      <c r="A473" s="48"/>
      <c r="B473" s="87">
        <v>6</v>
      </c>
      <c r="C473" s="88" t="s">
        <v>250</v>
      </c>
      <c r="D473" s="176"/>
      <c r="E473" s="176"/>
      <c r="F473" s="176"/>
      <c r="G473" s="176"/>
      <c r="H473" s="177"/>
      <c r="I473" s="89"/>
      <c r="J473" s="89">
        <f t="shared" si="40"/>
        <v>0</v>
      </c>
      <c r="K473" s="90"/>
    </row>
    <row r="474" spans="1:11" x14ac:dyDescent="0.25">
      <c r="A474" s="48"/>
      <c r="B474" s="87">
        <v>6</v>
      </c>
      <c r="C474" s="88" t="s">
        <v>18</v>
      </c>
      <c r="D474" s="176"/>
      <c r="E474" s="176"/>
      <c r="F474" s="176"/>
      <c r="G474" s="176"/>
      <c r="H474" s="177"/>
      <c r="I474" s="89"/>
      <c r="J474" s="89">
        <f t="shared" si="40"/>
        <v>0</v>
      </c>
      <c r="K474" s="90"/>
    </row>
    <row r="475" spans="1:11" x14ac:dyDescent="0.25">
      <c r="A475" s="48"/>
      <c r="B475" s="87">
        <v>2</v>
      </c>
      <c r="C475" s="88" t="s">
        <v>21</v>
      </c>
      <c r="D475" s="176"/>
      <c r="E475" s="176"/>
      <c r="F475" s="176"/>
      <c r="G475" s="176"/>
      <c r="H475" s="177"/>
      <c r="I475" s="89"/>
      <c r="J475" s="89">
        <f>I475</f>
        <v>0</v>
      </c>
      <c r="K475" s="90" t="s">
        <v>173</v>
      </c>
    </row>
    <row r="476" spans="1:11" x14ac:dyDescent="0.25">
      <c r="A476" s="48"/>
      <c r="B476" s="87">
        <v>5</v>
      </c>
      <c r="C476" s="88" t="s">
        <v>172</v>
      </c>
      <c r="D476" s="87" t="s">
        <v>140</v>
      </c>
      <c r="E476" s="87">
        <v>1</v>
      </c>
      <c r="F476" s="87"/>
      <c r="G476" s="87">
        <f>E476*F476</f>
        <v>0</v>
      </c>
      <c r="H476" s="177"/>
      <c r="I476" s="89"/>
      <c r="J476" s="89">
        <f t="shared" si="40"/>
        <v>0</v>
      </c>
      <c r="K476" s="90"/>
    </row>
    <row r="477" spans="1:11" x14ac:dyDescent="0.25">
      <c r="A477" s="48"/>
      <c r="B477" s="91">
        <v>10</v>
      </c>
      <c r="C477" s="88" t="s">
        <v>20</v>
      </c>
      <c r="D477" s="87"/>
      <c r="E477" s="87"/>
      <c r="F477" s="87"/>
      <c r="G477" s="87">
        <f>E477*F477</f>
        <v>0</v>
      </c>
      <c r="H477" s="88"/>
      <c r="I477" s="89">
        <f>G477</f>
        <v>0</v>
      </c>
      <c r="J477" s="89">
        <f t="shared" si="40"/>
        <v>0</v>
      </c>
      <c r="K477" s="90"/>
    </row>
    <row r="478" spans="1:11" x14ac:dyDescent="0.25">
      <c r="A478" s="141">
        <v>26</v>
      </c>
      <c r="B478" s="178" t="s">
        <v>222</v>
      </c>
      <c r="C478" s="178"/>
      <c r="D478" s="178"/>
      <c r="E478" s="178"/>
      <c r="F478" s="178"/>
      <c r="G478" s="49" t="s">
        <v>7</v>
      </c>
      <c r="H478" s="50"/>
      <c r="I478" s="51">
        <f>SUM(I479:I485)</f>
        <v>1000</v>
      </c>
      <c r="J478" s="51">
        <f>SUM(J479:J485)</f>
        <v>1000</v>
      </c>
      <c r="K478" s="52"/>
    </row>
    <row r="479" spans="1:11" x14ac:dyDescent="0.25">
      <c r="A479" s="48"/>
      <c r="B479" s="87">
        <v>3</v>
      </c>
      <c r="C479" s="69" t="s">
        <v>16</v>
      </c>
      <c r="D479" s="176"/>
      <c r="E479" s="176"/>
      <c r="F479" s="176"/>
      <c r="G479" s="176"/>
      <c r="H479" s="177"/>
      <c r="I479" s="147">
        <v>1000</v>
      </c>
      <c r="J479" s="89">
        <f t="shared" si="40"/>
        <v>1000</v>
      </c>
      <c r="K479" s="69" t="s">
        <v>201</v>
      </c>
    </row>
    <row r="480" spans="1:11" x14ac:dyDescent="0.25">
      <c r="A480" s="48"/>
      <c r="B480" s="87">
        <v>4</v>
      </c>
      <c r="C480" s="88" t="s">
        <v>17</v>
      </c>
      <c r="D480" s="176"/>
      <c r="E480" s="176"/>
      <c r="F480" s="176"/>
      <c r="G480" s="176"/>
      <c r="H480" s="177"/>
      <c r="I480" s="89"/>
      <c r="J480" s="89">
        <f t="shared" si="40"/>
        <v>0</v>
      </c>
      <c r="K480" s="90"/>
    </row>
    <row r="481" spans="1:11" x14ac:dyDescent="0.25">
      <c r="A481" s="48"/>
      <c r="B481" s="87">
        <v>6</v>
      </c>
      <c r="C481" s="88" t="s">
        <v>250</v>
      </c>
      <c r="D481" s="176"/>
      <c r="E481" s="176"/>
      <c r="F481" s="176"/>
      <c r="G481" s="176"/>
      <c r="H481" s="177"/>
      <c r="I481" s="89"/>
      <c r="J481" s="89">
        <f t="shared" si="40"/>
        <v>0</v>
      </c>
      <c r="K481" s="90"/>
    </row>
    <row r="482" spans="1:11" x14ac:dyDescent="0.25">
      <c r="A482" s="48"/>
      <c r="B482" s="87">
        <v>6</v>
      </c>
      <c r="C482" s="88" t="s">
        <v>18</v>
      </c>
      <c r="D482" s="176"/>
      <c r="E482" s="176"/>
      <c r="F482" s="176"/>
      <c r="G482" s="176"/>
      <c r="H482" s="177"/>
      <c r="I482" s="89"/>
      <c r="J482" s="89">
        <f t="shared" si="40"/>
        <v>0</v>
      </c>
      <c r="K482" s="90"/>
    </row>
    <row r="483" spans="1:11" x14ac:dyDescent="0.25">
      <c r="A483" s="48"/>
      <c r="B483" s="87">
        <v>2</v>
      </c>
      <c r="C483" s="88" t="s">
        <v>21</v>
      </c>
      <c r="D483" s="176"/>
      <c r="E483" s="176"/>
      <c r="F483" s="176"/>
      <c r="G483" s="176"/>
      <c r="H483" s="177"/>
      <c r="I483" s="89"/>
      <c r="J483" s="89">
        <f>I483</f>
        <v>0</v>
      </c>
      <c r="K483" s="90"/>
    </row>
    <row r="484" spans="1:11" x14ac:dyDescent="0.25">
      <c r="A484" s="48"/>
      <c r="B484" s="87">
        <v>5</v>
      </c>
      <c r="C484" s="88" t="s">
        <v>172</v>
      </c>
      <c r="D484" s="87" t="s">
        <v>140</v>
      </c>
      <c r="E484" s="87">
        <v>1</v>
      </c>
      <c r="F484" s="87"/>
      <c r="G484" s="87">
        <f>E484*F484</f>
        <v>0</v>
      </c>
      <c r="H484" s="177"/>
      <c r="I484" s="89"/>
      <c r="J484" s="89">
        <f t="shared" si="40"/>
        <v>0</v>
      </c>
      <c r="K484" s="90"/>
    </row>
    <row r="485" spans="1:11" x14ac:dyDescent="0.25">
      <c r="A485" s="48"/>
      <c r="B485" s="91">
        <v>10</v>
      </c>
      <c r="C485" s="88" t="s">
        <v>20</v>
      </c>
      <c r="D485" s="87"/>
      <c r="E485" s="87"/>
      <c r="F485" s="87"/>
      <c r="G485" s="87">
        <f>E485*F485</f>
        <v>0</v>
      </c>
      <c r="H485" s="88"/>
      <c r="I485" s="89">
        <f>G485</f>
        <v>0</v>
      </c>
      <c r="J485" s="89">
        <f t="shared" si="40"/>
        <v>0</v>
      </c>
      <c r="K485" s="90"/>
    </row>
    <row r="486" spans="1:11" x14ac:dyDescent="0.25">
      <c r="A486" s="141">
        <v>27</v>
      </c>
      <c r="B486" s="178" t="s">
        <v>223</v>
      </c>
      <c r="C486" s="178"/>
      <c r="D486" s="178"/>
      <c r="E486" s="178"/>
      <c r="F486" s="178"/>
      <c r="G486" s="49" t="s">
        <v>7</v>
      </c>
      <c r="H486" s="50"/>
      <c r="I486" s="51">
        <f>SUM(I487:I493)</f>
        <v>1000</v>
      </c>
      <c r="J486" s="51">
        <f>SUM(J487:J493)</f>
        <v>1000</v>
      </c>
      <c r="K486" s="52"/>
    </row>
    <row r="487" spans="1:11" x14ac:dyDescent="0.25">
      <c r="A487" s="48"/>
      <c r="B487" s="87">
        <v>3</v>
      </c>
      <c r="C487" s="69" t="s">
        <v>16</v>
      </c>
      <c r="D487" s="176"/>
      <c r="E487" s="176"/>
      <c r="F487" s="176"/>
      <c r="G487" s="176"/>
      <c r="H487" s="177"/>
      <c r="I487" s="147">
        <v>1000</v>
      </c>
      <c r="J487" s="89">
        <f t="shared" si="40"/>
        <v>1000</v>
      </c>
      <c r="K487" s="69" t="s">
        <v>201</v>
      </c>
    </row>
    <row r="488" spans="1:11" x14ac:dyDescent="0.25">
      <c r="A488" s="48"/>
      <c r="B488" s="87">
        <v>4</v>
      </c>
      <c r="C488" s="88" t="s">
        <v>17</v>
      </c>
      <c r="D488" s="176"/>
      <c r="E488" s="176"/>
      <c r="F488" s="176"/>
      <c r="G488" s="176"/>
      <c r="H488" s="177"/>
      <c r="I488" s="89"/>
      <c r="J488" s="89">
        <f t="shared" si="40"/>
        <v>0</v>
      </c>
      <c r="K488" s="90"/>
    </row>
    <row r="489" spans="1:11" x14ac:dyDescent="0.25">
      <c r="A489" s="48"/>
      <c r="B489" s="87">
        <v>6</v>
      </c>
      <c r="C489" s="88" t="s">
        <v>250</v>
      </c>
      <c r="D489" s="176"/>
      <c r="E489" s="176"/>
      <c r="F489" s="176"/>
      <c r="G489" s="176"/>
      <c r="H489" s="177"/>
      <c r="I489" s="89"/>
      <c r="J489" s="89">
        <f t="shared" si="40"/>
        <v>0</v>
      </c>
      <c r="K489" s="90"/>
    </row>
    <row r="490" spans="1:11" x14ac:dyDescent="0.25">
      <c r="A490" s="48"/>
      <c r="B490" s="87">
        <v>6</v>
      </c>
      <c r="C490" s="88" t="s">
        <v>18</v>
      </c>
      <c r="D490" s="176"/>
      <c r="E490" s="176"/>
      <c r="F490" s="176"/>
      <c r="G490" s="176"/>
      <c r="H490" s="177"/>
      <c r="I490" s="89"/>
      <c r="J490" s="89">
        <f t="shared" si="40"/>
        <v>0</v>
      </c>
      <c r="K490" s="90"/>
    </row>
    <row r="491" spans="1:11" x14ac:dyDescent="0.25">
      <c r="A491" s="48"/>
      <c r="B491" s="87">
        <v>2</v>
      </c>
      <c r="C491" s="88" t="s">
        <v>21</v>
      </c>
      <c r="D491" s="176"/>
      <c r="E491" s="176"/>
      <c r="F491" s="176"/>
      <c r="G491" s="176"/>
      <c r="H491" s="177"/>
      <c r="I491" s="89"/>
      <c r="J491" s="89">
        <f>I491</f>
        <v>0</v>
      </c>
      <c r="K491" s="90"/>
    </row>
    <row r="492" spans="1:11" x14ac:dyDescent="0.25">
      <c r="A492" s="48"/>
      <c r="B492" s="87">
        <v>5</v>
      </c>
      <c r="C492" s="88" t="s">
        <v>172</v>
      </c>
      <c r="D492" s="87" t="s">
        <v>140</v>
      </c>
      <c r="E492" s="87">
        <v>1</v>
      </c>
      <c r="F492" s="87"/>
      <c r="G492" s="87">
        <f>E492*F492</f>
        <v>0</v>
      </c>
      <c r="H492" s="177"/>
      <c r="I492" s="89"/>
      <c r="J492" s="89">
        <f t="shared" si="40"/>
        <v>0</v>
      </c>
      <c r="K492" s="90"/>
    </row>
    <row r="493" spans="1:11" x14ac:dyDescent="0.25">
      <c r="A493" s="48"/>
      <c r="B493" s="91">
        <v>10</v>
      </c>
      <c r="C493" s="88" t="s">
        <v>20</v>
      </c>
      <c r="D493" s="87"/>
      <c r="E493" s="87"/>
      <c r="F493" s="87"/>
      <c r="G493" s="87">
        <f>E493*F493</f>
        <v>0</v>
      </c>
      <c r="H493" s="88"/>
      <c r="I493" s="89">
        <f>G493</f>
        <v>0</v>
      </c>
      <c r="J493" s="89">
        <f t="shared" si="40"/>
        <v>0</v>
      </c>
      <c r="K493" s="90"/>
    </row>
    <row r="494" spans="1:11" x14ac:dyDescent="0.25">
      <c r="A494" s="48"/>
      <c r="B494" s="142"/>
      <c r="C494" s="143"/>
      <c r="D494" s="144"/>
      <c r="E494" s="144"/>
      <c r="F494" s="144"/>
      <c r="G494" s="144"/>
      <c r="H494" s="143"/>
      <c r="I494" s="145"/>
      <c r="J494" s="145"/>
      <c r="K494" s="146"/>
    </row>
    <row r="495" spans="1:11" x14ac:dyDescent="0.25">
      <c r="A495" s="141">
        <v>28</v>
      </c>
      <c r="B495" s="178" t="s">
        <v>224</v>
      </c>
      <c r="C495" s="178"/>
      <c r="D495" s="178"/>
      <c r="E495" s="178"/>
      <c r="F495" s="178"/>
      <c r="G495" s="49" t="s">
        <v>7</v>
      </c>
      <c r="H495" s="50"/>
      <c r="I495" s="51">
        <f>SUM(I496:I502)</f>
        <v>1000</v>
      </c>
      <c r="J495" s="51">
        <f>SUM(J496:J502)</f>
        <v>1000</v>
      </c>
      <c r="K495" s="52"/>
    </row>
    <row r="496" spans="1:11" x14ac:dyDescent="0.25">
      <c r="A496" s="48"/>
      <c r="B496" s="87">
        <v>3</v>
      </c>
      <c r="C496" s="69" t="s">
        <v>16</v>
      </c>
      <c r="D496" s="176"/>
      <c r="E496" s="176"/>
      <c r="F496" s="176"/>
      <c r="G496" s="176"/>
      <c r="H496" s="177"/>
      <c r="I496" s="147">
        <v>1000</v>
      </c>
      <c r="J496" s="89">
        <f t="shared" ref="J496:J518" si="41">I496</f>
        <v>1000</v>
      </c>
      <c r="K496" s="69" t="s">
        <v>201</v>
      </c>
    </row>
    <row r="497" spans="1:11" x14ac:dyDescent="0.25">
      <c r="A497" s="48"/>
      <c r="B497" s="87">
        <v>4</v>
      </c>
      <c r="C497" s="88" t="s">
        <v>17</v>
      </c>
      <c r="D497" s="176"/>
      <c r="E497" s="176"/>
      <c r="F497" s="176"/>
      <c r="G497" s="176"/>
      <c r="H497" s="177"/>
      <c r="I497" s="89"/>
      <c r="J497" s="89">
        <f t="shared" si="41"/>
        <v>0</v>
      </c>
      <c r="K497" s="90"/>
    </row>
    <row r="498" spans="1:11" x14ac:dyDescent="0.25">
      <c r="A498" s="48"/>
      <c r="B498" s="87">
        <v>6</v>
      </c>
      <c r="C498" s="88" t="s">
        <v>250</v>
      </c>
      <c r="D498" s="176"/>
      <c r="E498" s="176"/>
      <c r="F498" s="176"/>
      <c r="G498" s="176"/>
      <c r="H498" s="177"/>
      <c r="I498" s="89"/>
      <c r="J498" s="89">
        <f t="shared" si="41"/>
        <v>0</v>
      </c>
      <c r="K498" s="90"/>
    </row>
    <row r="499" spans="1:11" x14ac:dyDescent="0.25">
      <c r="A499" s="48"/>
      <c r="B499" s="87">
        <v>6</v>
      </c>
      <c r="C499" s="88" t="s">
        <v>18</v>
      </c>
      <c r="D499" s="176"/>
      <c r="E499" s="176"/>
      <c r="F499" s="176"/>
      <c r="G499" s="176"/>
      <c r="H499" s="177"/>
      <c r="I499" s="89"/>
      <c r="J499" s="89">
        <f t="shared" si="41"/>
        <v>0</v>
      </c>
      <c r="K499" s="90"/>
    </row>
    <row r="500" spans="1:11" x14ac:dyDescent="0.25">
      <c r="A500" s="48"/>
      <c r="B500" s="87">
        <v>2</v>
      </c>
      <c r="C500" s="88" t="s">
        <v>21</v>
      </c>
      <c r="D500" s="176"/>
      <c r="E500" s="176"/>
      <c r="F500" s="176"/>
      <c r="G500" s="176"/>
      <c r="H500" s="177"/>
      <c r="I500" s="89"/>
      <c r="J500" s="89">
        <f>I500</f>
        <v>0</v>
      </c>
      <c r="K500" s="90"/>
    </row>
    <row r="501" spans="1:11" x14ac:dyDescent="0.25">
      <c r="A501" s="48"/>
      <c r="B501" s="87">
        <v>5</v>
      </c>
      <c r="C501" s="88" t="s">
        <v>172</v>
      </c>
      <c r="D501" s="87" t="s">
        <v>140</v>
      </c>
      <c r="E501" s="87">
        <v>1</v>
      </c>
      <c r="F501" s="87"/>
      <c r="G501" s="87">
        <f>E501*F501</f>
        <v>0</v>
      </c>
      <c r="H501" s="177"/>
      <c r="I501" s="89"/>
      <c r="J501" s="89">
        <f t="shared" si="41"/>
        <v>0</v>
      </c>
      <c r="K501" s="90"/>
    </row>
    <row r="502" spans="1:11" x14ac:dyDescent="0.25">
      <c r="A502" s="48"/>
      <c r="B502" s="91">
        <v>10</v>
      </c>
      <c r="C502" s="88" t="s">
        <v>20</v>
      </c>
      <c r="D502" s="87"/>
      <c r="E502" s="87"/>
      <c r="F502" s="87"/>
      <c r="G502" s="87">
        <f>E502*F502</f>
        <v>0</v>
      </c>
      <c r="H502" s="88"/>
      <c r="I502" s="89">
        <f>G502</f>
        <v>0</v>
      </c>
      <c r="J502" s="89">
        <f t="shared" si="41"/>
        <v>0</v>
      </c>
      <c r="K502" s="90"/>
    </row>
    <row r="503" spans="1:11" x14ac:dyDescent="0.25">
      <c r="A503" s="141">
        <v>29</v>
      </c>
      <c r="B503" s="178" t="s">
        <v>225</v>
      </c>
      <c r="C503" s="178"/>
      <c r="D503" s="178"/>
      <c r="E503" s="178"/>
      <c r="F503" s="178"/>
      <c r="G503" s="49" t="s">
        <v>7</v>
      </c>
      <c r="H503" s="50"/>
      <c r="I503" s="51">
        <f>SUM(I504:I510)</f>
        <v>1000</v>
      </c>
      <c r="J503" s="51">
        <f>SUM(J504:J510)</f>
        <v>1000</v>
      </c>
      <c r="K503" s="52"/>
    </row>
    <row r="504" spans="1:11" x14ac:dyDescent="0.25">
      <c r="A504" s="48"/>
      <c r="B504" s="87">
        <v>3</v>
      </c>
      <c r="C504" s="69" t="s">
        <v>16</v>
      </c>
      <c r="D504" s="176"/>
      <c r="E504" s="176"/>
      <c r="F504" s="176"/>
      <c r="G504" s="176"/>
      <c r="H504" s="177"/>
      <c r="I504" s="147">
        <v>1000</v>
      </c>
      <c r="J504" s="89">
        <f t="shared" si="41"/>
        <v>1000</v>
      </c>
      <c r="K504" s="69" t="s">
        <v>201</v>
      </c>
    </row>
    <row r="505" spans="1:11" x14ac:dyDescent="0.25">
      <c r="A505" s="48"/>
      <c r="B505" s="87">
        <v>4</v>
      </c>
      <c r="C505" s="88" t="s">
        <v>17</v>
      </c>
      <c r="D505" s="176"/>
      <c r="E505" s="176"/>
      <c r="F505" s="176"/>
      <c r="G505" s="176"/>
      <c r="H505" s="177"/>
      <c r="I505" s="89"/>
      <c r="J505" s="89">
        <f t="shared" si="41"/>
        <v>0</v>
      </c>
      <c r="K505" s="90"/>
    </row>
    <row r="506" spans="1:11" x14ac:dyDescent="0.25">
      <c r="A506" s="48"/>
      <c r="B506" s="87">
        <v>6</v>
      </c>
      <c r="C506" s="88" t="s">
        <v>250</v>
      </c>
      <c r="D506" s="176"/>
      <c r="E506" s="176"/>
      <c r="F506" s="176"/>
      <c r="G506" s="176"/>
      <c r="H506" s="177"/>
      <c r="I506" s="89"/>
      <c r="J506" s="89">
        <f t="shared" si="41"/>
        <v>0</v>
      </c>
      <c r="K506" s="90"/>
    </row>
    <row r="507" spans="1:11" x14ac:dyDescent="0.25">
      <c r="A507" s="48"/>
      <c r="B507" s="87">
        <v>6</v>
      </c>
      <c r="C507" s="88" t="s">
        <v>18</v>
      </c>
      <c r="D507" s="176"/>
      <c r="E507" s="176"/>
      <c r="F507" s="176"/>
      <c r="G507" s="176"/>
      <c r="H507" s="177"/>
      <c r="I507" s="89"/>
      <c r="J507" s="89">
        <f t="shared" si="41"/>
        <v>0</v>
      </c>
      <c r="K507" s="90"/>
    </row>
    <row r="508" spans="1:11" x14ac:dyDescent="0.25">
      <c r="A508" s="48"/>
      <c r="B508" s="87">
        <v>2</v>
      </c>
      <c r="C508" s="88" t="s">
        <v>21</v>
      </c>
      <c r="D508" s="176"/>
      <c r="E508" s="176"/>
      <c r="F508" s="176"/>
      <c r="G508" s="176"/>
      <c r="H508" s="177"/>
      <c r="I508" s="89"/>
      <c r="J508" s="89">
        <f>I508</f>
        <v>0</v>
      </c>
      <c r="K508" s="90"/>
    </row>
    <row r="509" spans="1:11" x14ac:dyDescent="0.25">
      <c r="A509" s="48"/>
      <c r="B509" s="87">
        <v>5</v>
      </c>
      <c r="C509" s="88" t="s">
        <v>172</v>
      </c>
      <c r="D509" s="87" t="s">
        <v>140</v>
      </c>
      <c r="E509" s="87">
        <v>1</v>
      </c>
      <c r="F509" s="87"/>
      <c r="G509" s="87">
        <f>E509*F509</f>
        <v>0</v>
      </c>
      <c r="H509" s="177"/>
      <c r="I509" s="89"/>
      <c r="J509" s="89">
        <f t="shared" si="41"/>
        <v>0</v>
      </c>
      <c r="K509" s="90"/>
    </row>
    <row r="510" spans="1:11" x14ac:dyDescent="0.25">
      <c r="A510" s="48"/>
      <c r="B510" s="91">
        <v>10</v>
      </c>
      <c r="C510" s="88" t="s">
        <v>20</v>
      </c>
      <c r="D510" s="87"/>
      <c r="E510" s="87"/>
      <c r="F510" s="87"/>
      <c r="G510" s="87">
        <f>E510*F510</f>
        <v>0</v>
      </c>
      <c r="H510" s="88"/>
      <c r="I510" s="89">
        <f>G510</f>
        <v>0</v>
      </c>
      <c r="J510" s="89">
        <f t="shared" si="41"/>
        <v>0</v>
      </c>
      <c r="K510" s="90"/>
    </row>
    <row r="511" spans="1:11" x14ac:dyDescent="0.25">
      <c r="A511" s="141">
        <v>30</v>
      </c>
      <c r="B511" s="178" t="s">
        <v>226</v>
      </c>
      <c r="C511" s="178"/>
      <c r="D511" s="178"/>
      <c r="E511" s="178"/>
      <c r="F511" s="178"/>
      <c r="G511" s="49" t="s">
        <v>7</v>
      </c>
      <c r="H511" s="50"/>
      <c r="I511" s="51">
        <f>SUM(I512:I518)</f>
        <v>1000</v>
      </c>
      <c r="J511" s="51">
        <f>SUM(J512:J518)</f>
        <v>1000</v>
      </c>
      <c r="K511" s="52"/>
    </row>
    <row r="512" spans="1:11" x14ac:dyDescent="0.25">
      <c r="A512" s="48"/>
      <c r="B512" s="87">
        <v>3</v>
      </c>
      <c r="C512" s="69" t="s">
        <v>16</v>
      </c>
      <c r="D512" s="176"/>
      <c r="E512" s="176"/>
      <c r="F512" s="176"/>
      <c r="G512" s="176"/>
      <c r="H512" s="177"/>
      <c r="I512" s="147">
        <v>1000</v>
      </c>
      <c r="J512" s="89">
        <f t="shared" si="41"/>
        <v>1000</v>
      </c>
      <c r="K512" s="69" t="s">
        <v>201</v>
      </c>
    </row>
    <row r="513" spans="1:11" x14ac:dyDescent="0.25">
      <c r="A513" s="48"/>
      <c r="B513" s="87">
        <v>4</v>
      </c>
      <c r="C513" s="88" t="s">
        <v>17</v>
      </c>
      <c r="D513" s="176"/>
      <c r="E513" s="176"/>
      <c r="F513" s="176"/>
      <c r="G513" s="176"/>
      <c r="H513" s="177"/>
      <c r="I513" s="89"/>
      <c r="J513" s="89">
        <f t="shared" si="41"/>
        <v>0</v>
      </c>
      <c r="K513" s="90"/>
    </row>
    <row r="514" spans="1:11" x14ac:dyDescent="0.25">
      <c r="A514" s="48"/>
      <c r="B514" s="87">
        <v>6</v>
      </c>
      <c r="C514" s="88" t="s">
        <v>250</v>
      </c>
      <c r="D514" s="176"/>
      <c r="E514" s="176"/>
      <c r="F514" s="176"/>
      <c r="G514" s="176"/>
      <c r="H514" s="177"/>
      <c r="I514" s="89"/>
      <c r="J514" s="89">
        <f t="shared" si="41"/>
        <v>0</v>
      </c>
      <c r="K514" s="90"/>
    </row>
    <row r="515" spans="1:11" x14ac:dyDescent="0.25">
      <c r="A515" s="48"/>
      <c r="B515" s="87">
        <v>6</v>
      </c>
      <c r="C515" s="88" t="s">
        <v>18</v>
      </c>
      <c r="D515" s="176"/>
      <c r="E515" s="176"/>
      <c r="F515" s="176"/>
      <c r="G515" s="176"/>
      <c r="H515" s="177"/>
      <c r="I515" s="89"/>
      <c r="J515" s="89">
        <f t="shared" si="41"/>
        <v>0</v>
      </c>
      <c r="K515" s="90"/>
    </row>
    <row r="516" spans="1:11" x14ac:dyDescent="0.25">
      <c r="A516" s="48"/>
      <c r="B516" s="87">
        <v>2</v>
      </c>
      <c r="C516" s="88" t="s">
        <v>21</v>
      </c>
      <c r="D516" s="176"/>
      <c r="E516" s="176"/>
      <c r="F516" s="176"/>
      <c r="G516" s="176"/>
      <c r="H516" s="177"/>
      <c r="I516" s="89"/>
      <c r="J516" s="89">
        <f>I516</f>
        <v>0</v>
      </c>
      <c r="K516" s="90"/>
    </row>
    <row r="517" spans="1:11" x14ac:dyDescent="0.25">
      <c r="A517" s="48"/>
      <c r="B517" s="87">
        <v>5</v>
      </c>
      <c r="C517" s="88" t="s">
        <v>172</v>
      </c>
      <c r="D517" s="87" t="s">
        <v>140</v>
      </c>
      <c r="E517" s="87">
        <v>1</v>
      </c>
      <c r="F517" s="87"/>
      <c r="G517" s="87">
        <f>E517*F517</f>
        <v>0</v>
      </c>
      <c r="H517" s="177"/>
      <c r="I517" s="89"/>
      <c r="J517" s="89">
        <f t="shared" si="41"/>
        <v>0</v>
      </c>
      <c r="K517" s="90"/>
    </row>
    <row r="518" spans="1:11" x14ac:dyDescent="0.25">
      <c r="A518" s="48"/>
      <c r="B518" s="91">
        <v>10</v>
      </c>
      <c r="C518" s="88" t="s">
        <v>20</v>
      </c>
      <c r="D518" s="87"/>
      <c r="E518" s="87"/>
      <c r="F518" s="87"/>
      <c r="G518" s="87">
        <f>E518*F518</f>
        <v>0</v>
      </c>
      <c r="H518" s="88"/>
      <c r="I518" s="89">
        <f>G518</f>
        <v>0</v>
      </c>
      <c r="J518" s="89">
        <f t="shared" si="41"/>
        <v>0</v>
      </c>
      <c r="K518" s="90"/>
    </row>
    <row r="519" spans="1:11" ht="26.25" customHeight="1" x14ac:dyDescent="0.25">
      <c r="A519" s="135">
        <v>31</v>
      </c>
      <c r="B519" s="10" t="s">
        <v>198</v>
      </c>
      <c r="C519" s="10"/>
      <c r="D519" s="10"/>
      <c r="E519" s="10"/>
      <c r="F519" s="10"/>
      <c r="G519" s="10" t="s">
        <v>7</v>
      </c>
      <c r="H519" s="32"/>
      <c r="I519" s="25">
        <f>SUM(I520:I526)</f>
        <v>1100650</v>
      </c>
      <c r="J519" s="25">
        <f>SUM(J520:J526)</f>
        <v>1100650</v>
      </c>
      <c r="K519" s="11"/>
    </row>
    <row r="520" spans="1:11" x14ac:dyDescent="0.25">
      <c r="A520" s="4"/>
      <c r="B520" s="62">
        <v>3</v>
      </c>
      <c r="C520" s="69" t="s">
        <v>16</v>
      </c>
      <c r="D520" s="179"/>
      <c r="E520" s="179"/>
      <c r="F520" s="179"/>
      <c r="G520" s="179"/>
      <c r="H520" s="180">
        <v>1701412</v>
      </c>
      <c r="I520" s="64">
        <v>0</v>
      </c>
      <c r="J520" s="64">
        <f>I520</f>
        <v>0</v>
      </c>
    </row>
    <row r="521" spans="1:11" x14ac:dyDescent="0.25">
      <c r="A521" s="4"/>
      <c r="B521" s="62">
        <v>4</v>
      </c>
      <c r="C521" s="63" t="s">
        <v>17</v>
      </c>
      <c r="D521" s="179"/>
      <c r="E521" s="179"/>
      <c r="F521" s="179"/>
      <c r="G521" s="179"/>
      <c r="H521" s="180"/>
      <c r="I521" s="114">
        <v>18150</v>
      </c>
      <c r="J521" s="64">
        <f>I521</f>
        <v>18150</v>
      </c>
      <c r="K521" s="69" t="s">
        <v>137</v>
      </c>
    </row>
    <row r="522" spans="1:11" x14ac:dyDescent="0.25">
      <c r="A522" s="4"/>
      <c r="B522" s="62">
        <v>6</v>
      </c>
      <c r="C522" s="63" t="s">
        <v>250</v>
      </c>
      <c r="D522" s="179"/>
      <c r="E522" s="179"/>
      <c r="F522" s="179"/>
      <c r="G522" s="179"/>
      <c r="H522" s="180"/>
      <c r="I522" s="114">
        <v>2500</v>
      </c>
      <c r="J522" s="64">
        <f t="shared" ref="J522:J526" si="42">I522</f>
        <v>2500</v>
      </c>
      <c r="K522" s="69" t="s">
        <v>137</v>
      </c>
    </row>
    <row r="523" spans="1:11" x14ac:dyDescent="0.25">
      <c r="A523" s="4"/>
      <c r="B523" s="62">
        <v>6</v>
      </c>
      <c r="C523" s="63" t="s">
        <v>18</v>
      </c>
      <c r="D523" s="179"/>
      <c r="E523" s="179"/>
      <c r="F523" s="179"/>
      <c r="G523" s="179"/>
      <c r="H523" s="180">
        <v>1070542</v>
      </c>
      <c r="I523" s="64"/>
      <c r="J523" s="64">
        <f t="shared" si="42"/>
        <v>0</v>
      </c>
      <c r="K523" s="69"/>
    </row>
    <row r="524" spans="1:11" x14ac:dyDescent="0.25">
      <c r="A524" s="4"/>
      <c r="B524" s="62">
        <v>2</v>
      </c>
      <c r="C524" s="63" t="s">
        <v>21</v>
      </c>
      <c r="D524" s="179"/>
      <c r="E524" s="179"/>
      <c r="F524" s="179"/>
      <c r="G524" s="179"/>
      <c r="H524" s="180"/>
      <c r="I524" s="114">
        <v>1080000</v>
      </c>
      <c r="J524" s="64">
        <f t="shared" si="42"/>
        <v>1080000</v>
      </c>
      <c r="K524" s="69" t="s">
        <v>137</v>
      </c>
    </row>
    <row r="525" spans="1:11" x14ac:dyDescent="0.25">
      <c r="A525" s="4"/>
      <c r="B525" s="62">
        <v>5</v>
      </c>
      <c r="C525" s="63" t="s">
        <v>19</v>
      </c>
      <c r="D525" s="62"/>
      <c r="E525" s="62"/>
      <c r="F525" s="86"/>
      <c r="G525" s="86"/>
      <c r="H525" s="180"/>
      <c r="I525" s="64"/>
      <c r="J525" s="64">
        <f t="shared" si="42"/>
        <v>0</v>
      </c>
      <c r="K525" s="69"/>
    </row>
    <row r="526" spans="1:11" x14ac:dyDescent="0.25">
      <c r="A526" s="4"/>
      <c r="B526" s="65">
        <v>10</v>
      </c>
      <c r="C526" s="63" t="s">
        <v>20</v>
      </c>
      <c r="D526" s="62"/>
      <c r="E526" s="62"/>
      <c r="F526" s="62"/>
      <c r="G526" s="62">
        <f>E526*F526</f>
        <v>0</v>
      </c>
      <c r="H526" s="67"/>
      <c r="I526" s="64">
        <f>G526</f>
        <v>0</v>
      </c>
      <c r="J526" s="64">
        <f t="shared" si="42"/>
        <v>0</v>
      </c>
      <c r="K526" s="69"/>
    </row>
    <row r="527" spans="1:11" ht="43.5" customHeight="1" x14ac:dyDescent="0.25">
      <c r="A527" s="135">
        <v>32</v>
      </c>
      <c r="B527" s="204" t="s">
        <v>227</v>
      </c>
      <c r="C527" s="204"/>
      <c r="D527" s="204"/>
      <c r="E527" s="204"/>
      <c r="F527" s="204"/>
      <c r="G527" s="10" t="s">
        <v>7</v>
      </c>
      <c r="H527" s="32"/>
      <c r="I527" s="25">
        <f>SUM(I528:I534)</f>
        <v>165000</v>
      </c>
      <c r="J527" s="25">
        <f>SUM(J528:J534)</f>
        <v>165000</v>
      </c>
      <c r="K527" s="11"/>
    </row>
    <row r="528" spans="1:11" x14ac:dyDescent="0.25">
      <c r="A528" s="4"/>
      <c r="B528" s="62">
        <v>3</v>
      </c>
      <c r="C528" s="69" t="s">
        <v>228</v>
      </c>
      <c r="D528" s="179"/>
      <c r="E528" s="179"/>
      <c r="F528" s="179"/>
      <c r="G528" s="179"/>
      <c r="H528" s="180"/>
      <c r="I528" s="114">
        <v>165000</v>
      </c>
      <c r="J528" s="64">
        <f>I528</f>
        <v>165000</v>
      </c>
      <c r="K528" s="69" t="s">
        <v>137</v>
      </c>
    </row>
    <row r="529" spans="1:11" x14ac:dyDescent="0.25">
      <c r="A529" s="4"/>
      <c r="B529" s="62">
        <v>4</v>
      </c>
      <c r="C529" s="63" t="s">
        <v>17</v>
      </c>
      <c r="D529" s="179"/>
      <c r="E529" s="179"/>
      <c r="F529" s="179"/>
      <c r="G529" s="179"/>
      <c r="H529" s="180"/>
      <c r="I529" s="64">
        <v>0</v>
      </c>
      <c r="J529" s="64">
        <f t="shared" ref="J529:J534" si="43">I529</f>
        <v>0</v>
      </c>
      <c r="K529" s="69"/>
    </row>
    <row r="530" spans="1:11" x14ac:dyDescent="0.25">
      <c r="A530" s="4"/>
      <c r="B530" s="62">
        <v>6</v>
      </c>
      <c r="C530" s="63" t="s">
        <v>250</v>
      </c>
      <c r="D530" s="179"/>
      <c r="E530" s="179"/>
      <c r="F530" s="179"/>
      <c r="G530" s="179"/>
      <c r="H530" s="180"/>
      <c r="I530" s="64"/>
      <c r="J530" s="64">
        <f t="shared" si="43"/>
        <v>0</v>
      </c>
      <c r="K530" s="69"/>
    </row>
    <row r="531" spans="1:11" x14ac:dyDescent="0.25">
      <c r="A531" s="4"/>
      <c r="B531" s="62">
        <v>6</v>
      </c>
      <c r="C531" s="63" t="s">
        <v>18</v>
      </c>
      <c r="D531" s="179"/>
      <c r="E531" s="179"/>
      <c r="F531" s="179"/>
      <c r="G531" s="179"/>
      <c r="H531" s="180"/>
      <c r="I531" s="64"/>
      <c r="J531" s="64">
        <f t="shared" si="43"/>
        <v>0</v>
      </c>
      <c r="K531" s="69"/>
    </row>
    <row r="532" spans="1:11" x14ac:dyDescent="0.25">
      <c r="A532" s="4"/>
      <c r="B532" s="62">
        <v>2</v>
      </c>
      <c r="C532" s="63" t="s">
        <v>21</v>
      </c>
      <c r="D532" s="179"/>
      <c r="E532" s="179"/>
      <c r="F532" s="179"/>
      <c r="G532" s="179"/>
      <c r="H532" s="180"/>
      <c r="I532" s="64"/>
      <c r="J532" s="64">
        <f t="shared" si="43"/>
        <v>0</v>
      </c>
      <c r="K532" s="69"/>
    </row>
    <row r="533" spans="1:11" x14ac:dyDescent="0.25">
      <c r="A533" s="4"/>
      <c r="B533" s="62">
        <v>5</v>
      </c>
      <c r="C533" s="63" t="s">
        <v>19</v>
      </c>
      <c r="D533" s="62"/>
      <c r="E533" s="62"/>
      <c r="F533" s="86"/>
      <c r="G533" s="86"/>
      <c r="H533" s="180"/>
      <c r="I533" s="64"/>
      <c r="J533" s="64">
        <f t="shared" si="43"/>
        <v>0</v>
      </c>
      <c r="K533" s="69"/>
    </row>
    <row r="534" spans="1:11" x14ac:dyDescent="0.25">
      <c r="A534" s="4"/>
      <c r="B534" s="65">
        <v>10</v>
      </c>
      <c r="C534" s="63" t="s">
        <v>20</v>
      </c>
      <c r="D534" s="62"/>
      <c r="E534" s="62"/>
      <c r="F534" s="62"/>
      <c r="G534" s="62">
        <f>E534*F534</f>
        <v>0</v>
      </c>
      <c r="H534" s="67"/>
      <c r="I534" s="64">
        <f>G534</f>
        <v>0</v>
      </c>
      <c r="J534" s="64">
        <f t="shared" si="43"/>
        <v>0</v>
      </c>
      <c r="K534" s="69"/>
    </row>
    <row r="535" spans="1:11" ht="33" customHeight="1" x14ac:dyDescent="0.25">
      <c r="A535" s="135">
        <v>33</v>
      </c>
      <c r="B535" s="200" t="s">
        <v>229</v>
      </c>
      <c r="C535" s="200"/>
      <c r="D535" s="200"/>
      <c r="E535" s="200"/>
      <c r="F535" s="200"/>
      <c r="G535" s="10" t="s">
        <v>7</v>
      </c>
      <c r="H535" s="32">
        <f>H536</f>
        <v>0</v>
      </c>
      <c r="I535" s="25">
        <f>SUM(I536:I542)</f>
        <v>160000</v>
      </c>
      <c r="J535" s="25">
        <f>SUM(J536:J542)</f>
        <v>160000</v>
      </c>
      <c r="K535" s="11"/>
    </row>
    <row r="536" spans="1:11" x14ac:dyDescent="0.25">
      <c r="A536" s="4"/>
      <c r="B536" s="62">
        <v>3</v>
      </c>
      <c r="C536" s="63" t="s">
        <v>16</v>
      </c>
      <c r="D536" s="179"/>
      <c r="E536" s="179"/>
      <c r="F536" s="179"/>
      <c r="G536" s="179"/>
      <c r="H536" s="180"/>
      <c r="I536" s="114">
        <v>160000</v>
      </c>
      <c r="J536" s="64">
        <f t="shared" ref="J536:J537" si="44">I536</f>
        <v>160000</v>
      </c>
      <c r="K536" s="69" t="s">
        <v>137</v>
      </c>
    </row>
    <row r="537" spans="1:11" x14ac:dyDescent="0.25">
      <c r="A537" s="4"/>
      <c r="B537" s="62">
        <v>4</v>
      </c>
      <c r="C537" s="63" t="s">
        <v>181</v>
      </c>
      <c r="D537" s="179"/>
      <c r="E537" s="179"/>
      <c r="F537" s="179"/>
      <c r="G537" s="179"/>
      <c r="H537" s="180"/>
      <c r="I537" s="64">
        <v>0</v>
      </c>
      <c r="J537" s="64">
        <f t="shared" si="44"/>
        <v>0</v>
      </c>
      <c r="K537" s="69"/>
    </row>
    <row r="538" spans="1:11" x14ac:dyDescent="0.25">
      <c r="A538" s="4"/>
      <c r="B538" s="62">
        <v>6</v>
      </c>
      <c r="C538" s="63" t="s">
        <v>250</v>
      </c>
      <c r="D538" s="179"/>
      <c r="E538" s="179"/>
      <c r="F538" s="179"/>
      <c r="G538" s="179"/>
      <c r="H538" s="180"/>
      <c r="I538" s="64">
        <v>0</v>
      </c>
      <c r="J538" s="64">
        <f>I538</f>
        <v>0</v>
      </c>
      <c r="K538" s="69"/>
    </row>
    <row r="539" spans="1:11" x14ac:dyDescent="0.25">
      <c r="A539" s="4"/>
      <c r="B539" s="62">
        <v>6</v>
      </c>
      <c r="C539" s="63" t="s">
        <v>18</v>
      </c>
      <c r="D539" s="179"/>
      <c r="E539" s="179"/>
      <c r="F539" s="179"/>
      <c r="G539" s="179"/>
      <c r="H539" s="180"/>
      <c r="I539" s="64">
        <v>0</v>
      </c>
      <c r="J539" s="64">
        <f>I539</f>
        <v>0</v>
      </c>
      <c r="K539" s="69"/>
    </row>
    <row r="540" spans="1:11" x14ac:dyDescent="0.25">
      <c r="A540" s="4"/>
      <c r="B540" s="62">
        <v>2</v>
      </c>
      <c r="C540" s="63" t="s">
        <v>21</v>
      </c>
      <c r="D540" s="179"/>
      <c r="E540" s="179"/>
      <c r="F540" s="179"/>
      <c r="G540" s="179"/>
      <c r="H540" s="180"/>
      <c r="I540" s="64">
        <v>0</v>
      </c>
      <c r="J540" s="64">
        <f>I540</f>
        <v>0</v>
      </c>
      <c r="K540" s="69"/>
    </row>
    <row r="541" spans="1:11" x14ac:dyDescent="0.25">
      <c r="A541" s="4"/>
      <c r="B541" s="62">
        <v>5</v>
      </c>
      <c r="C541" s="63" t="s">
        <v>19</v>
      </c>
      <c r="D541" s="62"/>
      <c r="E541" s="62"/>
      <c r="F541" s="62"/>
      <c r="G541" s="62">
        <f>E541*F541</f>
        <v>0</v>
      </c>
      <c r="H541" s="180"/>
      <c r="I541" s="64"/>
      <c r="J541" s="64"/>
      <c r="K541" s="69"/>
    </row>
    <row r="542" spans="1:11" x14ac:dyDescent="0.25">
      <c r="A542" s="4"/>
      <c r="B542" s="65">
        <v>10</v>
      </c>
      <c r="C542" s="63" t="s">
        <v>20</v>
      </c>
      <c r="D542" s="62"/>
      <c r="E542" s="62"/>
      <c r="F542" s="62"/>
      <c r="G542" s="62">
        <f>E542*F542</f>
        <v>0</v>
      </c>
      <c r="H542" s="67"/>
      <c r="I542" s="64">
        <f>G542</f>
        <v>0</v>
      </c>
      <c r="J542" s="64"/>
      <c r="K542" s="69"/>
    </row>
    <row r="543" spans="1:11" x14ac:dyDescent="0.25">
      <c r="A543" s="135">
        <v>34</v>
      </c>
      <c r="B543" s="200" t="s">
        <v>190</v>
      </c>
      <c r="C543" s="200"/>
      <c r="D543" s="200"/>
      <c r="E543" s="200"/>
      <c r="F543" s="200"/>
      <c r="G543" s="10" t="s">
        <v>7</v>
      </c>
      <c r="H543" s="32">
        <f>H544</f>
        <v>0</v>
      </c>
      <c r="I543" s="25">
        <f>SUM(I544:I550)</f>
        <v>31500</v>
      </c>
      <c r="J543" s="25">
        <f>SUM(J544:J550)</f>
        <v>31500</v>
      </c>
      <c r="K543" s="11"/>
    </row>
    <row r="544" spans="1:11" x14ac:dyDescent="0.25">
      <c r="A544" s="4"/>
      <c r="B544" s="62">
        <v>3</v>
      </c>
      <c r="C544" s="63" t="s">
        <v>16</v>
      </c>
      <c r="D544" s="179"/>
      <c r="E544" s="179"/>
      <c r="F544" s="179"/>
      <c r="G544" s="179"/>
      <c r="H544" s="180"/>
      <c r="I544" s="64"/>
      <c r="J544" s="64"/>
      <c r="K544" s="69"/>
    </row>
    <row r="545" spans="1:11" x14ac:dyDescent="0.25">
      <c r="A545" s="4"/>
      <c r="B545" s="62">
        <v>4</v>
      </c>
      <c r="C545" s="63" t="s">
        <v>181</v>
      </c>
      <c r="D545" s="179"/>
      <c r="E545" s="179"/>
      <c r="F545" s="179"/>
      <c r="G545" s="179"/>
      <c r="H545" s="180"/>
      <c r="I545" s="64">
        <v>0</v>
      </c>
      <c r="J545" s="64">
        <f>I545</f>
        <v>0</v>
      </c>
      <c r="K545" s="69"/>
    </row>
    <row r="546" spans="1:11" x14ac:dyDescent="0.25">
      <c r="A546" s="4"/>
      <c r="B546" s="62">
        <v>6</v>
      </c>
      <c r="C546" s="63" t="s">
        <v>250</v>
      </c>
      <c r="D546" s="179"/>
      <c r="E546" s="179"/>
      <c r="F546" s="179"/>
      <c r="G546" s="179"/>
      <c r="H546" s="180"/>
      <c r="I546" s="64">
        <v>0</v>
      </c>
      <c r="J546" s="64">
        <f>I546</f>
        <v>0</v>
      </c>
      <c r="K546" s="69"/>
    </row>
    <row r="547" spans="1:11" x14ac:dyDescent="0.25">
      <c r="A547" s="4"/>
      <c r="B547" s="62">
        <v>6</v>
      </c>
      <c r="C547" s="63" t="s">
        <v>18</v>
      </c>
      <c r="D547" s="179"/>
      <c r="E547" s="179"/>
      <c r="F547" s="179"/>
      <c r="G547" s="179"/>
      <c r="H547" s="180"/>
      <c r="I547" s="64">
        <v>0</v>
      </c>
      <c r="J547" s="64">
        <f>I547</f>
        <v>0</v>
      </c>
      <c r="K547" s="69"/>
    </row>
    <row r="548" spans="1:11" x14ac:dyDescent="0.25">
      <c r="A548" s="4"/>
      <c r="B548" s="62">
        <v>2</v>
      </c>
      <c r="C548" s="63" t="s">
        <v>21</v>
      </c>
      <c r="D548" s="179"/>
      <c r="E548" s="179"/>
      <c r="F548" s="179"/>
      <c r="G548" s="179"/>
      <c r="H548" s="180"/>
      <c r="I548" s="64">
        <v>0</v>
      </c>
      <c r="J548" s="64">
        <f>I548</f>
        <v>0</v>
      </c>
      <c r="K548" s="69"/>
    </row>
    <row r="549" spans="1:11" x14ac:dyDescent="0.25">
      <c r="A549" s="4"/>
      <c r="B549" s="62">
        <v>5</v>
      </c>
      <c r="C549" s="63" t="s">
        <v>19</v>
      </c>
      <c r="D549" s="62" t="s">
        <v>107</v>
      </c>
      <c r="E549" s="62">
        <v>1</v>
      </c>
      <c r="F549" s="62"/>
      <c r="G549" s="62">
        <v>31500</v>
      </c>
      <c r="H549" s="180"/>
      <c r="I549" s="114">
        <v>31500</v>
      </c>
      <c r="J549" s="64">
        <f>I549</f>
        <v>31500</v>
      </c>
      <c r="K549" s="69" t="s">
        <v>235</v>
      </c>
    </row>
    <row r="550" spans="1:11" x14ac:dyDescent="0.25">
      <c r="A550" s="4"/>
      <c r="B550" s="65">
        <v>10</v>
      </c>
      <c r="C550" s="63" t="s">
        <v>20</v>
      </c>
      <c r="D550" s="62"/>
      <c r="E550" s="62"/>
      <c r="F550" s="62"/>
      <c r="G550" s="62">
        <f>E550*F550</f>
        <v>0</v>
      </c>
      <c r="H550" s="67"/>
      <c r="I550" s="64">
        <f>G550</f>
        <v>0</v>
      </c>
      <c r="J550" s="64"/>
      <c r="K550" s="69"/>
    </row>
    <row r="551" spans="1:11" ht="15" customHeight="1" x14ac:dyDescent="0.25">
      <c r="A551" s="135">
        <v>35</v>
      </c>
      <c r="B551" s="211" t="s">
        <v>191</v>
      </c>
      <c r="C551" s="211"/>
      <c r="D551" s="211"/>
      <c r="E551" s="211"/>
      <c r="F551" s="211"/>
      <c r="G551" s="10" t="s">
        <v>7</v>
      </c>
      <c r="H551" s="32">
        <f>H552</f>
        <v>0</v>
      </c>
      <c r="I551" s="25">
        <f>SUM(I552:I558)</f>
        <v>23300</v>
      </c>
      <c r="J551" s="25">
        <f>SUM(J552:J558)</f>
        <v>23300</v>
      </c>
      <c r="K551" s="11"/>
    </row>
    <row r="552" spans="1:11" x14ac:dyDescent="0.25">
      <c r="A552" s="4"/>
      <c r="B552" s="62">
        <v>3</v>
      </c>
      <c r="C552" s="63" t="s">
        <v>16</v>
      </c>
      <c r="D552" s="196"/>
      <c r="E552" s="197"/>
      <c r="F552" s="197"/>
      <c r="G552" s="198"/>
      <c r="H552" s="212"/>
      <c r="I552" s="64"/>
      <c r="J552" s="64"/>
      <c r="K552" s="69"/>
    </row>
    <row r="553" spans="1:11" x14ac:dyDescent="0.25">
      <c r="A553" s="4"/>
      <c r="B553" s="62">
        <v>4</v>
      </c>
      <c r="C553" s="63" t="s">
        <v>181</v>
      </c>
      <c r="D553" s="196"/>
      <c r="E553" s="197"/>
      <c r="F553" s="197"/>
      <c r="G553" s="198"/>
      <c r="H553" s="213"/>
      <c r="I553" s="64">
        <v>0</v>
      </c>
      <c r="J553" s="64">
        <v>0</v>
      </c>
      <c r="K553" s="69"/>
    </row>
    <row r="554" spans="1:11" x14ac:dyDescent="0.25">
      <c r="A554" s="4"/>
      <c r="B554" s="62">
        <v>6</v>
      </c>
      <c r="C554" s="63" t="s">
        <v>250</v>
      </c>
      <c r="D554" s="196"/>
      <c r="E554" s="197"/>
      <c r="F554" s="197"/>
      <c r="G554" s="198"/>
      <c r="H554" s="214"/>
      <c r="I554" s="64">
        <v>0</v>
      </c>
      <c r="J554" s="64">
        <f>I554</f>
        <v>0</v>
      </c>
      <c r="K554" s="69"/>
    </row>
    <row r="555" spans="1:11" x14ac:dyDescent="0.25">
      <c r="A555" s="4"/>
      <c r="B555" s="62">
        <v>6</v>
      </c>
      <c r="C555" s="63" t="s">
        <v>18</v>
      </c>
      <c r="D555" s="196"/>
      <c r="E555" s="197"/>
      <c r="F555" s="197"/>
      <c r="G555" s="198"/>
      <c r="H555" s="212"/>
      <c r="I555" s="64">
        <v>0</v>
      </c>
      <c r="J555" s="64">
        <f>I555</f>
        <v>0</v>
      </c>
      <c r="K555" s="69"/>
    </row>
    <row r="556" spans="1:11" x14ac:dyDescent="0.25">
      <c r="A556" s="4"/>
      <c r="B556" s="62">
        <v>2</v>
      </c>
      <c r="C556" s="63" t="s">
        <v>21</v>
      </c>
      <c r="D556" s="196"/>
      <c r="E556" s="197"/>
      <c r="F556" s="197"/>
      <c r="G556" s="198"/>
      <c r="H556" s="213"/>
      <c r="I556" s="64">
        <v>0</v>
      </c>
      <c r="J556" s="64">
        <f>I556</f>
        <v>0</v>
      </c>
      <c r="K556" s="69"/>
    </row>
    <row r="557" spans="1:11" x14ac:dyDescent="0.25">
      <c r="A557" s="4"/>
      <c r="B557" s="62">
        <v>5</v>
      </c>
      <c r="C557" s="63" t="s">
        <v>19</v>
      </c>
      <c r="D557" s="62" t="s">
        <v>107</v>
      </c>
      <c r="E557" s="62">
        <v>1</v>
      </c>
      <c r="F557" s="62"/>
      <c r="G557" s="62">
        <v>23300</v>
      </c>
      <c r="H557" s="214"/>
      <c r="I557" s="114">
        <v>23300</v>
      </c>
      <c r="J557" s="64">
        <f>I557</f>
        <v>23300</v>
      </c>
      <c r="K557" s="69" t="s">
        <v>235</v>
      </c>
    </row>
    <row r="558" spans="1:11" x14ac:dyDescent="0.25">
      <c r="A558" s="4"/>
      <c r="B558" s="65">
        <v>10</v>
      </c>
      <c r="C558" s="63" t="s">
        <v>20</v>
      </c>
      <c r="D558" s="62"/>
      <c r="E558" s="62"/>
      <c r="F558" s="62"/>
      <c r="G558" s="62">
        <f>E558*F558</f>
        <v>0</v>
      </c>
      <c r="H558" s="67"/>
      <c r="I558" s="64">
        <f>G558</f>
        <v>0</v>
      </c>
      <c r="J558" s="64"/>
      <c r="K558" s="69"/>
    </row>
    <row r="559" spans="1:11" ht="29.25" customHeight="1" x14ac:dyDescent="0.25">
      <c r="A559" s="135">
        <v>36</v>
      </c>
      <c r="B559" s="200" t="s">
        <v>231</v>
      </c>
      <c r="C559" s="200"/>
      <c r="D559" s="200"/>
      <c r="E559" s="200"/>
      <c r="F559" s="200"/>
      <c r="G559" s="10" t="s">
        <v>7</v>
      </c>
      <c r="H559" s="32">
        <f>H560</f>
        <v>0</v>
      </c>
      <c r="I559" s="25">
        <f>SUM(I560:I566)</f>
        <v>265000</v>
      </c>
      <c r="J559" s="25">
        <f>SUM(J560:J566)</f>
        <v>265000</v>
      </c>
      <c r="K559" s="11"/>
    </row>
    <row r="560" spans="1:11" x14ac:dyDescent="0.25">
      <c r="A560" s="4"/>
      <c r="B560" s="148">
        <v>3</v>
      </c>
      <c r="C560" s="63" t="s">
        <v>16</v>
      </c>
      <c r="D560" s="179"/>
      <c r="E560" s="179"/>
      <c r="F560" s="179"/>
      <c r="G560" s="179"/>
      <c r="H560" s="180"/>
      <c r="I560" s="64"/>
      <c r="J560" s="64"/>
      <c r="K560" s="69"/>
    </row>
    <row r="561" spans="1:11" x14ac:dyDescent="0.25">
      <c r="A561" s="4"/>
      <c r="B561" s="62">
        <v>4</v>
      </c>
      <c r="C561" s="63" t="s">
        <v>181</v>
      </c>
      <c r="D561" s="179"/>
      <c r="E561" s="179"/>
      <c r="F561" s="179"/>
      <c r="G561" s="179"/>
      <c r="H561" s="180"/>
      <c r="I561" s="64">
        <v>0</v>
      </c>
      <c r="J561" s="64">
        <f>I561</f>
        <v>0</v>
      </c>
      <c r="K561" s="69"/>
    </row>
    <row r="562" spans="1:11" x14ac:dyDescent="0.25">
      <c r="A562" s="4"/>
      <c r="B562" s="62">
        <v>6</v>
      </c>
      <c r="C562" s="63" t="s">
        <v>250</v>
      </c>
      <c r="D562" s="179"/>
      <c r="E562" s="179"/>
      <c r="F562" s="179"/>
      <c r="G562" s="179"/>
      <c r="H562" s="180"/>
      <c r="I562" s="64">
        <v>0</v>
      </c>
      <c r="J562" s="64">
        <f>I562</f>
        <v>0</v>
      </c>
      <c r="K562" s="69"/>
    </row>
    <row r="563" spans="1:11" x14ac:dyDescent="0.25">
      <c r="A563" s="4"/>
      <c r="B563" s="62">
        <v>6</v>
      </c>
      <c r="C563" s="63" t="s">
        <v>18</v>
      </c>
      <c r="D563" s="179"/>
      <c r="E563" s="179"/>
      <c r="F563" s="179"/>
      <c r="G563" s="179"/>
      <c r="H563" s="180"/>
      <c r="I563" s="64">
        <v>0</v>
      </c>
      <c r="J563" s="64">
        <f>I563</f>
        <v>0</v>
      </c>
      <c r="K563" s="69"/>
    </row>
    <row r="564" spans="1:11" x14ac:dyDescent="0.25">
      <c r="A564" s="4"/>
      <c r="B564" s="62">
        <v>2</v>
      </c>
      <c r="C564" s="63" t="s">
        <v>21</v>
      </c>
      <c r="D564" s="179"/>
      <c r="E564" s="179"/>
      <c r="F564" s="179"/>
      <c r="G564" s="179"/>
      <c r="H564" s="180"/>
      <c r="I564" s="64">
        <v>0</v>
      </c>
      <c r="J564" s="64">
        <f>I564</f>
        <v>0</v>
      </c>
      <c r="K564" s="69"/>
    </row>
    <row r="565" spans="1:11" x14ac:dyDescent="0.25">
      <c r="A565" s="4"/>
      <c r="B565" s="62">
        <v>5</v>
      </c>
      <c r="C565" s="63" t="s">
        <v>19</v>
      </c>
      <c r="D565" s="62" t="s">
        <v>107</v>
      </c>
      <c r="E565" s="62">
        <v>1</v>
      </c>
      <c r="F565" s="62">
        <v>265000</v>
      </c>
      <c r="G565" s="62">
        <f>E565*F565</f>
        <v>265000</v>
      </c>
      <c r="H565" s="180"/>
      <c r="I565" s="114">
        <f>G565</f>
        <v>265000</v>
      </c>
      <c r="J565" s="64">
        <f>I565</f>
        <v>265000</v>
      </c>
      <c r="K565" s="69" t="s">
        <v>235</v>
      </c>
    </row>
    <row r="566" spans="1:11" x14ac:dyDescent="0.25">
      <c r="A566" s="4"/>
      <c r="B566" s="65">
        <v>10</v>
      </c>
      <c r="C566" s="63" t="s">
        <v>20</v>
      </c>
      <c r="D566" s="62"/>
      <c r="E566" s="62"/>
      <c r="F566" s="62"/>
      <c r="G566" s="62">
        <f>E566*F566</f>
        <v>0</v>
      </c>
      <c r="H566" s="67"/>
      <c r="I566" s="64">
        <f>G566</f>
        <v>0</v>
      </c>
      <c r="J566" s="64"/>
      <c r="K566" s="69"/>
    </row>
    <row r="567" spans="1:11" x14ac:dyDescent="0.25">
      <c r="A567" s="135">
        <v>37</v>
      </c>
      <c r="B567" s="178" t="s">
        <v>230</v>
      </c>
      <c r="C567" s="178"/>
      <c r="D567" s="178"/>
      <c r="E567" s="178"/>
      <c r="F567" s="178"/>
      <c r="G567" s="10" t="s">
        <v>7</v>
      </c>
      <c r="H567" s="32"/>
      <c r="I567" s="25">
        <f>SUM(I568:I574)</f>
        <v>120000</v>
      </c>
      <c r="J567" s="25">
        <f>SUM(J568:J574)</f>
        <v>120000</v>
      </c>
      <c r="K567" s="11"/>
    </row>
    <row r="568" spans="1:11" x14ac:dyDescent="0.25">
      <c r="A568" s="4"/>
      <c r="B568" s="62">
        <v>3</v>
      </c>
      <c r="C568" s="63" t="s">
        <v>127</v>
      </c>
      <c r="D568" s="179"/>
      <c r="E568" s="179"/>
      <c r="F568" s="179"/>
      <c r="G568" s="179"/>
      <c r="H568" s="180"/>
      <c r="I568" s="114">
        <v>120000</v>
      </c>
      <c r="J568" s="64">
        <f>I568</f>
        <v>120000</v>
      </c>
      <c r="K568" s="65" t="s">
        <v>137</v>
      </c>
    </row>
    <row r="569" spans="1:11" x14ac:dyDescent="0.25">
      <c r="A569" s="4"/>
      <c r="B569" s="62">
        <v>4</v>
      </c>
      <c r="C569" s="63" t="s">
        <v>17</v>
      </c>
      <c r="D569" s="179"/>
      <c r="E569" s="179"/>
      <c r="F569" s="179"/>
      <c r="G569" s="179"/>
      <c r="H569" s="180"/>
      <c r="I569" s="64">
        <v>0</v>
      </c>
      <c r="J569" s="64">
        <f>I569</f>
        <v>0</v>
      </c>
      <c r="K569" s="69"/>
    </row>
    <row r="570" spans="1:11" x14ac:dyDescent="0.25">
      <c r="A570" s="4"/>
      <c r="B570" s="62">
        <v>6</v>
      </c>
      <c r="C570" s="63" t="s">
        <v>250</v>
      </c>
      <c r="D570" s="179"/>
      <c r="E570" s="179"/>
      <c r="F570" s="179"/>
      <c r="G570" s="179"/>
      <c r="H570" s="180"/>
      <c r="I570" s="64">
        <v>0</v>
      </c>
      <c r="J570" s="64">
        <f t="shared" ref="J570:J574" si="45">I570</f>
        <v>0</v>
      </c>
      <c r="K570" s="69"/>
    </row>
    <row r="571" spans="1:11" x14ac:dyDescent="0.25">
      <c r="A571" s="4"/>
      <c r="B571" s="62">
        <v>6</v>
      </c>
      <c r="C571" s="63" t="s">
        <v>18</v>
      </c>
      <c r="D571" s="179"/>
      <c r="E571" s="179"/>
      <c r="F571" s="179"/>
      <c r="G571" s="179"/>
      <c r="H571" s="180"/>
      <c r="I571" s="111">
        <v>0</v>
      </c>
      <c r="J571" s="64">
        <f t="shared" si="45"/>
        <v>0</v>
      </c>
      <c r="K571" s="69"/>
    </row>
    <row r="572" spans="1:11" x14ac:dyDescent="0.25">
      <c r="A572" s="4"/>
      <c r="B572" s="62">
        <v>2</v>
      </c>
      <c r="C572" s="63" t="s">
        <v>21</v>
      </c>
      <c r="D572" s="179"/>
      <c r="E572" s="179"/>
      <c r="F572" s="179"/>
      <c r="G572" s="179"/>
      <c r="H572" s="180"/>
      <c r="I572" s="64">
        <v>0</v>
      </c>
      <c r="J572" s="64">
        <f t="shared" si="45"/>
        <v>0</v>
      </c>
      <c r="K572" s="69"/>
    </row>
    <row r="573" spans="1:11" x14ac:dyDescent="0.25">
      <c r="A573" s="4"/>
      <c r="B573" s="62">
        <v>5</v>
      </c>
      <c r="C573" s="63" t="s">
        <v>19</v>
      </c>
      <c r="D573" s="62"/>
      <c r="E573" s="62"/>
      <c r="F573" s="62"/>
      <c r="G573" s="62">
        <f>E573*F573</f>
        <v>0</v>
      </c>
      <c r="H573" s="180"/>
      <c r="I573" s="64">
        <f>G573</f>
        <v>0</v>
      </c>
      <c r="J573" s="64">
        <f t="shared" si="45"/>
        <v>0</v>
      </c>
      <c r="K573" s="69"/>
    </row>
    <row r="574" spans="1:11" x14ac:dyDescent="0.25">
      <c r="A574" s="4"/>
      <c r="B574" s="65">
        <v>10</v>
      </c>
      <c r="C574" s="63" t="s">
        <v>20</v>
      </c>
      <c r="D574" s="62"/>
      <c r="E574" s="62"/>
      <c r="F574" s="62"/>
      <c r="G574" s="62">
        <f>E574*F574</f>
        <v>0</v>
      </c>
      <c r="H574" s="67"/>
      <c r="I574" s="64">
        <f>G574</f>
        <v>0</v>
      </c>
      <c r="J574" s="64">
        <f t="shared" si="45"/>
        <v>0</v>
      </c>
      <c r="K574" s="69"/>
    </row>
    <row r="575" spans="1:11" ht="36" customHeight="1" x14ac:dyDescent="0.25">
      <c r="A575" s="135">
        <v>38</v>
      </c>
      <c r="B575" s="178" t="s">
        <v>232</v>
      </c>
      <c r="C575" s="178"/>
      <c r="D575" s="178"/>
      <c r="E575" s="178"/>
      <c r="F575" s="178"/>
      <c r="G575" s="10" t="s">
        <v>7</v>
      </c>
      <c r="H575" s="32"/>
      <c r="I575" s="25">
        <f>SUM(I576:I582)</f>
        <v>120000</v>
      </c>
      <c r="J575" s="25">
        <f>SUM(J576:J582)</f>
        <v>120000</v>
      </c>
      <c r="K575" s="11"/>
    </row>
    <row r="576" spans="1:11" x14ac:dyDescent="0.25">
      <c r="A576" s="4"/>
      <c r="B576" s="62">
        <v>3</v>
      </c>
      <c r="C576" s="63" t="s">
        <v>127</v>
      </c>
      <c r="D576" s="179"/>
      <c r="E576" s="179"/>
      <c r="F576" s="179"/>
      <c r="G576" s="179"/>
      <c r="H576" s="180"/>
      <c r="I576" s="114">
        <v>120000</v>
      </c>
      <c r="J576" s="64">
        <f>I576</f>
        <v>120000</v>
      </c>
      <c r="K576" s="65" t="s">
        <v>137</v>
      </c>
    </row>
    <row r="577" spans="1:11" x14ac:dyDescent="0.25">
      <c r="A577" s="4"/>
      <c r="B577" s="62">
        <v>4</v>
      </c>
      <c r="C577" s="63" t="s">
        <v>17</v>
      </c>
      <c r="D577" s="179"/>
      <c r="E577" s="179"/>
      <c r="F577" s="179"/>
      <c r="G577" s="179"/>
      <c r="H577" s="180"/>
      <c r="I577" s="64">
        <v>0</v>
      </c>
      <c r="J577" s="64">
        <f>I577</f>
        <v>0</v>
      </c>
      <c r="K577" s="69"/>
    </row>
    <row r="578" spans="1:11" x14ac:dyDescent="0.25">
      <c r="A578" s="4"/>
      <c r="B578" s="62">
        <v>6</v>
      </c>
      <c r="C578" s="63" t="s">
        <v>250</v>
      </c>
      <c r="D578" s="179"/>
      <c r="E578" s="179"/>
      <c r="F578" s="179"/>
      <c r="G578" s="179"/>
      <c r="H578" s="180"/>
      <c r="I578" s="64">
        <v>0</v>
      </c>
      <c r="J578" s="64">
        <f t="shared" ref="J578:J582" si="46">I578</f>
        <v>0</v>
      </c>
      <c r="K578" s="69"/>
    </row>
    <row r="579" spans="1:11" x14ac:dyDescent="0.25">
      <c r="A579" s="4"/>
      <c r="B579" s="62">
        <v>6</v>
      </c>
      <c r="C579" s="63" t="s">
        <v>18</v>
      </c>
      <c r="D579" s="179"/>
      <c r="E579" s="179"/>
      <c r="F579" s="179"/>
      <c r="G579" s="179"/>
      <c r="H579" s="180"/>
      <c r="I579" s="111">
        <v>0</v>
      </c>
      <c r="J579" s="64">
        <f t="shared" si="46"/>
        <v>0</v>
      </c>
      <c r="K579" s="69"/>
    </row>
    <row r="580" spans="1:11" x14ac:dyDescent="0.25">
      <c r="A580" s="4"/>
      <c r="B580" s="62">
        <v>2</v>
      </c>
      <c r="C580" s="63" t="s">
        <v>21</v>
      </c>
      <c r="D580" s="179"/>
      <c r="E580" s="179"/>
      <c r="F580" s="179"/>
      <c r="G580" s="179"/>
      <c r="H580" s="180"/>
      <c r="I580" s="64">
        <v>0</v>
      </c>
      <c r="J580" s="64">
        <f t="shared" si="46"/>
        <v>0</v>
      </c>
      <c r="K580" s="69"/>
    </row>
    <row r="581" spans="1:11" x14ac:dyDescent="0.25">
      <c r="A581" s="4"/>
      <c r="B581" s="62">
        <v>5</v>
      </c>
      <c r="C581" s="63" t="s">
        <v>19</v>
      </c>
      <c r="D581" s="62"/>
      <c r="E581" s="62"/>
      <c r="F581" s="62"/>
      <c r="G581" s="62">
        <f>E581*F581</f>
        <v>0</v>
      </c>
      <c r="H581" s="180"/>
      <c r="I581" s="64">
        <f>G581</f>
        <v>0</v>
      </c>
      <c r="J581" s="64">
        <f t="shared" si="46"/>
        <v>0</v>
      </c>
      <c r="K581" s="69"/>
    </row>
    <row r="582" spans="1:11" x14ac:dyDescent="0.25">
      <c r="A582" s="4"/>
      <c r="B582" s="65">
        <v>10</v>
      </c>
      <c r="C582" s="63" t="s">
        <v>20</v>
      </c>
      <c r="D582" s="62"/>
      <c r="E582" s="62"/>
      <c r="F582" s="62"/>
      <c r="G582" s="62">
        <f>E582*F582</f>
        <v>0</v>
      </c>
      <c r="H582" s="67"/>
      <c r="I582" s="64">
        <f>G582</f>
        <v>0</v>
      </c>
      <c r="J582" s="64">
        <f t="shared" si="46"/>
        <v>0</v>
      </c>
      <c r="K582" s="69"/>
    </row>
    <row r="583" spans="1:11" x14ac:dyDescent="0.25">
      <c r="A583" s="135">
        <v>39</v>
      </c>
      <c r="B583" s="178" t="s">
        <v>115</v>
      </c>
      <c r="C583" s="178"/>
      <c r="D583" s="178"/>
      <c r="E583" s="178"/>
      <c r="F583" s="178"/>
      <c r="G583" s="10" t="s">
        <v>7</v>
      </c>
      <c r="H583" s="32"/>
      <c r="I583" s="25">
        <f>SUM(I584:I590)</f>
        <v>800000</v>
      </c>
      <c r="J583" s="25">
        <f>SUM(J584:J590)</f>
        <v>800000</v>
      </c>
      <c r="K583" s="11"/>
    </row>
    <row r="584" spans="1:11" x14ac:dyDescent="0.25">
      <c r="A584" s="4"/>
      <c r="B584" s="62">
        <v>3</v>
      </c>
      <c r="C584" s="63" t="s">
        <v>127</v>
      </c>
      <c r="D584" s="179"/>
      <c r="E584" s="179"/>
      <c r="F584" s="179"/>
      <c r="G584" s="179"/>
      <c r="H584" s="180"/>
      <c r="I584" s="114">
        <v>800000</v>
      </c>
      <c r="J584" s="64">
        <f>I584</f>
        <v>800000</v>
      </c>
      <c r="K584" s="65" t="s">
        <v>137</v>
      </c>
    </row>
    <row r="585" spans="1:11" x14ac:dyDescent="0.25">
      <c r="A585" s="4"/>
      <c r="B585" s="62">
        <v>4</v>
      </c>
      <c r="C585" s="63" t="s">
        <v>17</v>
      </c>
      <c r="D585" s="179"/>
      <c r="E585" s="179"/>
      <c r="F585" s="179"/>
      <c r="G585" s="179"/>
      <c r="H585" s="180"/>
      <c r="I585" s="64">
        <v>0</v>
      </c>
      <c r="J585" s="64">
        <f>I585</f>
        <v>0</v>
      </c>
      <c r="K585" s="69"/>
    </row>
    <row r="586" spans="1:11" x14ac:dyDescent="0.25">
      <c r="A586" s="4"/>
      <c r="B586" s="62">
        <v>6</v>
      </c>
      <c r="C586" s="63" t="s">
        <v>250</v>
      </c>
      <c r="D586" s="179"/>
      <c r="E586" s="179"/>
      <c r="F586" s="179"/>
      <c r="G586" s="179"/>
      <c r="H586" s="180"/>
      <c r="I586" s="64">
        <v>0</v>
      </c>
      <c r="J586" s="64">
        <f t="shared" ref="J586:J590" si="47">I586</f>
        <v>0</v>
      </c>
      <c r="K586" s="69"/>
    </row>
    <row r="587" spans="1:11" x14ac:dyDescent="0.25">
      <c r="A587" s="4"/>
      <c r="B587" s="62">
        <v>6</v>
      </c>
      <c r="C587" s="63" t="s">
        <v>18</v>
      </c>
      <c r="D587" s="179"/>
      <c r="E587" s="179"/>
      <c r="F587" s="179"/>
      <c r="G587" s="179"/>
      <c r="H587" s="180"/>
      <c r="I587" s="111">
        <v>0</v>
      </c>
      <c r="J587" s="64">
        <f t="shared" si="47"/>
        <v>0</v>
      </c>
      <c r="K587" s="69"/>
    </row>
    <row r="588" spans="1:11" x14ac:dyDescent="0.25">
      <c r="A588" s="4"/>
      <c r="B588" s="62">
        <v>2</v>
      </c>
      <c r="C588" s="63" t="s">
        <v>21</v>
      </c>
      <c r="D588" s="179"/>
      <c r="E588" s="179"/>
      <c r="F588" s="179"/>
      <c r="G588" s="179"/>
      <c r="H588" s="180"/>
      <c r="I588" s="64">
        <v>0</v>
      </c>
      <c r="J588" s="64">
        <f t="shared" si="47"/>
        <v>0</v>
      </c>
      <c r="K588" s="69"/>
    </row>
    <row r="589" spans="1:11" x14ac:dyDescent="0.25">
      <c r="A589" s="4"/>
      <c r="B589" s="62">
        <v>5</v>
      </c>
      <c r="C589" s="63" t="s">
        <v>19</v>
      </c>
      <c r="D589" s="62"/>
      <c r="E589" s="62"/>
      <c r="F589" s="62"/>
      <c r="G589" s="62">
        <f>E589*F589</f>
        <v>0</v>
      </c>
      <c r="H589" s="180"/>
      <c r="I589" s="64">
        <f>G589</f>
        <v>0</v>
      </c>
      <c r="J589" s="64">
        <f t="shared" si="47"/>
        <v>0</v>
      </c>
      <c r="K589" s="69"/>
    </row>
    <row r="590" spans="1:11" x14ac:dyDescent="0.25">
      <c r="A590" s="4"/>
      <c r="B590" s="65">
        <v>10</v>
      </c>
      <c r="C590" s="63" t="s">
        <v>20</v>
      </c>
      <c r="D590" s="62"/>
      <c r="E590" s="62"/>
      <c r="F590" s="62"/>
      <c r="G590" s="62">
        <f>E590*F590</f>
        <v>0</v>
      </c>
      <c r="H590" s="67"/>
      <c r="I590" s="64">
        <f>G590</f>
        <v>0</v>
      </c>
      <c r="J590" s="64">
        <f t="shared" si="47"/>
        <v>0</v>
      </c>
      <c r="K590" s="69"/>
    </row>
    <row r="591" spans="1:11" x14ac:dyDescent="0.25">
      <c r="A591" s="135">
        <v>40</v>
      </c>
      <c r="B591" s="178" t="s">
        <v>233</v>
      </c>
      <c r="C591" s="178"/>
      <c r="D591" s="178"/>
      <c r="E591" s="178"/>
      <c r="F591" s="178"/>
      <c r="G591" s="10" t="s">
        <v>7</v>
      </c>
      <c r="H591" s="32"/>
      <c r="I591" s="25">
        <f>SUM(I592:I598)</f>
        <v>326700</v>
      </c>
      <c r="J591" s="25">
        <f>SUM(J592:J598)</f>
        <v>326700</v>
      </c>
      <c r="K591" s="11"/>
    </row>
    <row r="592" spans="1:11" x14ac:dyDescent="0.25">
      <c r="A592" s="4"/>
      <c r="B592" s="62">
        <v>3</v>
      </c>
      <c r="C592" s="63" t="s">
        <v>127</v>
      </c>
      <c r="D592" s="179"/>
      <c r="E592" s="179"/>
      <c r="F592" s="179"/>
      <c r="G592" s="179"/>
      <c r="H592" s="180"/>
      <c r="I592" s="114">
        <v>326700</v>
      </c>
      <c r="J592" s="64">
        <f>I592</f>
        <v>326700</v>
      </c>
      <c r="K592" s="65" t="s">
        <v>137</v>
      </c>
    </row>
    <row r="593" spans="1:11" x14ac:dyDescent="0.25">
      <c r="A593" s="4"/>
      <c r="B593" s="62">
        <v>4</v>
      </c>
      <c r="C593" s="63" t="s">
        <v>17</v>
      </c>
      <c r="D593" s="179"/>
      <c r="E593" s="179"/>
      <c r="F593" s="179"/>
      <c r="G593" s="179"/>
      <c r="H593" s="180"/>
      <c r="I593" s="64">
        <v>0</v>
      </c>
      <c r="J593" s="64">
        <f>I593</f>
        <v>0</v>
      </c>
      <c r="K593" s="69"/>
    </row>
    <row r="594" spans="1:11" x14ac:dyDescent="0.25">
      <c r="A594" s="4"/>
      <c r="B594" s="62">
        <v>6</v>
      </c>
      <c r="C594" s="63" t="s">
        <v>250</v>
      </c>
      <c r="D594" s="179"/>
      <c r="E594" s="179"/>
      <c r="F594" s="179"/>
      <c r="G594" s="179"/>
      <c r="H594" s="180"/>
      <c r="I594" s="64">
        <v>0</v>
      </c>
      <c r="J594" s="64">
        <f t="shared" ref="J594:J598" si="48">I594</f>
        <v>0</v>
      </c>
      <c r="K594" s="69"/>
    </row>
    <row r="595" spans="1:11" x14ac:dyDescent="0.25">
      <c r="A595" s="4"/>
      <c r="B595" s="62">
        <v>6</v>
      </c>
      <c r="C595" s="63" t="s">
        <v>18</v>
      </c>
      <c r="D595" s="179"/>
      <c r="E595" s="179"/>
      <c r="F595" s="179"/>
      <c r="G595" s="179"/>
      <c r="H595" s="180"/>
      <c r="I595" s="111">
        <v>0</v>
      </c>
      <c r="J595" s="64">
        <f t="shared" si="48"/>
        <v>0</v>
      </c>
      <c r="K595" s="69"/>
    </row>
    <row r="596" spans="1:11" x14ac:dyDescent="0.25">
      <c r="A596" s="4"/>
      <c r="B596" s="62">
        <v>2</v>
      </c>
      <c r="C596" s="63" t="s">
        <v>21</v>
      </c>
      <c r="D596" s="179"/>
      <c r="E596" s="179"/>
      <c r="F596" s="179"/>
      <c r="G596" s="179"/>
      <c r="H596" s="180"/>
      <c r="I596" s="64">
        <v>0</v>
      </c>
      <c r="J596" s="64">
        <f t="shared" si="48"/>
        <v>0</v>
      </c>
      <c r="K596" s="69"/>
    </row>
    <row r="597" spans="1:11" x14ac:dyDescent="0.25">
      <c r="A597" s="4"/>
      <c r="B597" s="62">
        <v>5</v>
      </c>
      <c r="C597" s="63" t="s">
        <v>19</v>
      </c>
      <c r="D597" s="62"/>
      <c r="E597" s="62"/>
      <c r="F597" s="62"/>
      <c r="G597" s="62">
        <f>E597*F597</f>
        <v>0</v>
      </c>
      <c r="H597" s="180"/>
      <c r="I597" s="64">
        <f>G597</f>
        <v>0</v>
      </c>
      <c r="J597" s="64">
        <f t="shared" si="48"/>
        <v>0</v>
      </c>
      <c r="K597" s="69"/>
    </row>
    <row r="598" spans="1:11" x14ac:dyDescent="0.25">
      <c r="A598" s="4"/>
      <c r="B598" s="65">
        <v>10</v>
      </c>
      <c r="C598" s="63" t="s">
        <v>20</v>
      </c>
      <c r="D598" s="62"/>
      <c r="E598" s="62"/>
      <c r="F598" s="62"/>
      <c r="G598" s="62">
        <f>E598*F598</f>
        <v>0</v>
      </c>
      <c r="H598" s="67"/>
      <c r="I598" s="64">
        <f>G598</f>
        <v>0</v>
      </c>
      <c r="J598" s="64">
        <f t="shared" si="48"/>
        <v>0</v>
      </c>
      <c r="K598" s="69"/>
    </row>
    <row r="599" spans="1:11" x14ac:dyDescent="0.25">
      <c r="A599" s="135">
        <v>41</v>
      </c>
      <c r="B599" s="178" t="s">
        <v>234</v>
      </c>
      <c r="C599" s="178"/>
      <c r="D599" s="178"/>
      <c r="E599" s="178"/>
      <c r="F599" s="178"/>
      <c r="G599" s="10" t="s">
        <v>7</v>
      </c>
      <c r="H599" s="32"/>
      <c r="I599" s="25">
        <f>SUM(I600:I606)</f>
        <v>1000</v>
      </c>
      <c r="J599" s="25">
        <f>SUM(J600:J606)</f>
        <v>1000</v>
      </c>
      <c r="K599" s="11"/>
    </row>
    <row r="600" spans="1:11" x14ac:dyDescent="0.25">
      <c r="A600" s="4"/>
      <c r="B600" s="62">
        <v>3</v>
      </c>
      <c r="C600" s="63" t="s">
        <v>127</v>
      </c>
      <c r="D600" s="179"/>
      <c r="E600" s="179"/>
      <c r="F600" s="179"/>
      <c r="G600" s="179"/>
      <c r="H600" s="180"/>
      <c r="I600" s="114">
        <v>1000</v>
      </c>
      <c r="J600" s="64">
        <f>I600</f>
        <v>1000</v>
      </c>
      <c r="K600" s="68" t="s">
        <v>201</v>
      </c>
    </row>
    <row r="601" spans="1:11" x14ac:dyDescent="0.25">
      <c r="A601" s="4"/>
      <c r="B601" s="62">
        <v>4</v>
      </c>
      <c r="C601" s="63" t="s">
        <v>17</v>
      </c>
      <c r="D601" s="179"/>
      <c r="E601" s="179"/>
      <c r="F601" s="179"/>
      <c r="G601" s="179"/>
      <c r="H601" s="180"/>
      <c r="I601" s="64">
        <v>0</v>
      </c>
      <c r="J601" s="64">
        <f>I601</f>
        <v>0</v>
      </c>
      <c r="K601" s="69"/>
    </row>
    <row r="602" spans="1:11" x14ac:dyDescent="0.25">
      <c r="A602" s="4"/>
      <c r="B602" s="62">
        <v>6</v>
      </c>
      <c r="C602" s="63" t="s">
        <v>250</v>
      </c>
      <c r="D602" s="179"/>
      <c r="E602" s="179"/>
      <c r="F602" s="179"/>
      <c r="G602" s="179"/>
      <c r="H602" s="180"/>
      <c r="I602" s="64">
        <v>0</v>
      </c>
      <c r="J602" s="64">
        <f t="shared" ref="J602:J606" si="49">I602</f>
        <v>0</v>
      </c>
      <c r="K602" s="69"/>
    </row>
    <row r="603" spans="1:11" x14ac:dyDescent="0.25">
      <c r="A603" s="4"/>
      <c r="B603" s="62">
        <v>6</v>
      </c>
      <c r="C603" s="63" t="s">
        <v>18</v>
      </c>
      <c r="D603" s="179"/>
      <c r="E603" s="179"/>
      <c r="F603" s="179"/>
      <c r="G603" s="179"/>
      <c r="H603" s="180"/>
      <c r="I603" s="111">
        <v>0</v>
      </c>
      <c r="J603" s="64">
        <f t="shared" si="49"/>
        <v>0</v>
      </c>
      <c r="K603" s="69"/>
    </row>
    <row r="604" spans="1:11" x14ac:dyDescent="0.25">
      <c r="A604" s="4"/>
      <c r="B604" s="62">
        <v>2</v>
      </c>
      <c r="C604" s="63" t="s">
        <v>21</v>
      </c>
      <c r="D604" s="179"/>
      <c r="E604" s="179"/>
      <c r="F604" s="179"/>
      <c r="G604" s="179"/>
      <c r="H604" s="180"/>
      <c r="I604" s="64">
        <v>0</v>
      </c>
      <c r="J604" s="64">
        <f t="shared" si="49"/>
        <v>0</v>
      </c>
      <c r="K604" s="69"/>
    </row>
    <row r="605" spans="1:11" x14ac:dyDescent="0.25">
      <c r="A605" s="4"/>
      <c r="B605" s="62">
        <v>5</v>
      </c>
      <c r="C605" s="63" t="s">
        <v>19</v>
      </c>
      <c r="D605" s="62"/>
      <c r="E605" s="62"/>
      <c r="F605" s="62"/>
      <c r="G605" s="62">
        <f>E605*F605</f>
        <v>0</v>
      </c>
      <c r="H605" s="180"/>
      <c r="I605" s="64">
        <f>G605</f>
        <v>0</v>
      </c>
      <c r="J605" s="64">
        <f t="shared" si="49"/>
        <v>0</v>
      </c>
      <c r="K605" s="69"/>
    </row>
    <row r="606" spans="1:11" x14ac:dyDescent="0.25">
      <c r="A606" s="4"/>
      <c r="B606" s="65">
        <v>10</v>
      </c>
      <c r="C606" s="63" t="s">
        <v>20</v>
      </c>
      <c r="D606" s="62"/>
      <c r="E606" s="62"/>
      <c r="F606" s="62"/>
      <c r="G606" s="62">
        <f>E606*F606</f>
        <v>0</v>
      </c>
      <c r="H606" s="67"/>
      <c r="I606" s="64">
        <f>G606</f>
        <v>0</v>
      </c>
      <c r="J606" s="64">
        <f t="shared" si="49"/>
        <v>0</v>
      </c>
      <c r="K606" s="69"/>
    </row>
    <row r="607" spans="1:11" s="55" customFormat="1" ht="15.75" x14ac:dyDescent="0.25">
      <c r="A607" s="54"/>
      <c r="B607" s="73"/>
      <c r="C607" s="205" t="s">
        <v>46</v>
      </c>
      <c r="D607" s="206"/>
      <c r="E607" s="206"/>
      <c r="F607" s="206"/>
      <c r="G607" s="207"/>
      <c r="H607" s="73">
        <f>SUM(H608:H614)</f>
        <v>117276890</v>
      </c>
      <c r="I607" s="76">
        <f>SUM(I608:I614)</f>
        <v>35060920</v>
      </c>
      <c r="J607" s="76">
        <f>SUM(J608:J614)</f>
        <v>35060920</v>
      </c>
      <c r="K607" s="73"/>
    </row>
    <row r="608" spans="1:11" s="55" customFormat="1" ht="15.75" x14ac:dyDescent="0.25">
      <c r="A608" s="192"/>
      <c r="B608" s="193"/>
      <c r="C608" s="221" t="s">
        <v>92</v>
      </c>
      <c r="D608" s="222"/>
      <c r="E608" s="222"/>
      <c r="F608" s="222"/>
      <c r="G608" s="223"/>
      <c r="H608" s="224">
        <f>H279+H287+H295+H303+H311+H319+H327+H335+H343+H359+H367+H375+H383</f>
        <v>117276890</v>
      </c>
      <c r="I608" s="56">
        <f>I279+I287+I295+I303+I311+I319+I327+I335+I343+I351+I359+I367+I375+I383+I391+I399+I407+I415+I423+I431+I439+I447+I455+I463+I471+I479+I487+I496+I504+I512+I520+I528+I536+I544+I560+I552+I568+I576+I584+I592+I600</f>
        <v>1909605</v>
      </c>
      <c r="J608" s="56">
        <f>J279+J287+J295+J303+J311+J319+J327+J335+J343+J351+J359+J367+J375+J383+J391+J399+J407+J415+J423+J431+J439+J447+J455+J463+J471+J479+J487+J496+J504+J512+J520+J528+J536+J544+J560+J552+J568+J576+J584+J592+J600</f>
        <v>1909605</v>
      </c>
      <c r="K608" s="57"/>
    </row>
    <row r="609" spans="1:11" s="55" customFormat="1" ht="15.75" x14ac:dyDescent="0.25">
      <c r="A609" s="194"/>
      <c r="B609" s="195"/>
      <c r="C609" s="208" t="s">
        <v>0</v>
      </c>
      <c r="D609" s="209"/>
      <c r="E609" s="209"/>
      <c r="F609" s="209"/>
      <c r="G609" s="210"/>
      <c r="H609" s="225"/>
      <c r="I609" s="56">
        <f t="shared" ref="I609:J614" si="50">I280+I288+I296+I304+I312+I320+I328+I336+I344+I352+I360+I368+I376+I384+I392+I400+I408+I416+I424+I432+I440+I448+I456+I464+I472+I480+I488+I497+I505+I513+I521+I529+I537+I545+I561+I553+I569+I577+I585+I593+I601</f>
        <v>47190</v>
      </c>
      <c r="J609" s="56">
        <f t="shared" si="50"/>
        <v>47190</v>
      </c>
      <c r="K609" s="57"/>
    </row>
    <row r="610" spans="1:11" s="55" customFormat="1" ht="15.75" x14ac:dyDescent="0.25">
      <c r="A610" s="194"/>
      <c r="B610" s="195"/>
      <c r="C610" s="208" t="s">
        <v>256</v>
      </c>
      <c r="D610" s="209"/>
      <c r="E610" s="209"/>
      <c r="F610" s="209"/>
      <c r="G610" s="210"/>
      <c r="H610" s="225"/>
      <c r="I610" s="56">
        <f t="shared" si="50"/>
        <v>119865</v>
      </c>
      <c r="J610" s="56">
        <f t="shared" si="50"/>
        <v>119865</v>
      </c>
      <c r="K610" s="57"/>
    </row>
    <row r="611" spans="1:11" s="55" customFormat="1" ht="15.75" x14ac:dyDescent="0.25">
      <c r="A611" s="194"/>
      <c r="B611" s="195"/>
      <c r="C611" s="208" t="s">
        <v>1</v>
      </c>
      <c r="D611" s="209"/>
      <c r="E611" s="209"/>
      <c r="F611" s="209"/>
      <c r="G611" s="210"/>
      <c r="H611" s="225"/>
      <c r="I611" s="56">
        <f t="shared" si="50"/>
        <v>144700</v>
      </c>
      <c r="J611" s="56">
        <f t="shared" si="50"/>
        <v>144700</v>
      </c>
      <c r="K611" s="57"/>
    </row>
    <row r="612" spans="1:11" s="55" customFormat="1" ht="15.75" x14ac:dyDescent="0.25">
      <c r="A612" s="194"/>
      <c r="B612" s="195"/>
      <c r="C612" s="208" t="s">
        <v>45</v>
      </c>
      <c r="D612" s="209"/>
      <c r="E612" s="209"/>
      <c r="F612" s="209"/>
      <c r="G612" s="210"/>
      <c r="H612" s="225"/>
      <c r="I612" s="56">
        <f t="shared" si="50"/>
        <v>23319520</v>
      </c>
      <c r="J612" s="56">
        <f t="shared" si="50"/>
        <v>23319520</v>
      </c>
      <c r="K612" s="57"/>
    </row>
    <row r="613" spans="1:11" s="55" customFormat="1" ht="15.75" x14ac:dyDescent="0.25">
      <c r="A613" s="194"/>
      <c r="B613" s="195"/>
      <c r="C613" s="215" t="s">
        <v>2</v>
      </c>
      <c r="D613" s="216"/>
      <c r="E613" s="216"/>
      <c r="F613" s="216"/>
      <c r="G613" s="217"/>
      <c r="H613" s="225"/>
      <c r="I613" s="56">
        <f t="shared" si="50"/>
        <v>5659040</v>
      </c>
      <c r="J613" s="56">
        <f t="shared" si="50"/>
        <v>5659040</v>
      </c>
      <c r="K613" s="57"/>
    </row>
    <row r="614" spans="1:11" s="55" customFormat="1" ht="15.75" x14ac:dyDescent="0.25">
      <c r="A614" s="194"/>
      <c r="B614" s="195"/>
      <c r="C614" s="215" t="s">
        <v>82</v>
      </c>
      <c r="D614" s="216"/>
      <c r="E614" s="216"/>
      <c r="F614" s="216"/>
      <c r="G614" s="217"/>
      <c r="H614" s="225"/>
      <c r="I614" s="56">
        <f t="shared" si="50"/>
        <v>3861000</v>
      </c>
      <c r="J614" s="56">
        <f t="shared" si="50"/>
        <v>3861000</v>
      </c>
      <c r="K614" s="57"/>
    </row>
    <row r="615" spans="1:11" ht="12" customHeight="1" x14ac:dyDescent="0.25">
      <c r="A615" s="199" t="s">
        <v>14</v>
      </c>
      <c r="B615" s="199"/>
      <c r="C615" s="199"/>
      <c r="D615" s="199"/>
      <c r="E615" s="199"/>
      <c r="F615" s="199"/>
      <c r="G615" s="199"/>
      <c r="H615" s="5"/>
      <c r="I615" s="6"/>
      <c r="J615" s="6"/>
      <c r="K615" s="6"/>
    </row>
    <row r="616" spans="1:11" ht="12" customHeight="1" x14ac:dyDescent="0.25">
      <c r="A616" s="13"/>
      <c r="B616" s="13"/>
      <c r="C616" s="183" t="s">
        <v>53</v>
      </c>
      <c r="D616" s="184"/>
      <c r="E616" s="184"/>
      <c r="F616" s="184"/>
      <c r="G616" s="185"/>
      <c r="H616" s="14">
        <f>SUM(H617:H623)</f>
        <v>0</v>
      </c>
      <c r="I616" s="14">
        <f>SUM(I617:I623)</f>
        <v>0</v>
      </c>
      <c r="J616" s="14">
        <f>SUM(J617:J623)</f>
        <v>0</v>
      </c>
      <c r="K616" s="14"/>
    </row>
    <row r="617" spans="1:11" ht="12" customHeight="1" x14ac:dyDescent="0.25">
      <c r="A617" s="228"/>
      <c r="B617" s="229"/>
      <c r="C617" s="186" t="s">
        <v>93</v>
      </c>
      <c r="D617" s="187"/>
      <c r="E617" s="187"/>
      <c r="F617" s="187"/>
      <c r="G617" s="188"/>
      <c r="H617" s="226">
        <v>0</v>
      </c>
      <c r="I617" s="53">
        <v>0</v>
      </c>
      <c r="J617" s="53">
        <v>0</v>
      </c>
      <c r="K617" s="12"/>
    </row>
    <row r="618" spans="1:11" ht="12" customHeight="1" x14ac:dyDescent="0.25">
      <c r="A618" s="230"/>
      <c r="B618" s="231"/>
      <c r="C618" s="218" t="s">
        <v>54</v>
      </c>
      <c r="D618" s="219"/>
      <c r="E618" s="219"/>
      <c r="F618" s="219"/>
      <c r="G618" s="220"/>
      <c r="H618" s="227"/>
      <c r="I618" s="53">
        <v>0</v>
      </c>
      <c r="J618" s="53">
        <v>0</v>
      </c>
      <c r="K618" s="12"/>
    </row>
    <row r="619" spans="1:11" ht="12" customHeight="1" x14ac:dyDescent="0.25">
      <c r="A619" s="230"/>
      <c r="B619" s="231"/>
      <c r="C619" s="218" t="s">
        <v>247</v>
      </c>
      <c r="D619" s="219"/>
      <c r="E619" s="219"/>
      <c r="F619" s="219"/>
      <c r="G619" s="220"/>
      <c r="H619" s="227"/>
      <c r="I619" s="53">
        <v>0</v>
      </c>
      <c r="J619" s="53">
        <v>0</v>
      </c>
      <c r="K619" s="12"/>
    </row>
    <row r="620" spans="1:11" ht="12" customHeight="1" x14ac:dyDescent="0.25">
      <c r="A620" s="230"/>
      <c r="B620" s="231"/>
      <c r="C620" s="218" t="s">
        <v>55</v>
      </c>
      <c r="D620" s="219"/>
      <c r="E620" s="219"/>
      <c r="F620" s="219"/>
      <c r="G620" s="220"/>
      <c r="H620" s="227"/>
      <c r="I620" s="53">
        <v>0</v>
      </c>
      <c r="J620" s="53">
        <v>0</v>
      </c>
      <c r="K620" s="12"/>
    </row>
    <row r="621" spans="1:11" ht="12" customHeight="1" x14ac:dyDescent="0.25">
      <c r="A621" s="230"/>
      <c r="B621" s="231"/>
      <c r="C621" s="218" t="s">
        <v>56</v>
      </c>
      <c r="D621" s="219"/>
      <c r="E621" s="219"/>
      <c r="F621" s="219"/>
      <c r="G621" s="220"/>
      <c r="H621" s="227"/>
      <c r="I621" s="53">
        <v>0</v>
      </c>
      <c r="J621" s="53">
        <v>0</v>
      </c>
      <c r="K621" s="12"/>
    </row>
    <row r="622" spans="1:11" ht="12" customHeight="1" x14ac:dyDescent="0.25">
      <c r="A622" s="230"/>
      <c r="B622" s="231"/>
      <c r="C622" s="201" t="s">
        <v>57</v>
      </c>
      <c r="D622" s="202"/>
      <c r="E622" s="202"/>
      <c r="F622" s="202"/>
      <c r="G622" s="203"/>
      <c r="H622" s="227"/>
      <c r="I622" s="53">
        <v>0</v>
      </c>
      <c r="J622" s="53">
        <v>0</v>
      </c>
      <c r="K622" s="12"/>
    </row>
    <row r="623" spans="1:11" ht="12" customHeight="1" x14ac:dyDescent="0.25">
      <c r="A623" s="230"/>
      <c r="B623" s="231"/>
      <c r="C623" s="201" t="s">
        <v>83</v>
      </c>
      <c r="D623" s="202"/>
      <c r="E623" s="202"/>
      <c r="F623" s="202"/>
      <c r="G623" s="203"/>
      <c r="H623" s="227"/>
      <c r="I623" s="53">
        <v>0</v>
      </c>
      <c r="J623" s="53">
        <v>0</v>
      </c>
      <c r="K623" s="12"/>
    </row>
    <row r="624" spans="1:11" ht="12" customHeight="1" thickBot="1" x14ac:dyDescent="0.3">
      <c r="A624" s="199" t="s">
        <v>15</v>
      </c>
      <c r="B624" s="199"/>
      <c r="C624" s="199"/>
      <c r="D624" s="199"/>
      <c r="E624" s="199"/>
      <c r="F624" s="199"/>
      <c r="G624" s="199"/>
      <c r="H624" s="5"/>
      <c r="I624" s="6"/>
      <c r="J624" s="6"/>
      <c r="K624" s="6"/>
    </row>
    <row r="625" spans="1:11" ht="12" customHeight="1" x14ac:dyDescent="0.25">
      <c r="A625" s="135">
        <v>1</v>
      </c>
      <c r="B625" s="181" t="s">
        <v>188</v>
      </c>
      <c r="C625" s="181"/>
      <c r="D625" s="181"/>
      <c r="E625" s="181"/>
      <c r="F625" s="181"/>
      <c r="G625" s="10" t="s">
        <v>7</v>
      </c>
      <c r="H625" s="11">
        <f>SUM(H626:H632)</f>
        <v>0</v>
      </c>
      <c r="I625" s="25">
        <f>SUM(I626:I632)</f>
        <v>96800</v>
      </c>
      <c r="J625" s="25">
        <f>SUM(J626:J632)</f>
        <v>96800</v>
      </c>
      <c r="K625" s="11"/>
    </row>
    <row r="626" spans="1:11" ht="30" x14ac:dyDescent="0.25">
      <c r="A626" s="4"/>
      <c r="B626" s="62">
        <v>3</v>
      </c>
      <c r="C626" s="63" t="s">
        <v>16</v>
      </c>
      <c r="D626" s="179"/>
      <c r="E626" s="179"/>
      <c r="F626" s="179"/>
      <c r="G626" s="179"/>
      <c r="H626" s="189"/>
      <c r="I626" s="114">
        <f>96800</f>
        <v>96800</v>
      </c>
      <c r="J626" s="64">
        <f>I626</f>
        <v>96800</v>
      </c>
      <c r="K626" s="69" t="s">
        <v>124</v>
      </c>
    </row>
    <row r="627" spans="1:11" x14ac:dyDescent="0.25">
      <c r="A627" s="4"/>
      <c r="B627" s="62">
        <v>4</v>
      </c>
      <c r="C627" s="63" t="s">
        <v>17</v>
      </c>
      <c r="D627" s="179"/>
      <c r="E627" s="179"/>
      <c r="F627" s="179"/>
      <c r="G627" s="179"/>
      <c r="H627" s="190"/>
      <c r="I627" s="64"/>
      <c r="J627" s="64">
        <f>I627</f>
        <v>0</v>
      </c>
      <c r="K627" s="69"/>
    </row>
    <row r="628" spans="1:11" x14ac:dyDescent="0.25">
      <c r="A628" s="4"/>
      <c r="B628" s="62">
        <v>6</v>
      </c>
      <c r="C628" s="63" t="s">
        <v>250</v>
      </c>
      <c r="D628" s="179"/>
      <c r="E628" s="179"/>
      <c r="F628" s="179"/>
      <c r="G628" s="179"/>
      <c r="H628" s="190"/>
      <c r="I628" s="64"/>
      <c r="J628" s="64"/>
      <c r="K628" s="69"/>
    </row>
    <row r="629" spans="1:11" x14ac:dyDescent="0.25">
      <c r="A629" s="4"/>
      <c r="B629" s="62">
        <v>6</v>
      </c>
      <c r="C629" s="63" t="s">
        <v>18</v>
      </c>
      <c r="D629" s="179"/>
      <c r="E629" s="179"/>
      <c r="F629" s="179"/>
      <c r="G629" s="179"/>
      <c r="H629" s="191"/>
      <c r="I629" s="64"/>
      <c r="J629" s="64"/>
      <c r="K629" s="69"/>
    </row>
    <row r="630" spans="1:11" x14ac:dyDescent="0.25">
      <c r="A630" s="4"/>
      <c r="B630" s="62">
        <v>2</v>
      </c>
      <c r="C630" s="63" t="s">
        <v>21</v>
      </c>
      <c r="D630" s="179"/>
      <c r="E630" s="179"/>
      <c r="F630" s="179"/>
      <c r="G630" s="179"/>
      <c r="H630" s="189"/>
      <c r="I630" s="64"/>
      <c r="J630" s="64"/>
      <c r="K630" s="69"/>
    </row>
    <row r="631" spans="1:11" x14ac:dyDescent="0.25">
      <c r="A631" s="4"/>
      <c r="B631" s="62">
        <v>5</v>
      </c>
      <c r="C631" s="63" t="s">
        <v>19</v>
      </c>
      <c r="D631" s="62"/>
      <c r="E631" s="62"/>
      <c r="F631" s="62"/>
      <c r="G631" s="62">
        <f>E631*F631</f>
        <v>0</v>
      </c>
      <c r="H631" s="190"/>
      <c r="I631" s="64">
        <f>G631</f>
        <v>0</v>
      </c>
      <c r="J631" s="64"/>
      <c r="K631" s="69"/>
    </row>
    <row r="632" spans="1:11" x14ac:dyDescent="0.25">
      <c r="A632" s="4"/>
      <c r="B632" s="65">
        <v>10</v>
      </c>
      <c r="C632" s="63" t="s">
        <v>20</v>
      </c>
      <c r="D632" s="62"/>
      <c r="E632" s="62"/>
      <c r="F632" s="62"/>
      <c r="G632" s="62">
        <f>E632*F632</f>
        <v>0</v>
      </c>
      <c r="H632" s="191"/>
      <c r="I632" s="64">
        <f>G632</f>
        <v>0</v>
      </c>
      <c r="J632" s="64"/>
      <c r="K632" s="69"/>
    </row>
    <row r="633" spans="1:11" x14ac:dyDescent="0.25">
      <c r="A633" s="135">
        <v>2</v>
      </c>
      <c r="B633" s="182" t="s">
        <v>128</v>
      </c>
      <c r="C633" s="182"/>
      <c r="D633" s="182"/>
      <c r="E633" s="182"/>
      <c r="F633" s="182"/>
      <c r="G633" s="10" t="s">
        <v>7</v>
      </c>
      <c r="H633" s="32">
        <f>H634</f>
        <v>244952268</v>
      </c>
      <c r="I633" s="25">
        <f>SUM(I634:I640)</f>
        <v>2820000</v>
      </c>
      <c r="J633" s="25">
        <f>SUM(J634:J640)</f>
        <v>2820000</v>
      </c>
      <c r="K633" s="11"/>
    </row>
    <row r="634" spans="1:11" x14ac:dyDescent="0.25">
      <c r="A634" s="4"/>
      <c r="B634" s="62">
        <v>3</v>
      </c>
      <c r="C634" s="63" t="s">
        <v>16</v>
      </c>
      <c r="D634" s="179"/>
      <c r="E634" s="179"/>
      <c r="F634" s="179"/>
      <c r="G634" s="179"/>
      <c r="H634" s="180">
        <v>244952268</v>
      </c>
      <c r="I634" s="64"/>
      <c r="J634" s="64"/>
      <c r="K634" s="69"/>
    </row>
    <row r="635" spans="1:11" x14ac:dyDescent="0.25">
      <c r="A635" s="4"/>
      <c r="B635" s="62">
        <v>4</v>
      </c>
      <c r="C635" s="63" t="s">
        <v>17</v>
      </c>
      <c r="D635" s="179"/>
      <c r="E635" s="179"/>
      <c r="F635" s="179"/>
      <c r="G635" s="179"/>
      <c r="H635" s="180"/>
      <c r="I635" s="64"/>
      <c r="J635" s="64"/>
      <c r="K635" s="69"/>
    </row>
    <row r="636" spans="1:11" x14ac:dyDescent="0.25">
      <c r="A636" s="4"/>
      <c r="B636" s="62">
        <v>6</v>
      </c>
      <c r="C636" s="63" t="s">
        <v>250</v>
      </c>
      <c r="D636" s="179"/>
      <c r="E636" s="179"/>
      <c r="F636" s="179"/>
      <c r="G636" s="179"/>
      <c r="H636" s="180"/>
      <c r="I636" s="64"/>
      <c r="J636" s="64">
        <f>I636</f>
        <v>0</v>
      </c>
      <c r="K636" s="175" t="s">
        <v>137</v>
      </c>
    </row>
    <row r="637" spans="1:11" x14ac:dyDescent="0.25">
      <c r="A637" s="4"/>
      <c r="B637" s="62">
        <v>6</v>
      </c>
      <c r="C637" s="63" t="s">
        <v>125</v>
      </c>
      <c r="D637" s="179"/>
      <c r="E637" s="179"/>
      <c r="F637" s="179"/>
      <c r="G637" s="179"/>
      <c r="H637" s="180">
        <v>168399795</v>
      </c>
      <c r="I637" s="114">
        <v>1320000</v>
      </c>
      <c r="J637" s="64">
        <f>I637</f>
        <v>1320000</v>
      </c>
      <c r="K637" s="175"/>
    </row>
    <row r="638" spans="1:11" x14ac:dyDescent="0.25">
      <c r="A638" s="4"/>
      <c r="B638" s="62">
        <v>2</v>
      </c>
      <c r="C638" s="63" t="s">
        <v>21</v>
      </c>
      <c r="D638" s="179"/>
      <c r="E638" s="179"/>
      <c r="F638" s="179"/>
      <c r="G638" s="179"/>
      <c r="H638" s="180"/>
      <c r="I638" s="114">
        <v>1500000</v>
      </c>
      <c r="J638" s="64">
        <f>I638</f>
        <v>1500000</v>
      </c>
      <c r="K638" s="175"/>
    </row>
    <row r="639" spans="1:11" x14ac:dyDescent="0.25">
      <c r="A639" s="4"/>
      <c r="B639" s="62">
        <v>5</v>
      </c>
      <c r="C639" s="63" t="s">
        <v>19</v>
      </c>
      <c r="D639" s="62"/>
      <c r="E639" s="62"/>
      <c r="F639" s="62"/>
      <c r="G639" s="62">
        <f>E639*F639</f>
        <v>0</v>
      </c>
      <c r="H639" s="180"/>
      <c r="I639" s="64">
        <f>G639</f>
        <v>0</v>
      </c>
      <c r="J639" s="64"/>
      <c r="K639" s="69"/>
    </row>
    <row r="640" spans="1:11" x14ac:dyDescent="0.25">
      <c r="A640" s="4"/>
      <c r="B640" s="65">
        <v>10</v>
      </c>
      <c r="C640" s="63" t="s">
        <v>20</v>
      </c>
      <c r="D640" s="62"/>
      <c r="E640" s="62"/>
      <c r="F640" s="62"/>
      <c r="G640" s="62">
        <f>E640*F640</f>
        <v>0</v>
      </c>
      <c r="H640" s="67"/>
      <c r="I640" s="64">
        <f>G640</f>
        <v>0</v>
      </c>
      <c r="J640" s="64"/>
      <c r="K640" s="69"/>
    </row>
    <row r="641" spans="1:11" x14ac:dyDescent="0.25">
      <c r="A641" s="135">
        <v>3</v>
      </c>
      <c r="B641" s="182" t="s">
        <v>130</v>
      </c>
      <c r="C641" s="182"/>
      <c r="D641" s="182"/>
      <c r="E641" s="182"/>
      <c r="F641" s="182"/>
      <c r="G641" s="10" t="s">
        <v>7</v>
      </c>
      <c r="H641" s="32">
        <f>H642</f>
        <v>5849000</v>
      </c>
      <c r="I641" s="25">
        <f>SUM(I642:I648)</f>
        <v>3000</v>
      </c>
      <c r="J641" s="25">
        <f>SUM(J642:J648)</f>
        <v>3000</v>
      </c>
      <c r="K641" s="11"/>
    </row>
    <row r="642" spans="1:11" x14ac:dyDescent="0.25">
      <c r="A642" s="4"/>
      <c r="B642" s="62">
        <v>3</v>
      </c>
      <c r="C642" s="63" t="s">
        <v>16</v>
      </c>
      <c r="D642" s="179"/>
      <c r="E642" s="179"/>
      <c r="F642" s="179"/>
      <c r="G642" s="179"/>
      <c r="H642" s="180">
        <v>5849000</v>
      </c>
      <c r="I642" s="64"/>
      <c r="J642" s="64">
        <f t="shared" ref="J642:J648" si="51">I642</f>
        <v>0</v>
      </c>
      <c r="K642" s="69"/>
    </row>
    <row r="643" spans="1:11" x14ac:dyDescent="0.25">
      <c r="A643" s="4"/>
      <c r="B643" s="62">
        <v>4</v>
      </c>
      <c r="C643" s="63" t="s">
        <v>17</v>
      </c>
      <c r="D643" s="179"/>
      <c r="E643" s="179"/>
      <c r="F643" s="179"/>
      <c r="G643" s="179"/>
      <c r="H643" s="180"/>
      <c r="I643" s="64"/>
      <c r="J643" s="64">
        <f t="shared" si="51"/>
        <v>0</v>
      </c>
      <c r="K643" s="175" t="s">
        <v>137</v>
      </c>
    </row>
    <row r="644" spans="1:11" x14ac:dyDescent="0.25">
      <c r="A644" s="4"/>
      <c r="B644" s="62">
        <v>6</v>
      </c>
      <c r="C644" s="63" t="s">
        <v>250</v>
      </c>
      <c r="D644" s="179"/>
      <c r="E644" s="179"/>
      <c r="F644" s="179"/>
      <c r="G644" s="179"/>
      <c r="H644" s="180"/>
      <c r="I644" s="114">
        <v>1000</v>
      </c>
      <c r="J644" s="64">
        <f t="shared" si="51"/>
        <v>1000</v>
      </c>
      <c r="K644" s="175"/>
    </row>
    <row r="645" spans="1:11" x14ac:dyDescent="0.25">
      <c r="A645" s="4"/>
      <c r="B645" s="62">
        <v>6</v>
      </c>
      <c r="C645" s="63" t="s">
        <v>129</v>
      </c>
      <c r="D645" s="179"/>
      <c r="E645" s="179"/>
      <c r="F645" s="179"/>
      <c r="G645" s="179"/>
      <c r="H645" s="180">
        <v>5012000</v>
      </c>
      <c r="I645" s="114">
        <v>1000</v>
      </c>
      <c r="J645" s="64">
        <f>I645</f>
        <v>1000</v>
      </c>
      <c r="K645" s="175"/>
    </row>
    <row r="646" spans="1:11" x14ac:dyDescent="0.25">
      <c r="A646" s="4"/>
      <c r="B646" s="62">
        <v>2</v>
      </c>
      <c r="C646" s="63" t="s">
        <v>21</v>
      </c>
      <c r="D646" s="179"/>
      <c r="E646" s="179"/>
      <c r="F646" s="179"/>
      <c r="G646" s="179"/>
      <c r="H646" s="180"/>
      <c r="I646" s="114">
        <v>1000</v>
      </c>
      <c r="J646" s="64">
        <f t="shared" si="51"/>
        <v>1000</v>
      </c>
      <c r="K646" s="69"/>
    </row>
    <row r="647" spans="1:11" x14ac:dyDescent="0.25">
      <c r="A647" s="4"/>
      <c r="B647" s="62">
        <v>5</v>
      </c>
      <c r="C647" s="63" t="s">
        <v>19</v>
      </c>
      <c r="D647" s="62"/>
      <c r="E647" s="62"/>
      <c r="F647" s="62"/>
      <c r="G647" s="62">
        <f>E647*F647</f>
        <v>0</v>
      </c>
      <c r="H647" s="180"/>
      <c r="I647" s="64">
        <f>G647</f>
        <v>0</v>
      </c>
      <c r="J647" s="64">
        <f t="shared" si="51"/>
        <v>0</v>
      </c>
      <c r="K647" s="69"/>
    </row>
    <row r="648" spans="1:11" x14ac:dyDescent="0.25">
      <c r="A648" s="4"/>
      <c r="B648" s="65">
        <v>10</v>
      </c>
      <c r="C648" s="63" t="s">
        <v>20</v>
      </c>
      <c r="D648" s="62"/>
      <c r="E648" s="62"/>
      <c r="F648" s="62"/>
      <c r="G648" s="62">
        <f>E648*F648</f>
        <v>0</v>
      </c>
      <c r="H648" s="67"/>
      <c r="I648" s="64">
        <f>G648</f>
        <v>0</v>
      </c>
      <c r="J648" s="64">
        <f t="shared" si="51"/>
        <v>0</v>
      </c>
      <c r="K648" s="69"/>
    </row>
    <row r="649" spans="1:11" x14ac:dyDescent="0.25">
      <c r="A649" s="135">
        <v>4</v>
      </c>
      <c r="B649" s="182" t="s">
        <v>236</v>
      </c>
      <c r="C649" s="182"/>
      <c r="D649" s="182"/>
      <c r="E649" s="182"/>
      <c r="F649" s="182"/>
      <c r="G649" s="10" t="s">
        <v>7</v>
      </c>
      <c r="H649" s="32">
        <f>H650</f>
        <v>0</v>
      </c>
      <c r="I649" s="25">
        <f>SUM(I650:I656)</f>
        <v>1000</v>
      </c>
      <c r="J649" s="25">
        <f>SUM(J650:J656)</f>
        <v>1000</v>
      </c>
      <c r="K649" s="11"/>
    </row>
    <row r="650" spans="1:11" x14ac:dyDescent="0.25">
      <c r="A650" s="4"/>
      <c r="B650" s="62">
        <v>3</v>
      </c>
      <c r="C650" s="63" t="s">
        <v>16</v>
      </c>
      <c r="D650" s="179"/>
      <c r="E650" s="179"/>
      <c r="F650" s="179"/>
      <c r="G650" s="179"/>
      <c r="H650" s="180"/>
      <c r="I650" s="114">
        <v>1000</v>
      </c>
      <c r="J650" s="64">
        <f t="shared" ref="J650:J664" si="52">I650</f>
        <v>1000</v>
      </c>
      <c r="K650" s="69" t="s">
        <v>201</v>
      </c>
    </row>
    <row r="651" spans="1:11" x14ac:dyDescent="0.25">
      <c r="A651" s="4"/>
      <c r="B651" s="62">
        <v>4</v>
      </c>
      <c r="C651" s="63" t="s">
        <v>17</v>
      </c>
      <c r="D651" s="179"/>
      <c r="E651" s="179"/>
      <c r="F651" s="179"/>
      <c r="G651" s="179"/>
      <c r="H651" s="180"/>
      <c r="I651" s="64"/>
      <c r="J651" s="64">
        <f t="shared" si="52"/>
        <v>0</v>
      </c>
      <c r="K651" s="69"/>
    </row>
    <row r="652" spans="1:11" x14ac:dyDescent="0.25">
      <c r="A652" s="4"/>
      <c r="B652" s="62">
        <v>6</v>
      </c>
      <c r="C652" s="63" t="s">
        <v>250</v>
      </c>
      <c r="D652" s="179"/>
      <c r="E652" s="179"/>
      <c r="F652" s="179"/>
      <c r="G652" s="179"/>
      <c r="H652" s="180"/>
      <c r="I652" s="64"/>
      <c r="J652" s="64">
        <f t="shared" si="52"/>
        <v>0</v>
      </c>
      <c r="K652" s="175"/>
    </row>
    <row r="653" spans="1:11" x14ac:dyDescent="0.25">
      <c r="A653" s="4"/>
      <c r="B653" s="62">
        <v>6</v>
      </c>
      <c r="C653" s="63" t="s">
        <v>129</v>
      </c>
      <c r="D653" s="179"/>
      <c r="E653" s="179"/>
      <c r="F653" s="179"/>
      <c r="G653" s="179"/>
      <c r="H653" s="180"/>
      <c r="I653" s="64"/>
      <c r="J653" s="64">
        <f>I653</f>
        <v>0</v>
      </c>
      <c r="K653" s="175"/>
    </row>
    <row r="654" spans="1:11" x14ac:dyDescent="0.25">
      <c r="A654" s="4"/>
      <c r="B654" s="62">
        <v>2</v>
      </c>
      <c r="C654" s="63" t="s">
        <v>21</v>
      </c>
      <c r="D654" s="179"/>
      <c r="E654" s="179"/>
      <c r="F654" s="179"/>
      <c r="G654" s="179"/>
      <c r="H654" s="180"/>
      <c r="I654" s="64"/>
      <c r="J654" s="64">
        <f t="shared" si="52"/>
        <v>0</v>
      </c>
      <c r="K654" s="175"/>
    </row>
    <row r="655" spans="1:11" x14ac:dyDescent="0.25">
      <c r="A655" s="4"/>
      <c r="B655" s="62">
        <v>5</v>
      </c>
      <c r="C655" s="63" t="s">
        <v>19</v>
      </c>
      <c r="D655" s="62"/>
      <c r="E655" s="62"/>
      <c r="F655" s="62"/>
      <c r="G655" s="62">
        <f>E655*F655</f>
        <v>0</v>
      </c>
      <c r="H655" s="180"/>
      <c r="I655" s="64">
        <f>G655</f>
        <v>0</v>
      </c>
      <c r="J655" s="64">
        <f t="shared" si="52"/>
        <v>0</v>
      </c>
      <c r="K655" s="69"/>
    </row>
    <row r="656" spans="1:11" x14ac:dyDescent="0.25">
      <c r="A656" s="4"/>
      <c r="B656" s="65">
        <v>10</v>
      </c>
      <c r="C656" s="63" t="s">
        <v>20</v>
      </c>
      <c r="D656" s="62"/>
      <c r="E656" s="62"/>
      <c r="F656" s="62"/>
      <c r="G656" s="62">
        <f>E656*F656</f>
        <v>0</v>
      </c>
      <c r="H656" s="67"/>
      <c r="I656" s="64">
        <f>G656</f>
        <v>0</v>
      </c>
      <c r="J656" s="64">
        <f t="shared" si="52"/>
        <v>0</v>
      </c>
      <c r="K656" s="69"/>
    </row>
    <row r="657" spans="1:11" x14ac:dyDescent="0.25">
      <c r="A657" s="135">
        <v>5</v>
      </c>
      <c r="B657" s="182" t="s">
        <v>237</v>
      </c>
      <c r="C657" s="182"/>
      <c r="D657" s="182"/>
      <c r="E657" s="182"/>
      <c r="F657" s="182"/>
      <c r="G657" s="10" t="s">
        <v>7</v>
      </c>
      <c r="H657" s="32">
        <f>H658</f>
        <v>0</v>
      </c>
      <c r="I657" s="25">
        <f>SUM(I658:I664)</f>
        <v>1000</v>
      </c>
      <c r="J657" s="25">
        <f>SUM(J658:J664)</f>
        <v>1000</v>
      </c>
      <c r="K657" s="11"/>
    </row>
    <row r="658" spans="1:11" x14ac:dyDescent="0.25">
      <c r="A658" s="4"/>
      <c r="B658" s="62">
        <v>3</v>
      </c>
      <c r="C658" s="63" t="s">
        <v>16</v>
      </c>
      <c r="D658" s="179"/>
      <c r="E658" s="179"/>
      <c r="F658" s="179"/>
      <c r="G658" s="179"/>
      <c r="H658" s="180"/>
      <c r="I658" s="114">
        <v>1000</v>
      </c>
      <c r="J658" s="64">
        <f t="shared" si="52"/>
        <v>1000</v>
      </c>
      <c r="K658" s="69" t="s">
        <v>201</v>
      </c>
    </row>
    <row r="659" spans="1:11" x14ac:dyDescent="0.25">
      <c r="A659" s="4"/>
      <c r="B659" s="62">
        <v>4</v>
      </c>
      <c r="C659" s="63" t="s">
        <v>17</v>
      </c>
      <c r="D659" s="179"/>
      <c r="E659" s="179"/>
      <c r="F659" s="179"/>
      <c r="G659" s="179"/>
      <c r="H659" s="180"/>
      <c r="I659" s="64">
        <v>0</v>
      </c>
      <c r="J659" s="64">
        <f t="shared" si="52"/>
        <v>0</v>
      </c>
    </row>
    <row r="660" spans="1:11" x14ac:dyDescent="0.25">
      <c r="A660" s="4"/>
      <c r="B660" s="62">
        <v>6</v>
      </c>
      <c r="C660" s="63" t="s">
        <v>250</v>
      </c>
      <c r="D660" s="179"/>
      <c r="E660" s="179"/>
      <c r="F660" s="179"/>
      <c r="G660" s="179"/>
      <c r="H660" s="180"/>
      <c r="I660" s="64"/>
      <c r="J660" s="64">
        <f t="shared" si="52"/>
        <v>0</v>
      </c>
      <c r="K660" s="63"/>
    </row>
    <row r="661" spans="1:11" x14ac:dyDescent="0.25">
      <c r="A661" s="4"/>
      <c r="B661" s="62">
        <v>6</v>
      </c>
      <c r="C661" s="63" t="s">
        <v>129</v>
      </c>
      <c r="D661" s="179"/>
      <c r="E661" s="179"/>
      <c r="F661" s="179"/>
      <c r="G661" s="179"/>
      <c r="H661" s="180"/>
      <c r="I661" s="64"/>
      <c r="J661" s="64">
        <f>I661</f>
        <v>0</v>
      </c>
      <c r="K661" s="69"/>
    </row>
    <row r="662" spans="1:11" x14ac:dyDescent="0.25">
      <c r="A662" s="4"/>
      <c r="B662" s="62">
        <v>2</v>
      </c>
      <c r="C662" s="63" t="s">
        <v>21</v>
      </c>
      <c r="D662" s="179"/>
      <c r="E662" s="179"/>
      <c r="F662" s="179"/>
      <c r="G662" s="179"/>
      <c r="H662" s="180"/>
      <c r="I662" s="64"/>
      <c r="J662" s="64">
        <f t="shared" si="52"/>
        <v>0</v>
      </c>
      <c r="K662" s="69"/>
    </row>
    <row r="663" spans="1:11" x14ac:dyDescent="0.25">
      <c r="A663" s="4"/>
      <c r="B663" s="62">
        <v>5</v>
      </c>
      <c r="C663" s="63" t="s">
        <v>19</v>
      </c>
      <c r="D663" s="62"/>
      <c r="E663" s="62"/>
      <c r="F663" s="62"/>
      <c r="G663" s="62">
        <f>E663*F663</f>
        <v>0</v>
      </c>
      <c r="H663" s="180"/>
      <c r="I663" s="64">
        <f>G663</f>
        <v>0</v>
      </c>
      <c r="J663" s="64">
        <f t="shared" si="52"/>
        <v>0</v>
      </c>
      <c r="K663" s="69"/>
    </row>
    <row r="664" spans="1:11" x14ac:dyDescent="0.25">
      <c r="A664" s="4"/>
      <c r="B664" s="65">
        <v>10</v>
      </c>
      <c r="C664" s="63" t="s">
        <v>20</v>
      </c>
      <c r="D664" s="62"/>
      <c r="E664" s="62"/>
      <c r="F664" s="62"/>
      <c r="G664" s="62">
        <f>E664*F664</f>
        <v>0</v>
      </c>
      <c r="H664" s="67"/>
      <c r="I664" s="64">
        <f>G664</f>
        <v>0</v>
      </c>
      <c r="J664" s="64">
        <f t="shared" si="52"/>
        <v>0</v>
      </c>
      <c r="K664" s="69"/>
    </row>
    <row r="665" spans="1:11" x14ac:dyDescent="0.25">
      <c r="A665" s="135">
        <v>6</v>
      </c>
      <c r="B665" s="178" t="s">
        <v>238</v>
      </c>
      <c r="C665" s="178"/>
      <c r="D665" s="178"/>
      <c r="E665" s="178"/>
      <c r="F665" s="178"/>
      <c r="G665" s="10" t="s">
        <v>7</v>
      </c>
      <c r="H665" s="32"/>
      <c r="I665" s="25">
        <f>SUM(I666:I672)</f>
        <v>1000</v>
      </c>
      <c r="J665" s="25">
        <f>SUM(J666:J672)</f>
        <v>1000</v>
      </c>
      <c r="K665" s="11"/>
    </row>
    <row r="666" spans="1:11" ht="30" x14ac:dyDescent="0.25">
      <c r="A666" s="4"/>
      <c r="B666" s="62">
        <v>3</v>
      </c>
      <c r="C666" s="63" t="s">
        <v>16</v>
      </c>
      <c r="D666" s="179"/>
      <c r="E666" s="179"/>
      <c r="F666" s="179"/>
      <c r="G666" s="179"/>
      <c r="H666" s="180"/>
      <c r="I666" s="114">
        <v>1000</v>
      </c>
      <c r="J666" s="64">
        <f>I666</f>
        <v>1000</v>
      </c>
      <c r="K666" s="69" t="s">
        <v>124</v>
      </c>
    </row>
    <row r="667" spans="1:11" x14ac:dyDescent="0.25">
      <c r="A667" s="4"/>
      <c r="B667" s="62">
        <v>4</v>
      </c>
      <c r="C667" s="63" t="s">
        <v>17</v>
      </c>
      <c r="D667" s="179"/>
      <c r="E667" s="179"/>
      <c r="F667" s="179"/>
      <c r="G667" s="179"/>
      <c r="H667" s="180"/>
      <c r="I667" s="64"/>
      <c r="J667" s="64"/>
      <c r="K667" s="69"/>
    </row>
    <row r="668" spans="1:11" x14ac:dyDescent="0.25">
      <c r="A668" s="4"/>
      <c r="B668" s="62">
        <v>6</v>
      </c>
      <c r="C668" s="63" t="s">
        <v>250</v>
      </c>
      <c r="D668" s="179"/>
      <c r="E668" s="179"/>
      <c r="F668" s="179"/>
      <c r="G668" s="179"/>
      <c r="H668" s="180"/>
      <c r="I668" s="64"/>
      <c r="J668" s="64"/>
      <c r="K668" s="69"/>
    </row>
    <row r="669" spans="1:11" x14ac:dyDescent="0.25">
      <c r="A669" s="4"/>
      <c r="B669" s="62">
        <v>6</v>
      </c>
      <c r="C669" s="63" t="s">
        <v>18</v>
      </c>
      <c r="D669" s="179"/>
      <c r="E669" s="179"/>
      <c r="F669" s="179"/>
      <c r="G669" s="179"/>
      <c r="H669" s="180"/>
      <c r="I669" s="64"/>
      <c r="J669" s="64"/>
      <c r="K669" s="69"/>
    </row>
    <row r="670" spans="1:11" x14ac:dyDescent="0.25">
      <c r="A670" s="4"/>
      <c r="B670" s="62">
        <v>2</v>
      </c>
      <c r="C670" s="63" t="s">
        <v>21</v>
      </c>
      <c r="D670" s="179"/>
      <c r="E670" s="179"/>
      <c r="F670" s="179"/>
      <c r="G670" s="179"/>
      <c r="H670" s="180"/>
      <c r="I670" s="64"/>
      <c r="J670" s="64"/>
      <c r="K670" s="69"/>
    </row>
    <row r="671" spans="1:11" x14ac:dyDescent="0.25">
      <c r="A671" s="4"/>
      <c r="B671" s="62">
        <v>5</v>
      </c>
      <c r="C671" s="63" t="s">
        <v>19</v>
      </c>
      <c r="D671" s="62"/>
      <c r="E671" s="62"/>
      <c r="F671" s="62"/>
      <c r="G671" s="62">
        <f>E671*F671</f>
        <v>0</v>
      </c>
      <c r="H671" s="180"/>
      <c r="I671" s="64">
        <f>G671</f>
        <v>0</v>
      </c>
      <c r="J671" s="64"/>
      <c r="K671" s="69"/>
    </row>
    <row r="672" spans="1:11" x14ac:dyDescent="0.25">
      <c r="A672" s="4"/>
      <c r="B672" s="65">
        <v>10</v>
      </c>
      <c r="C672" s="63" t="s">
        <v>20</v>
      </c>
      <c r="D672" s="62"/>
      <c r="E672" s="62"/>
      <c r="F672" s="62"/>
      <c r="G672" s="62">
        <f>E672*F672</f>
        <v>0</v>
      </c>
      <c r="H672" s="67"/>
      <c r="I672" s="64">
        <f>G672</f>
        <v>0</v>
      </c>
      <c r="J672" s="64"/>
      <c r="K672" s="69"/>
    </row>
    <row r="673" spans="1:11" x14ac:dyDescent="0.25">
      <c r="A673" s="135">
        <v>7</v>
      </c>
      <c r="B673" s="178" t="s">
        <v>192</v>
      </c>
      <c r="C673" s="178"/>
      <c r="D673" s="178"/>
      <c r="E673" s="178"/>
      <c r="F673" s="178"/>
      <c r="G673" s="10" t="s">
        <v>7</v>
      </c>
      <c r="H673" s="32"/>
      <c r="I673" s="25">
        <f>SUM(I674:I680)</f>
        <v>250000</v>
      </c>
      <c r="J673" s="25">
        <f>SUM(J674:J680)</f>
        <v>250000</v>
      </c>
      <c r="K673" s="11"/>
    </row>
    <row r="674" spans="1:11" x14ac:dyDescent="0.25">
      <c r="A674" s="4"/>
      <c r="B674" s="62">
        <v>3</v>
      </c>
      <c r="C674" s="63" t="s">
        <v>16</v>
      </c>
      <c r="D674" s="179"/>
      <c r="E674" s="179"/>
      <c r="F674" s="179"/>
      <c r="G674" s="179"/>
      <c r="H674" s="180"/>
      <c r="I674" s="149">
        <v>250000</v>
      </c>
      <c r="J674" s="92">
        <f>I674</f>
        <v>250000</v>
      </c>
      <c r="K674" s="69" t="s">
        <v>137</v>
      </c>
    </row>
    <row r="675" spans="1:11" x14ac:dyDescent="0.25">
      <c r="A675" s="4"/>
      <c r="B675" s="62">
        <v>4</v>
      </c>
      <c r="C675" s="63" t="s">
        <v>17</v>
      </c>
      <c r="D675" s="179"/>
      <c r="E675" s="179"/>
      <c r="F675" s="179"/>
      <c r="G675" s="179"/>
      <c r="H675" s="180"/>
      <c r="I675" s="63"/>
      <c r="J675" s="63"/>
      <c r="K675" s="63"/>
    </row>
    <row r="676" spans="1:11" x14ac:dyDescent="0.25">
      <c r="A676" s="4"/>
      <c r="B676" s="62">
        <v>6</v>
      </c>
      <c r="C676" s="63" t="s">
        <v>250</v>
      </c>
      <c r="D676" s="179"/>
      <c r="E676" s="179"/>
      <c r="F676" s="179"/>
      <c r="G676" s="179"/>
      <c r="H676" s="180"/>
      <c r="I676" s="64"/>
      <c r="J676" s="64"/>
      <c r="K676" s="69"/>
    </row>
    <row r="677" spans="1:11" x14ac:dyDescent="0.25">
      <c r="A677" s="4"/>
      <c r="B677" s="62">
        <v>6</v>
      </c>
      <c r="C677" s="63" t="s">
        <v>18</v>
      </c>
      <c r="D677" s="179"/>
      <c r="E677" s="179"/>
      <c r="F677" s="179"/>
      <c r="G677" s="179"/>
      <c r="H677" s="180"/>
      <c r="I677" s="64"/>
      <c r="J677" s="64"/>
      <c r="K677" s="69"/>
    </row>
    <row r="678" spans="1:11" x14ac:dyDescent="0.25">
      <c r="A678" s="4"/>
      <c r="B678" s="62">
        <v>2</v>
      </c>
      <c r="C678" s="63" t="s">
        <v>21</v>
      </c>
      <c r="D678" s="179"/>
      <c r="E678" s="179"/>
      <c r="F678" s="179"/>
      <c r="G678" s="179"/>
      <c r="H678" s="180"/>
      <c r="I678" s="64"/>
      <c r="J678" s="64"/>
      <c r="K678" s="69"/>
    </row>
    <row r="679" spans="1:11" x14ac:dyDescent="0.25">
      <c r="A679" s="4"/>
      <c r="B679" s="62">
        <v>5</v>
      </c>
      <c r="C679" s="63" t="s">
        <v>19</v>
      </c>
      <c r="D679" s="62"/>
      <c r="E679" s="62"/>
      <c r="F679" s="62"/>
      <c r="G679" s="62">
        <f>E679*F679</f>
        <v>0</v>
      </c>
      <c r="H679" s="180"/>
      <c r="I679" s="64">
        <f>G679</f>
        <v>0</v>
      </c>
      <c r="J679" s="64"/>
      <c r="K679" s="69"/>
    </row>
    <row r="680" spans="1:11" x14ac:dyDescent="0.25">
      <c r="A680" s="4"/>
      <c r="B680" s="65">
        <v>10</v>
      </c>
      <c r="C680" s="63" t="s">
        <v>20</v>
      </c>
      <c r="D680" s="62"/>
      <c r="E680" s="62"/>
      <c r="F680" s="62"/>
      <c r="G680" s="62">
        <f>E680*F680</f>
        <v>0</v>
      </c>
      <c r="H680" s="67"/>
      <c r="I680" s="64">
        <f>G680</f>
        <v>0</v>
      </c>
      <c r="J680" s="64"/>
      <c r="K680" s="69"/>
    </row>
    <row r="681" spans="1:11" ht="12.75" customHeight="1" x14ac:dyDescent="0.25">
      <c r="A681" s="135">
        <v>8</v>
      </c>
      <c r="B681" s="178" t="s">
        <v>170</v>
      </c>
      <c r="C681" s="178"/>
      <c r="D681" s="178"/>
      <c r="E681" s="178"/>
      <c r="F681" s="178"/>
      <c r="G681" s="10" t="s">
        <v>7</v>
      </c>
      <c r="H681" s="32"/>
      <c r="I681" s="25">
        <f>SUM(I682:I688)</f>
        <v>1000</v>
      </c>
      <c r="J681" s="25">
        <f>SUM(J682:J688)</f>
        <v>1000</v>
      </c>
      <c r="K681" s="11"/>
    </row>
    <row r="682" spans="1:11" ht="12.75" customHeight="1" x14ac:dyDescent="0.25">
      <c r="A682" s="4"/>
      <c r="B682" s="62">
        <v>3</v>
      </c>
      <c r="C682" s="63" t="s">
        <v>16</v>
      </c>
      <c r="D682" s="179"/>
      <c r="E682" s="179"/>
      <c r="F682" s="179"/>
      <c r="G682" s="179"/>
      <c r="H682" s="180"/>
      <c r="I682" s="114">
        <v>1000</v>
      </c>
      <c r="J682" s="64">
        <f>I682</f>
        <v>1000</v>
      </c>
      <c r="K682" s="63" t="s">
        <v>171</v>
      </c>
    </row>
    <row r="683" spans="1:11" ht="12.75" customHeight="1" x14ac:dyDescent="0.25">
      <c r="A683" s="4"/>
      <c r="B683" s="62">
        <v>4</v>
      </c>
      <c r="C683" s="63" t="s">
        <v>17</v>
      </c>
      <c r="D683" s="179"/>
      <c r="E683" s="179"/>
      <c r="F683" s="179"/>
      <c r="G683" s="179"/>
      <c r="H683" s="180"/>
      <c r="I683" s="64">
        <v>0</v>
      </c>
      <c r="J683" s="64">
        <v>0</v>
      </c>
      <c r="K683" s="69"/>
    </row>
    <row r="684" spans="1:11" ht="12.75" customHeight="1" x14ac:dyDescent="0.25">
      <c r="A684" s="4"/>
      <c r="B684" s="62">
        <v>6</v>
      </c>
      <c r="C684" s="63" t="s">
        <v>250</v>
      </c>
      <c r="D684" s="179"/>
      <c r="E684" s="179"/>
      <c r="F684" s="179"/>
      <c r="G684" s="179"/>
      <c r="H684" s="180"/>
      <c r="I684" s="64">
        <v>0</v>
      </c>
      <c r="J684" s="64">
        <v>0</v>
      </c>
      <c r="K684" s="69"/>
    </row>
    <row r="685" spans="1:11" ht="12.75" customHeight="1" x14ac:dyDescent="0.25">
      <c r="A685" s="4"/>
      <c r="B685" s="62">
        <v>6</v>
      </c>
      <c r="C685" s="63" t="s">
        <v>18</v>
      </c>
      <c r="D685" s="179"/>
      <c r="E685" s="179"/>
      <c r="F685" s="179"/>
      <c r="G685" s="179"/>
      <c r="H685" s="180"/>
      <c r="I685" s="64">
        <v>0</v>
      </c>
      <c r="J685" s="64">
        <v>0</v>
      </c>
      <c r="K685" s="69"/>
    </row>
    <row r="686" spans="1:11" ht="12.75" customHeight="1" x14ac:dyDescent="0.25">
      <c r="A686" s="4"/>
      <c r="B686" s="62">
        <v>2</v>
      </c>
      <c r="C686" s="63" t="s">
        <v>21</v>
      </c>
      <c r="D686" s="179"/>
      <c r="E686" s="179"/>
      <c r="F686" s="179"/>
      <c r="G686" s="179"/>
      <c r="H686" s="180"/>
      <c r="I686" s="64">
        <v>0</v>
      </c>
      <c r="J686" s="64">
        <v>0</v>
      </c>
      <c r="K686" s="69"/>
    </row>
    <row r="687" spans="1:11" ht="12.75" customHeight="1" x14ac:dyDescent="0.25">
      <c r="A687" s="4"/>
      <c r="B687" s="62">
        <v>5</v>
      </c>
      <c r="C687" s="63" t="s">
        <v>19</v>
      </c>
      <c r="D687" s="62"/>
      <c r="E687" s="62"/>
      <c r="F687" s="62"/>
      <c r="G687" s="62">
        <f>E687*F687</f>
        <v>0</v>
      </c>
      <c r="H687" s="180"/>
      <c r="I687" s="64">
        <f>G687</f>
        <v>0</v>
      </c>
      <c r="J687" s="64">
        <v>0</v>
      </c>
      <c r="K687" s="69"/>
    </row>
    <row r="688" spans="1:11" ht="12.75" customHeight="1" x14ac:dyDescent="0.25">
      <c r="A688" s="4"/>
      <c r="B688" s="65">
        <v>10</v>
      </c>
      <c r="C688" s="63" t="s">
        <v>20</v>
      </c>
      <c r="D688" s="62"/>
      <c r="E688" s="62"/>
      <c r="F688" s="62"/>
      <c r="G688" s="62">
        <f>E688*F688</f>
        <v>0</v>
      </c>
      <c r="H688" s="67"/>
      <c r="I688" s="64">
        <f>G688</f>
        <v>0</v>
      </c>
      <c r="J688" s="64">
        <v>0</v>
      </c>
      <c r="K688" s="69"/>
    </row>
    <row r="689" spans="1:11" ht="12.75" customHeight="1" x14ac:dyDescent="0.25">
      <c r="A689" s="141">
        <v>9</v>
      </c>
      <c r="B689" s="178" t="s">
        <v>179</v>
      </c>
      <c r="C689" s="178"/>
      <c r="D689" s="178"/>
      <c r="E689" s="178"/>
      <c r="F689" s="178"/>
      <c r="G689" s="49" t="s">
        <v>7</v>
      </c>
      <c r="H689" s="50"/>
      <c r="I689" s="25">
        <f>SUM(I690:I696)</f>
        <v>56000</v>
      </c>
      <c r="J689" s="25">
        <f>SUM(J690:J696)</f>
        <v>56000</v>
      </c>
      <c r="K689" s="52"/>
    </row>
    <row r="690" spans="1:11" ht="12.75" customHeight="1" x14ac:dyDescent="0.25">
      <c r="A690" s="48"/>
      <c r="B690" s="87">
        <v>3</v>
      </c>
      <c r="C690" s="88" t="s">
        <v>145</v>
      </c>
      <c r="D690" s="176"/>
      <c r="E690" s="176"/>
      <c r="F690" s="176"/>
      <c r="G690" s="176"/>
      <c r="H690" s="180">
        <v>4072150</v>
      </c>
      <c r="I690" s="89">
        <v>0</v>
      </c>
      <c r="J690" s="89">
        <f t="shared" ref="J690:J696" si="53">I690</f>
        <v>0</v>
      </c>
      <c r="K690" s="69"/>
    </row>
    <row r="691" spans="1:11" ht="12.75" customHeight="1" x14ac:dyDescent="0.25">
      <c r="A691" s="48"/>
      <c r="B691" s="87">
        <v>4</v>
      </c>
      <c r="C691" s="88" t="s">
        <v>17</v>
      </c>
      <c r="D691" s="176"/>
      <c r="E691" s="176"/>
      <c r="F691" s="176"/>
      <c r="G691" s="176"/>
      <c r="H691" s="180"/>
      <c r="I691" s="89"/>
      <c r="J691" s="89">
        <f t="shared" si="53"/>
        <v>0</v>
      </c>
    </row>
    <row r="692" spans="1:11" ht="12.75" customHeight="1" x14ac:dyDescent="0.25">
      <c r="A692" s="48"/>
      <c r="B692" s="87">
        <v>6</v>
      </c>
      <c r="C692" s="88" t="s">
        <v>250</v>
      </c>
      <c r="D692" s="176"/>
      <c r="E692" s="176"/>
      <c r="F692" s="176"/>
      <c r="G692" s="176"/>
      <c r="H692" s="180"/>
      <c r="I692" s="147">
        <v>6000</v>
      </c>
      <c r="J692" s="89">
        <f t="shared" si="53"/>
        <v>6000</v>
      </c>
      <c r="K692" s="158" t="s">
        <v>137</v>
      </c>
    </row>
    <row r="693" spans="1:11" ht="12.75" customHeight="1" x14ac:dyDescent="0.25">
      <c r="A693" s="48"/>
      <c r="B693" s="87">
        <v>6</v>
      </c>
      <c r="C693" s="88" t="s">
        <v>18</v>
      </c>
      <c r="D693" s="176"/>
      <c r="E693" s="176"/>
      <c r="F693" s="176"/>
      <c r="G693" s="176"/>
      <c r="H693" s="180">
        <v>3506350</v>
      </c>
      <c r="I693" s="89">
        <v>0</v>
      </c>
      <c r="J693" s="89">
        <f t="shared" si="53"/>
        <v>0</v>
      </c>
      <c r="K693" s="159"/>
    </row>
    <row r="694" spans="1:11" ht="12.75" customHeight="1" x14ac:dyDescent="0.25">
      <c r="A694" s="48"/>
      <c r="B694" s="87">
        <v>2</v>
      </c>
      <c r="C694" s="88" t="s">
        <v>21</v>
      </c>
      <c r="D694" s="176"/>
      <c r="E694" s="176"/>
      <c r="F694" s="176"/>
      <c r="G694" s="176"/>
      <c r="H694" s="180"/>
      <c r="I694" s="147">
        <v>50000</v>
      </c>
      <c r="J694" s="89">
        <f>I694</f>
        <v>50000</v>
      </c>
      <c r="K694" s="159"/>
    </row>
    <row r="695" spans="1:11" ht="12.75" customHeight="1" x14ac:dyDescent="0.25">
      <c r="A695" s="48"/>
      <c r="B695" s="87">
        <v>5</v>
      </c>
      <c r="C695" s="88" t="s">
        <v>19</v>
      </c>
      <c r="D695" s="87"/>
      <c r="E695" s="87"/>
      <c r="F695" s="87"/>
      <c r="G695" s="87">
        <f>E695*F695</f>
        <v>0</v>
      </c>
      <c r="H695" s="180"/>
      <c r="I695" s="89">
        <f>G695</f>
        <v>0</v>
      </c>
      <c r="J695" s="89">
        <f t="shared" si="53"/>
        <v>0</v>
      </c>
      <c r="K695" s="160"/>
    </row>
    <row r="696" spans="1:11" ht="12" customHeight="1" x14ac:dyDescent="0.25">
      <c r="A696" s="48"/>
      <c r="B696" s="91">
        <v>10</v>
      </c>
      <c r="C696" s="88" t="s">
        <v>20</v>
      </c>
      <c r="D696" s="87"/>
      <c r="E696" s="87"/>
      <c r="F696" s="87"/>
      <c r="G696" s="115">
        <f>E696*F696</f>
        <v>0</v>
      </c>
      <c r="H696" s="116"/>
      <c r="I696" s="117">
        <v>0</v>
      </c>
      <c r="J696" s="89">
        <f t="shared" si="53"/>
        <v>0</v>
      </c>
      <c r="K696" s="118"/>
    </row>
    <row r="697" spans="1:11" ht="12" customHeight="1" x14ac:dyDescent="0.25">
      <c r="A697" s="135">
        <v>10</v>
      </c>
      <c r="B697" s="178" t="s">
        <v>180</v>
      </c>
      <c r="C697" s="178"/>
      <c r="D697" s="178"/>
      <c r="E697" s="178"/>
      <c r="F697" s="178"/>
      <c r="G697" s="10" t="s">
        <v>7</v>
      </c>
      <c r="H697" s="32"/>
      <c r="I697" s="25">
        <f>SUM(I698:I704)</f>
        <v>151600</v>
      </c>
      <c r="J697" s="25">
        <f>SUM(J698:J704)</f>
        <v>151600</v>
      </c>
      <c r="K697" s="11"/>
    </row>
    <row r="698" spans="1:11" ht="27.75" customHeight="1" x14ac:dyDescent="0.25">
      <c r="A698" s="4"/>
      <c r="B698" s="62">
        <v>3</v>
      </c>
      <c r="C698" s="63" t="s">
        <v>16</v>
      </c>
      <c r="D698" s="179"/>
      <c r="E698" s="179"/>
      <c r="F698" s="179"/>
      <c r="G698" s="179"/>
      <c r="H698" s="180">
        <v>1197050</v>
      </c>
      <c r="I698" s="149">
        <v>72600</v>
      </c>
      <c r="J698" s="92">
        <f>I698</f>
        <v>72600</v>
      </c>
      <c r="K698" s="69" t="s">
        <v>124</v>
      </c>
    </row>
    <row r="699" spans="1:11" ht="12" customHeight="1" x14ac:dyDescent="0.25">
      <c r="A699" s="4"/>
      <c r="B699" s="62">
        <v>4</v>
      </c>
      <c r="C699" s="63" t="s">
        <v>17</v>
      </c>
      <c r="D699" s="179"/>
      <c r="E699" s="179"/>
      <c r="F699" s="179"/>
      <c r="G699" s="179"/>
      <c r="H699" s="180"/>
      <c r="I699" s="149">
        <v>76000</v>
      </c>
      <c r="J699" s="92">
        <f>I699</f>
        <v>76000</v>
      </c>
      <c r="K699" s="63" t="s">
        <v>201</v>
      </c>
    </row>
    <row r="700" spans="1:11" ht="12" customHeight="1" x14ac:dyDescent="0.25">
      <c r="A700" s="4"/>
      <c r="B700" s="62">
        <v>6</v>
      </c>
      <c r="C700" s="63" t="s">
        <v>250</v>
      </c>
      <c r="D700" s="179"/>
      <c r="E700" s="179"/>
      <c r="F700" s="179"/>
      <c r="G700" s="179"/>
      <c r="H700" s="180"/>
      <c r="I700" s="114">
        <v>1000</v>
      </c>
      <c r="J700" s="92">
        <f t="shared" ref="J700:J704" si="54">I700</f>
        <v>1000</v>
      </c>
      <c r="K700" s="69"/>
    </row>
    <row r="701" spans="1:11" ht="12" customHeight="1" x14ac:dyDescent="0.25">
      <c r="A701" s="4"/>
      <c r="B701" s="62">
        <v>6</v>
      </c>
      <c r="C701" s="63" t="s">
        <v>18</v>
      </c>
      <c r="D701" s="179"/>
      <c r="E701" s="179"/>
      <c r="F701" s="179"/>
      <c r="G701" s="179"/>
      <c r="H701" s="180">
        <v>934420</v>
      </c>
      <c r="I701" s="114">
        <v>1000</v>
      </c>
      <c r="J701" s="92">
        <f t="shared" si="54"/>
        <v>1000</v>
      </c>
      <c r="K701" s="69"/>
    </row>
    <row r="702" spans="1:11" ht="12" customHeight="1" x14ac:dyDescent="0.25">
      <c r="A702" s="4"/>
      <c r="B702" s="62">
        <v>2</v>
      </c>
      <c r="C702" s="63" t="s">
        <v>21</v>
      </c>
      <c r="D702" s="179"/>
      <c r="E702" s="179"/>
      <c r="F702" s="179"/>
      <c r="G702" s="179"/>
      <c r="H702" s="180"/>
      <c r="I702" s="114">
        <v>1000</v>
      </c>
      <c r="J702" s="92">
        <f t="shared" si="54"/>
        <v>1000</v>
      </c>
      <c r="K702" s="69"/>
    </row>
    <row r="703" spans="1:11" ht="12" customHeight="1" x14ac:dyDescent="0.25">
      <c r="A703" s="4"/>
      <c r="B703" s="62">
        <v>5</v>
      </c>
      <c r="C703" s="63" t="s">
        <v>19</v>
      </c>
      <c r="D703" s="62"/>
      <c r="E703" s="62"/>
      <c r="F703" s="62"/>
      <c r="G703" s="62">
        <f>E703*F703</f>
        <v>0</v>
      </c>
      <c r="H703" s="180"/>
      <c r="I703" s="64">
        <f>G703</f>
        <v>0</v>
      </c>
      <c r="J703" s="92">
        <f t="shared" si="54"/>
        <v>0</v>
      </c>
      <c r="K703" s="69"/>
    </row>
    <row r="704" spans="1:11" ht="12" customHeight="1" x14ac:dyDescent="0.25">
      <c r="A704" s="4"/>
      <c r="B704" s="65">
        <v>10</v>
      </c>
      <c r="C704" s="63" t="s">
        <v>20</v>
      </c>
      <c r="D704" s="62"/>
      <c r="E704" s="62"/>
      <c r="F704" s="62"/>
      <c r="G704" s="62">
        <f>E704*F704</f>
        <v>0</v>
      </c>
      <c r="H704" s="67"/>
      <c r="I704" s="64">
        <f>G704</f>
        <v>0</v>
      </c>
      <c r="J704" s="92">
        <f t="shared" si="54"/>
        <v>0</v>
      </c>
      <c r="K704" s="69"/>
    </row>
    <row r="705" spans="1:11" ht="30.75" customHeight="1" x14ac:dyDescent="0.25">
      <c r="A705" s="135">
        <v>11</v>
      </c>
      <c r="B705" s="178" t="s">
        <v>196</v>
      </c>
      <c r="C705" s="178"/>
      <c r="D705" s="178"/>
      <c r="E705" s="178"/>
      <c r="F705" s="178"/>
      <c r="G705" s="10" t="s">
        <v>7</v>
      </c>
      <c r="H705" s="32"/>
      <c r="I705" s="25">
        <f>SUM(I706:I712)</f>
        <v>1000</v>
      </c>
      <c r="J705" s="25">
        <f>SUM(J706:J712)</f>
        <v>1000</v>
      </c>
      <c r="K705" s="11"/>
    </row>
    <row r="706" spans="1:11" ht="27" customHeight="1" x14ac:dyDescent="0.25">
      <c r="A706" s="4"/>
      <c r="B706" s="62">
        <v>3</v>
      </c>
      <c r="C706" s="63" t="s">
        <v>16</v>
      </c>
      <c r="D706" s="179"/>
      <c r="E706" s="179"/>
      <c r="F706" s="179"/>
      <c r="G706" s="179"/>
      <c r="H706" s="180"/>
      <c r="I706" s="149">
        <v>1000</v>
      </c>
      <c r="J706" s="92">
        <f>I706</f>
        <v>1000</v>
      </c>
      <c r="K706" s="69" t="s">
        <v>201</v>
      </c>
    </row>
    <row r="707" spans="1:11" ht="12" customHeight="1" x14ac:dyDescent="0.25">
      <c r="A707" s="4"/>
      <c r="B707" s="62">
        <v>4</v>
      </c>
      <c r="C707" s="63" t="s">
        <v>17</v>
      </c>
      <c r="D707" s="179"/>
      <c r="E707" s="179"/>
      <c r="F707" s="179"/>
      <c r="G707" s="179"/>
      <c r="H707" s="180"/>
      <c r="I707" s="63"/>
      <c r="J707" s="92">
        <f t="shared" ref="J707:J712" si="55">I707</f>
        <v>0</v>
      </c>
      <c r="K707" s="63"/>
    </row>
    <row r="708" spans="1:11" ht="12" customHeight="1" x14ac:dyDescent="0.25">
      <c r="A708" s="4"/>
      <c r="B708" s="62">
        <v>6</v>
      </c>
      <c r="C708" s="63" t="s">
        <v>250</v>
      </c>
      <c r="D708" s="179"/>
      <c r="E708" s="179"/>
      <c r="F708" s="179"/>
      <c r="G708" s="179"/>
      <c r="H708" s="180"/>
      <c r="I708" s="64"/>
      <c r="J708" s="92">
        <f t="shared" si="55"/>
        <v>0</v>
      </c>
      <c r="K708" s="69"/>
    </row>
    <row r="709" spans="1:11" ht="12" customHeight="1" x14ac:dyDescent="0.25">
      <c r="A709" s="4"/>
      <c r="B709" s="62">
        <v>6</v>
      </c>
      <c r="C709" s="63" t="s">
        <v>18</v>
      </c>
      <c r="D709" s="179"/>
      <c r="E709" s="179"/>
      <c r="F709" s="179"/>
      <c r="G709" s="179"/>
      <c r="H709" s="180"/>
      <c r="I709" s="64"/>
      <c r="J709" s="92">
        <f t="shared" si="55"/>
        <v>0</v>
      </c>
      <c r="K709" s="69"/>
    </row>
    <row r="710" spans="1:11" ht="12" customHeight="1" x14ac:dyDescent="0.25">
      <c r="A710" s="4"/>
      <c r="B710" s="62">
        <v>2</v>
      </c>
      <c r="C710" s="63" t="s">
        <v>21</v>
      </c>
      <c r="D710" s="179"/>
      <c r="E710" s="179"/>
      <c r="F710" s="179"/>
      <c r="G710" s="179"/>
      <c r="H710" s="180"/>
      <c r="I710" s="64"/>
      <c r="J710" s="92">
        <f t="shared" si="55"/>
        <v>0</v>
      </c>
      <c r="K710" s="69"/>
    </row>
    <row r="711" spans="1:11" ht="12" customHeight="1" x14ac:dyDescent="0.25">
      <c r="A711" s="4"/>
      <c r="B711" s="62">
        <v>5</v>
      </c>
      <c r="C711" s="63" t="s">
        <v>19</v>
      </c>
      <c r="D711" s="62"/>
      <c r="E711" s="62"/>
      <c r="F711" s="62"/>
      <c r="G711" s="62">
        <f>E711*F711</f>
        <v>0</v>
      </c>
      <c r="H711" s="180"/>
      <c r="I711" s="64">
        <f>G711</f>
        <v>0</v>
      </c>
      <c r="J711" s="92">
        <f t="shared" si="55"/>
        <v>0</v>
      </c>
      <c r="K711" s="69"/>
    </row>
    <row r="712" spans="1:11" ht="12" customHeight="1" x14ac:dyDescent="0.25">
      <c r="A712" s="4"/>
      <c r="B712" s="65">
        <v>10</v>
      </c>
      <c r="C712" s="63" t="s">
        <v>20</v>
      </c>
      <c r="D712" s="62"/>
      <c r="E712" s="62"/>
      <c r="F712" s="62"/>
      <c r="G712" s="62">
        <f>E712*F712</f>
        <v>0</v>
      </c>
      <c r="H712" s="67"/>
      <c r="I712" s="64">
        <f>G712</f>
        <v>0</v>
      </c>
      <c r="J712" s="92">
        <f t="shared" si="55"/>
        <v>0</v>
      </c>
      <c r="K712" s="69"/>
    </row>
    <row r="713" spans="1:11" ht="12" customHeight="1" x14ac:dyDescent="0.25">
      <c r="A713" s="135">
        <v>12</v>
      </c>
      <c r="B713" s="178" t="s">
        <v>185</v>
      </c>
      <c r="C713" s="178"/>
      <c r="D713" s="178"/>
      <c r="E713" s="178"/>
      <c r="F713" s="178"/>
      <c r="G713" s="10" t="s">
        <v>7</v>
      </c>
      <c r="H713" s="32"/>
      <c r="I713" s="25">
        <f>SUM(I714:I720)</f>
        <v>327000</v>
      </c>
      <c r="J713" s="25">
        <f>SUM(J714:J720)</f>
        <v>327000</v>
      </c>
      <c r="K713" s="11"/>
    </row>
    <row r="714" spans="1:11" ht="27.75" customHeight="1" x14ac:dyDescent="0.25">
      <c r="A714" s="4"/>
      <c r="B714" s="62">
        <v>3</v>
      </c>
      <c r="C714" s="63" t="s">
        <v>16</v>
      </c>
      <c r="D714" s="179"/>
      <c r="E714" s="179"/>
      <c r="F714" s="179"/>
      <c r="G714" s="179"/>
      <c r="H714" s="180"/>
      <c r="I714" s="149">
        <v>327000</v>
      </c>
      <c r="J714" s="92">
        <f>I714</f>
        <v>327000</v>
      </c>
      <c r="K714" s="69" t="s">
        <v>124</v>
      </c>
    </row>
    <row r="715" spans="1:11" ht="12" customHeight="1" x14ac:dyDescent="0.25">
      <c r="A715" s="4"/>
      <c r="B715" s="62">
        <v>4</v>
      </c>
      <c r="C715" s="63" t="s">
        <v>17</v>
      </c>
      <c r="D715" s="179"/>
      <c r="E715" s="179"/>
      <c r="F715" s="179"/>
      <c r="G715" s="179"/>
      <c r="H715" s="180"/>
      <c r="I715" s="63"/>
      <c r="J715" s="92">
        <f t="shared" ref="J715:J720" si="56">I715</f>
        <v>0</v>
      </c>
      <c r="K715" s="63"/>
    </row>
    <row r="716" spans="1:11" ht="12" customHeight="1" x14ac:dyDescent="0.25">
      <c r="A716" s="4"/>
      <c r="B716" s="62">
        <v>6</v>
      </c>
      <c r="C716" s="63" t="s">
        <v>250</v>
      </c>
      <c r="D716" s="179"/>
      <c r="E716" s="179"/>
      <c r="F716" s="179"/>
      <c r="G716" s="179"/>
      <c r="H716" s="180"/>
      <c r="I716" s="64"/>
      <c r="J716" s="92">
        <f t="shared" si="56"/>
        <v>0</v>
      </c>
      <c r="K716" s="69"/>
    </row>
    <row r="717" spans="1:11" ht="12" customHeight="1" x14ac:dyDescent="0.25">
      <c r="A717" s="4"/>
      <c r="B717" s="62">
        <v>6</v>
      </c>
      <c r="C717" s="63" t="s">
        <v>18</v>
      </c>
      <c r="D717" s="179"/>
      <c r="E717" s="179"/>
      <c r="F717" s="179"/>
      <c r="G717" s="179"/>
      <c r="H717" s="180"/>
      <c r="I717" s="64"/>
      <c r="J717" s="92">
        <f t="shared" si="56"/>
        <v>0</v>
      </c>
      <c r="K717" s="69"/>
    </row>
    <row r="718" spans="1:11" ht="12" customHeight="1" x14ac:dyDescent="0.25">
      <c r="A718" s="4"/>
      <c r="B718" s="62">
        <v>2</v>
      </c>
      <c r="C718" s="63" t="s">
        <v>21</v>
      </c>
      <c r="D718" s="179"/>
      <c r="E718" s="179"/>
      <c r="F718" s="179"/>
      <c r="G718" s="179"/>
      <c r="H718" s="180"/>
      <c r="I718" s="64"/>
      <c r="J718" s="92">
        <f t="shared" si="56"/>
        <v>0</v>
      </c>
      <c r="K718" s="69"/>
    </row>
    <row r="719" spans="1:11" ht="12" customHeight="1" x14ac:dyDescent="0.25">
      <c r="A719" s="4"/>
      <c r="B719" s="62">
        <v>5</v>
      </c>
      <c r="C719" s="63" t="s">
        <v>19</v>
      </c>
      <c r="D719" s="62"/>
      <c r="E719" s="62"/>
      <c r="F719" s="62"/>
      <c r="G719" s="62">
        <f>E719*F719</f>
        <v>0</v>
      </c>
      <c r="H719" s="180"/>
      <c r="I719" s="64">
        <f>G719</f>
        <v>0</v>
      </c>
      <c r="J719" s="92">
        <f t="shared" si="56"/>
        <v>0</v>
      </c>
      <c r="K719" s="69"/>
    </row>
    <row r="720" spans="1:11" ht="12" customHeight="1" x14ac:dyDescent="0.25">
      <c r="A720" s="4"/>
      <c r="B720" s="65">
        <v>10</v>
      </c>
      <c r="C720" s="63" t="s">
        <v>20</v>
      </c>
      <c r="D720" s="62"/>
      <c r="E720" s="62"/>
      <c r="F720" s="62"/>
      <c r="G720" s="62">
        <f>E720*F720</f>
        <v>0</v>
      </c>
      <c r="H720" s="67"/>
      <c r="I720" s="64">
        <f>G720</f>
        <v>0</v>
      </c>
      <c r="J720" s="92">
        <f t="shared" si="56"/>
        <v>0</v>
      </c>
      <c r="K720" s="69"/>
    </row>
    <row r="721" spans="1:11" x14ac:dyDescent="0.25">
      <c r="A721" s="13"/>
      <c r="B721" s="93"/>
      <c r="C721" s="237" t="s">
        <v>58</v>
      </c>
      <c r="D721" s="238"/>
      <c r="E721" s="238"/>
      <c r="F721" s="238"/>
      <c r="G721" s="239"/>
      <c r="H721" s="94">
        <f>SUM(H722:H728)</f>
        <v>256070468</v>
      </c>
      <c r="I721" s="94">
        <f>SUM(I722:I728)</f>
        <v>3709400</v>
      </c>
      <c r="J721" s="94">
        <f>SUM(J722:J728)</f>
        <v>3709400</v>
      </c>
      <c r="K721" s="95"/>
    </row>
    <row r="722" spans="1:11" ht="15.75" x14ac:dyDescent="0.25">
      <c r="A722" s="228"/>
      <c r="B722" s="229"/>
      <c r="C722" s="221" t="s">
        <v>85</v>
      </c>
      <c r="D722" s="222"/>
      <c r="E722" s="222"/>
      <c r="F722" s="222"/>
      <c r="G722" s="223"/>
      <c r="H722" s="224">
        <f>H626+H634+H642+H650+H658+H666+H674+H682+H690+H698+H706+H714</f>
        <v>256070468</v>
      </c>
      <c r="I722" s="56">
        <f>I626+I634+I642+I650+I658+I666+I674+I682+I690+I698+I706+I714</f>
        <v>751400</v>
      </c>
      <c r="J722" s="56">
        <f>J626+J634+J642+J650+J658+J666+J674+J682+J690+J698+J706+J714</f>
        <v>751400</v>
      </c>
      <c r="K722" s="57"/>
    </row>
    <row r="723" spans="1:11" ht="15.75" x14ac:dyDescent="0.25">
      <c r="A723" s="230"/>
      <c r="B723" s="231"/>
      <c r="C723" s="208" t="s">
        <v>59</v>
      </c>
      <c r="D723" s="209"/>
      <c r="E723" s="209"/>
      <c r="F723" s="209"/>
      <c r="G723" s="210"/>
      <c r="H723" s="297"/>
      <c r="I723" s="56">
        <f t="shared" ref="I723:J728" si="57">I627+I635+I643+I651+I659+I667+I675+I683+I691+I699+I707+I715</f>
        <v>76000</v>
      </c>
      <c r="J723" s="56">
        <f t="shared" si="57"/>
        <v>76000</v>
      </c>
      <c r="K723" s="57"/>
    </row>
    <row r="724" spans="1:11" ht="15.75" x14ac:dyDescent="0.25">
      <c r="A724" s="230"/>
      <c r="B724" s="231"/>
      <c r="C724" s="208" t="s">
        <v>257</v>
      </c>
      <c r="D724" s="209"/>
      <c r="E724" s="209"/>
      <c r="F724" s="209"/>
      <c r="G724" s="210"/>
      <c r="H724" s="297"/>
      <c r="I724" s="56">
        <f t="shared" si="57"/>
        <v>8000</v>
      </c>
      <c r="J724" s="56">
        <f t="shared" si="57"/>
        <v>8000</v>
      </c>
      <c r="K724" s="57"/>
    </row>
    <row r="725" spans="1:11" ht="15.75" x14ac:dyDescent="0.25">
      <c r="A725" s="230"/>
      <c r="B725" s="231"/>
      <c r="C725" s="208" t="s">
        <v>60</v>
      </c>
      <c r="D725" s="209"/>
      <c r="E725" s="209"/>
      <c r="F725" s="209"/>
      <c r="G725" s="210"/>
      <c r="H725" s="297"/>
      <c r="I725" s="56">
        <f t="shared" si="57"/>
        <v>1322000</v>
      </c>
      <c r="J725" s="56">
        <f t="shared" si="57"/>
        <v>1322000</v>
      </c>
      <c r="K725" s="57"/>
    </row>
    <row r="726" spans="1:11" ht="15.75" x14ac:dyDescent="0.25">
      <c r="A726" s="230"/>
      <c r="B726" s="231"/>
      <c r="C726" s="208" t="s">
        <v>61</v>
      </c>
      <c r="D726" s="209"/>
      <c r="E726" s="209"/>
      <c r="F726" s="209"/>
      <c r="G726" s="210"/>
      <c r="H726" s="297"/>
      <c r="I726" s="56">
        <f t="shared" si="57"/>
        <v>1552000</v>
      </c>
      <c r="J726" s="56">
        <f t="shared" si="57"/>
        <v>1552000</v>
      </c>
      <c r="K726" s="57"/>
    </row>
    <row r="727" spans="1:11" ht="15.75" x14ac:dyDescent="0.25">
      <c r="A727" s="230"/>
      <c r="B727" s="231"/>
      <c r="C727" s="208" t="s">
        <v>62</v>
      </c>
      <c r="D727" s="209"/>
      <c r="E727" s="209"/>
      <c r="F727" s="209"/>
      <c r="G727" s="210"/>
      <c r="H727" s="297"/>
      <c r="I727" s="56">
        <f t="shared" si="57"/>
        <v>0</v>
      </c>
      <c r="J727" s="56">
        <f t="shared" si="57"/>
        <v>0</v>
      </c>
      <c r="K727" s="57"/>
    </row>
    <row r="728" spans="1:11" ht="15.75" x14ac:dyDescent="0.25">
      <c r="A728" s="240"/>
      <c r="B728" s="241"/>
      <c r="C728" s="215" t="s">
        <v>83</v>
      </c>
      <c r="D728" s="216"/>
      <c r="E728" s="216"/>
      <c r="F728" s="216"/>
      <c r="G728" s="217"/>
      <c r="H728" s="297"/>
      <c r="I728" s="56">
        <f t="shared" si="57"/>
        <v>0</v>
      </c>
      <c r="J728" s="56">
        <f t="shared" si="57"/>
        <v>0</v>
      </c>
      <c r="K728" s="57"/>
    </row>
    <row r="729" spans="1:11" x14ac:dyDescent="0.25">
      <c r="A729" s="256"/>
      <c r="B729" s="257"/>
      <c r="C729" s="252" t="s">
        <v>94</v>
      </c>
      <c r="D729" s="253"/>
      <c r="E729" s="253"/>
      <c r="F729" s="253"/>
      <c r="G729" s="253"/>
      <c r="H729" s="234">
        <f>H24+H58+H147+H164+H253+H270+H608+H617+H722</f>
        <v>407357880</v>
      </c>
      <c r="I729" s="30">
        <f t="shared" ref="I729:J735" si="58">I24+I33+I58+I147+I164+I253+I270+I608+I617+I722</f>
        <v>4158735</v>
      </c>
      <c r="J729" s="30">
        <f t="shared" si="58"/>
        <v>4158735</v>
      </c>
      <c r="K729" s="18"/>
    </row>
    <row r="730" spans="1:11" x14ac:dyDescent="0.25">
      <c r="A730" s="258"/>
      <c r="B730" s="230"/>
      <c r="C730" s="232" t="s">
        <v>73</v>
      </c>
      <c r="D730" s="233"/>
      <c r="E730" s="233"/>
      <c r="F730" s="233"/>
      <c r="G730" s="233"/>
      <c r="H730" s="235"/>
      <c r="I730" s="30">
        <f t="shared" si="58"/>
        <v>914700</v>
      </c>
      <c r="J730" s="30">
        <f t="shared" si="58"/>
        <v>914700</v>
      </c>
      <c r="K730" s="19"/>
    </row>
    <row r="731" spans="1:11" x14ac:dyDescent="0.25">
      <c r="A731" s="258"/>
      <c r="B731" s="230"/>
      <c r="C731" s="232" t="s">
        <v>253</v>
      </c>
      <c r="D731" s="233"/>
      <c r="E731" s="233"/>
      <c r="F731" s="233"/>
      <c r="G731" s="233"/>
      <c r="H731" s="235"/>
      <c r="I731" s="30">
        <f t="shared" si="58"/>
        <v>131591</v>
      </c>
      <c r="J731" s="30">
        <f t="shared" si="58"/>
        <v>131591</v>
      </c>
      <c r="K731" s="19"/>
    </row>
    <row r="732" spans="1:11" x14ac:dyDescent="0.25">
      <c r="A732" s="258"/>
      <c r="B732" s="230"/>
      <c r="C732" s="232" t="s">
        <v>74</v>
      </c>
      <c r="D732" s="233"/>
      <c r="E732" s="233"/>
      <c r="F732" s="233"/>
      <c r="G732" s="233"/>
      <c r="H732" s="235"/>
      <c r="I732" s="30">
        <f t="shared" si="58"/>
        <v>1587650</v>
      </c>
      <c r="J732" s="30">
        <f t="shared" si="58"/>
        <v>1587650</v>
      </c>
      <c r="K732" s="19"/>
    </row>
    <row r="733" spans="1:11" x14ac:dyDescent="0.25">
      <c r="A733" s="258"/>
      <c r="B733" s="230"/>
      <c r="C733" s="232" t="s">
        <v>75</v>
      </c>
      <c r="D733" s="233"/>
      <c r="E733" s="233"/>
      <c r="F733" s="233"/>
      <c r="G733" s="233"/>
      <c r="H733" s="235"/>
      <c r="I733" s="30">
        <f t="shared" si="58"/>
        <v>34814412</v>
      </c>
      <c r="J733" s="30">
        <f t="shared" si="58"/>
        <v>34814412</v>
      </c>
      <c r="K733" s="19"/>
    </row>
    <row r="734" spans="1:11" x14ac:dyDescent="0.25">
      <c r="A734" s="258"/>
      <c r="B734" s="230"/>
      <c r="C734" s="232" t="s">
        <v>76</v>
      </c>
      <c r="D734" s="233"/>
      <c r="E734" s="233"/>
      <c r="F734" s="233"/>
      <c r="G734" s="233"/>
      <c r="H734" s="235"/>
      <c r="I734" s="30">
        <f t="shared" si="58"/>
        <v>5791040</v>
      </c>
      <c r="J734" s="30">
        <f t="shared" si="58"/>
        <v>5791040</v>
      </c>
      <c r="K734" s="19"/>
    </row>
    <row r="735" spans="1:11" x14ac:dyDescent="0.25">
      <c r="A735" s="259"/>
      <c r="B735" s="240"/>
      <c r="C735" s="264" t="s">
        <v>84</v>
      </c>
      <c r="D735" s="265"/>
      <c r="E735" s="265"/>
      <c r="F735" s="265"/>
      <c r="G735" s="265"/>
      <c r="H735" s="236"/>
      <c r="I735" s="30">
        <f t="shared" si="58"/>
        <v>3861000</v>
      </c>
      <c r="J735" s="30">
        <f t="shared" si="58"/>
        <v>3861000</v>
      </c>
      <c r="K735" s="20"/>
    </row>
    <row r="736" spans="1:11" ht="15.75" x14ac:dyDescent="0.25">
      <c r="A736" s="261" t="s">
        <v>63</v>
      </c>
      <c r="B736" s="262"/>
      <c r="C736" s="262"/>
      <c r="D736" s="262"/>
      <c r="E736" s="262"/>
      <c r="F736" s="262"/>
      <c r="G736" s="262"/>
      <c r="H736" s="31">
        <f>SUM(H729:H735)</f>
        <v>407357880</v>
      </c>
      <c r="I736" s="31">
        <f>SUM(I729:I735)</f>
        <v>51259128</v>
      </c>
      <c r="J736" s="31">
        <f>SUM(J729:J735)</f>
        <v>51259128</v>
      </c>
      <c r="K736" s="17"/>
    </row>
    <row r="737" spans="1:11" ht="43.5" customHeight="1" x14ac:dyDescent="0.25">
      <c r="A737" s="298" t="s">
        <v>64</v>
      </c>
      <c r="B737" s="299"/>
      <c r="C737" s="299"/>
      <c r="D737" s="299"/>
      <c r="E737" s="299"/>
      <c r="F737" s="299"/>
      <c r="G737" s="299"/>
      <c r="H737" s="299"/>
      <c r="I737" s="299"/>
      <c r="J737" s="299"/>
      <c r="K737" s="299"/>
    </row>
    <row r="738" spans="1:11" ht="18.75" x14ac:dyDescent="0.3">
      <c r="A738" s="246" t="s">
        <v>65</v>
      </c>
      <c r="B738" s="247"/>
      <c r="C738" s="247"/>
      <c r="D738" s="247"/>
      <c r="E738" s="247"/>
      <c r="F738" s="247"/>
      <c r="G738" s="247"/>
      <c r="H738" s="247"/>
      <c r="I738" s="247"/>
      <c r="J738" s="247"/>
      <c r="K738" s="247"/>
    </row>
    <row r="739" spans="1:11" x14ac:dyDescent="0.25">
      <c r="A739" s="199" t="s">
        <v>10</v>
      </c>
      <c r="B739" s="199"/>
      <c r="C739" s="199"/>
      <c r="D739" s="199"/>
      <c r="E739" s="199"/>
      <c r="F739" s="199"/>
      <c r="G739" s="199"/>
      <c r="H739" s="5"/>
      <c r="I739" s="6"/>
      <c r="J739" s="15"/>
      <c r="K739" s="15"/>
    </row>
    <row r="740" spans="1:11" x14ac:dyDescent="0.25">
      <c r="A740" s="13"/>
      <c r="B740" s="13"/>
      <c r="C740" s="183" t="s">
        <v>47</v>
      </c>
      <c r="D740" s="184"/>
      <c r="E740" s="184"/>
      <c r="F740" s="184"/>
      <c r="G740" s="185"/>
      <c r="H740" s="14">
        <f>SUM(H741:H747)</f>
        <v>0</v>
      </c>
      <c r="I740" s="27">
        <f>SUM(I741:I747)</f>
        <v>0</v>
      </c>
      <c r="J740" s="27">
        <f>SUM(J741:J747)</f>
        <v>0</v>
      </c>
      <c r="K740" s="14"/>
    </row>
    <row r="741" spans="1:11" x14ac:dyDescent="0.25">
      <c r="A741" s="1"/>
      <c r="B741" s="1"/>
      <c r="C741" s="186" t="s">
        <v>86</v>
      </c>
      <c r="D741" s="187"/>
      <c r="E741" s="187"/>
      <c r="F741" s="187"/>
      <c r="G741" s="188"/>
      <c r="H741" s="226"/>
      <c r="I741" s="28">
        <v>0</v>
      </c>
      <c r="J741" s="28">
        <v>0</v>
      </c>
      <c r="K741" s="12"/>
    </row>
    <row r="742" spans="1:11" x14ac:dyDescent="0.25">
      <c r="A742" s="1"/>
      <c r="B742" s="1"/>
      <c r="C742" s="218" t="s">
        <v>22</v>
      </c>
      <c r="D742" s="219"/>
      <c r="E742" s="219"/>
      <c r="F742" s="219"/>
      <c r="G742" s="220"/>
      <c r="H742" s="227"/>
      <c r="I742" s="28">
        <v>0</v>
      </c>
      <c r="J742" s="28">
        <v>0</v>
      </c>
      <c r="K742" s="12"/>
    </row>
    <row r="743" spans="1:11" x14ac:dyDescent="0.25">
      <c r="A743" s="1"/>
      <c r="B743" s="1"/>
      <c r="C743" s="218" t="s">
        <v>244</v>
      </c>
      <c r="D743" s="219"/>
      <c r="E743" s="219"/>
      <c r="F743" s="219"/>
      <c r="G743" s="220"/>
      <c r="H743" s="227"/>
      <c r="I743" s="28">
        <v>0</v>
      </c>
      <c r="J743" s="28">
        <v>0</v>
      </c>
      <c r="K743" s="12"/>
    </row>
    <row r="744" spans="1:11" x14ac:dyDescent="0.25">
      <c r="A744" s="1"/>
      <c r="B744" s="1"/>
      <c r="C744" s="218" t="s">
        <v>23</v>
      </c>
      <c r="D744" s="219"/>
      <c r="E744" s="219"/>
      <c r="F744" s="219"/>
      <c r="G744" s="220"/>
      <c r="H744" s="227"/>
      <c r="I744" s="28">
        <v>0</v>
      </c>
      <c r="J744" s="28">
        <v>0</v>
      </c>
      <c r="K744" s="12"/>
    </row>
    <row r="745" spans="1:11" x14ac:dyDescent="0.25">
      <c r="A745" s="1"/>
      <c r="B745" s="1"/>
      <c r="C745" s="218" t="s">
        <v>24</v>
      </c>
      <c r="D745" s="219"/>
      <c r="E745" s="219"/>
      <c r="F745" s="219"/>
      <c r="G745" s="220"/>
      <c r="H745" s="227"/>
      <c r="I745" s="28">
        <v>0</v>
      </c>
      <c r="J745" s="28">
        <v>0</v>
      </c>
      <c r="K745" s="12"/>
    </row>
    <row r="746" spans="1:11" x14ac:dyDescent="0.25">
      <c r="A746" s="1"/>
      <c r="B746" s="1"/>
      <c r="C746" s="201" t="s">
        <v>25</v>
      </c>
      <c r="D746" s="202"/>
      <c r="E746" s="202"/>
      <c r="F746" s="202"/>
      <c r="G746" s="203"/>
      <c r="H746" s="227"/>
      <c r="I746" s="28">
        <v>0</v>
      </c>
      <c r="J746" s="28">
        <v>0</v>
      </c>
      <c r="K746" s="12"/>
    </row>
    <row r="747" spans="1:11" x14ac:dyDescent="0.25">
      <c r="C747" s="201" t="s">
        <v>77</v>
      </c>
      <c r="D747" s="202"/>
      <c r="E747" s="202"/>
      <c r="F747" s="202"/>
      <c r="G747" s="203"/>
      <c r="H747" s="227"/>
      <c r="I747" s="28">
        <v>0</v>
      </c>
      <c r="J747" s="28">
        <v>0</v>
      </c>
      <c r="K747" s="12"/>
    </row>
    <row r="748" spans="1:11" x14ac:dyDescent="0.25">
      <c r="A748" s="199" t="s">
        <v>11</v>
      </c>
      <c r="B748" s="199"/>
      <c r="C748" s="199"/>
      <c r="D748" s="199"/>
      <c r="E748" s="199"/>
      <c r="F748" s="199"/>
      <c r="G748" s="199"/>
      <c r="H748" s="5"/>
      <c r="I748" s="6"/>
      <c r="J748" s="15"/>
      <c r="K748" s="15"/>
    </row>
    <row r="749" spans="1:11" x14ac:dyDescent="0.25">
      <c r="A749" s="13"/>
      <c r="B749" s="13"/>
      <c r="C749" s="183" t="s">
        <v>48</v>
      </c>
      <c r="D749" s="184"/>
      <c r="E749" s="184"/>
      <c r="F749" s="184"/>
      <c r="G749" s="185"/>
      <c r="H749" s="14">
        <f>SUM(H750:H756)</f>
        <v>0</v>
      </c>
      <c r="I749" s="40">
        <f>SUM(I750:I756)</f>
        <v>0</v>
      </c>
      <c r="J749" s="40">
        <f>SUM(J750:J756)</f>
        <v>0</v>
      </c>
      <c r="K749" s="14"/>
    </row>
    <row r="750" spans="1:11" x14ac:dyDescent="0.25">
      <c r="A750" s="228"/>
      <c r="B750" s="229"/>
      <c r="C750" s="186" t="s">
        <v>87</v>
      </c>
      <c r="D750" s="187"/>
      <c r="E750" s="187"/>
      <c r="F750" s="187"/>
      <c r="G750" s="188"/>
      <c r="H750" s="226">
        <v>0</v>
      </c>
      <c r="I750" s="41">
        <v>0</v>
      </c>
      <c r="J750" s="41">
        <v>0</v>
      </c>
      <c r="K750" s="12"/>
    </row>
    <row r="751" spans="1:11" x14ac:dyDescent="0.25">
      <c r="A751" s="230"/>
      <c r="B751" s="231"/>
      <c r="C751" s="218" t="s">
        <v>26</v>
      </c>
      <c r="D751" s="219"/>
      <c r="E751" s="219"/>
      <c r="F751" s="219"/>
      <c r="G751" s="220"/>
      <c r="H751" s="227"/>
      <c r="I751" s="41">
        <v>0</v>
      </c>
      <c r="J751" s="41">
        <v>0</v>
      </c>
      <c r="K751" s="12"/>
    </row>
    <row r="752" spans="1:11" x14ac:dyDescent="0.25">
      <c r="A752" s="230"/>
      <c r="B752" s="231"/>
      <c r="C752" s="218" t="s">
        <v>245</v>
      </c>
      <c r="D752" s="219"/>
      <c r="E752" s="219"/>
      <c r="F752" s="219"/>
      <c r="G752" s="220"/>
      <c r="H752" s="227"/>
      <c r="I752" s="41">
        <v>0</v>
      </c>
      <c r="J752" s="41">
        <v>0</v>
      </c>
      <c r="K752" s="12"/>
    </row>
    <row r="753" spans="1:11" x14ac:dyDescent="0.25">
      <c r="A753" s="230"/>
      <c r="B753" s="231"/>
      <c r="C753" s="218" t="s">
        <v>27</v>
      </c>
      <c r="D753" s="219"/>
      <c r="E753" s="219"/>
      <c r="F753" s="219"/>
      <c r="G753" s="220"/>
      <c r="H753" s="227"/>
      <c r="I753" s="41">
        <v>0</v>
      </c>
      <c r="J753" s="41">
        <v>0</v>
      </c>
      <c r="K753" s="12"/>
    </row>
    <row r="754" spans="1:11" x14ac:dyDescent="0.25">
      <c r="A754" s="230"/>
      <c r="B754" s="231"/>
      <c r="C754" s="218" t="s">
        <v>28</v>
      </c>
      <c r="D754" s="219"/>
      <c r="E754" s="219"/>
      <c r="F754" s="219"/>
      <c r="G754" s="220"/>
      <c r="H754" s="227"/>
      <c r="I754" s="41">
        <v>0</v>
      </c>
      <c r="J754" s="41">
        <v>0</v>
      </c>
      <c r="K754" s="12"/>
    </row>
    <row r="755" spans="1:11" x14ac:dyDescent="0.25">
      <c r="A755" s="230"/>
      <c r="B755" s="231"/>
      <c r="C755" s="201" t="s">
        <v>29</v>
      </c>
      <c r="D755" s="202"/>
      <c r="E755" s="202"/>
      <c r="F755" s="202"/>
      <c r="G755" s="203"/>
      <c r="H755" s="227"/>
      <c r="I755" s="41">
        <v>0</v>
      </c>
      <c r="J755" s="41">
        <v>0</v>
      </c>
      <c r="K755" s="12"/>
    </row>
    <row r="756" spans="1:11" x14ac:dyDescent="0.25">
      <c r="A756" s="230"/>
      <c r="B756" s="231"/>
      <c r="C756" s="201" t="s">
        <v>78</v>
      </c>
      <c r="D756" s="202"/>
      <c r="E756" s="202"/>
      <c r="F756" s="202"/>
      <c r="G756" s="203"/>
      <c r="H756" s="227"/>
      <c r="I756" s="41">
        <v>0</v>
      </c>
      <c r="J756" s="41">
        <v>0</v>
      </c>
      <c r="K756" s="12"/>
    </row>
    <row r="757" spans="1:11" ht="15.75" thickBot="1" x14ac:dyDescent="0.3">
      <c r="A757" s="199" t="s">
        <v>112</v>
      </c>
      <c r="B757" s="199"/>
      <c r="C757" s="199"/>
      <c r="D757" s="199"/>
      <c r="E757" s="199"/>
      <c r="F757" s="199"/>
      <c r="G757" s="199"/>
      <c r="H757" s="5"/>
      <c r="I757" s="6"/>
      <c r="J757" s="15"/>
      <c r="K757" s="15"/>
    </row>
    <row r="758" spans="1:11" x14ac:dyDescent="0.25">
      <c r="A758" s="135">
        <v>2</v>
      </c>
      <c r="B758" s="200" t="s">
        <v>202</v>
      </c>
      <c r="C758" s="200"/>
      <c r="D758" s="200"/>
      <c r="E758" s="200"/>
      <c r="F758" s="200"/>
      <c r="G758" s="10" t="s">
        <v>7</v>
      </c>
      <c r="H758" s="25">
        <f>SUM(H759:H766)</f>
        <v>59611400</v>
      </c>
      <c r="I758" s="39">
        <f>SUM(I759:I766)</f>
        <v>389300</v>
      </c>
      <c r="J758" s="39">
        <f>SUM(J759:J766)</f>
        <v>389300</v>
      </c>
      <c r="K758" s="11"/>
    </row>
    <row r="759" spans="1:11" x14ac:dyDescent="0.25">
      <c r="A759" s="4"/>
      <c r="B759" s="62">
        <v>3</v>
      </c>
      <c r="C759" s="63" t="s">
        <v>16</v>
      </c>
      <c r="D759" s="179"/>
      <c r="E759" s="179"/>
      <c r="F759" s="179"/>
      <c r="G759" s="179"/>
      <c r="H759" s="212">
        <v>37401000</v>
      </c>
      <c r="I759" s="100"/>
      <c r="J759" s="100"/>
      <c r="K759" s="71"/>
    </row>
    <row r="760" spans="1:11" x14ac:dyDescent="0.25">
      <c r="A760" s="4"/>
      <c r="B760" s="62">
        <v>4</v>
      </c>
      <c r="C760" s="63" t="s">
        <v>17</v>
      </c>
      <c r="D760" s="179"/>
      <c r="E760" s="179"/>
      <c r="F760" s="179"/>
      <c r="G760" s="179"/>
      <c r="H760" s="213"/>
      <c r="I760" s="150">
        <v>272300</v>
      </c>
      <c r="J760" s="98">
        <f>I760</f>
        <v>272300</v>
      </c>
      <c r="K760" s="69" t="s">
        <v>137</v>
      </c>
    </row>
    <row r="761" spans="1:11" x14ac:dyDescent="0.25">
      <c r="A761" s="4"/>
      <c r="B761" s="62">
        <v>6</v>
      </c>
      <c r="C761" s="63" t="s">
        <v>250</v>
      </c>
      <c r="D761" s="179"/>
      <c r="E761" s="179"/>
      <c r="F761" s="179"/>
      <c r="G761" s="179"/>
      <c r="H761" s="213"/>
      <c r="I761" s="98"/>
      <c r="J761" s="98">
        <f t="shared" ref="J761:J766" si="59">I761</f>
        <v>0</v>
      </c>
      <c r="K761" s="69"/>
    </row>
    <row r="762" spans="1:11" x14ac:dyDescent="0.25">
      <c r="A762" s="4"/>
      <c r="B762" s="62">
        <v>6</v>
      </c>
      <c r="C762" s="63" t="s">
        <v>18</v>
      </c>
      <c r="D762" s="179"/>
      <c r="E762" s="179"/>
      <c r="F762" s="179"/>
      <c r="G762" s="179"/>
      <c r="H762" s="214"/>
      <c r="I762" s="150">
        <v>1000</v>
      </c>
      <c r="J762" s="98">
        <f t="shared" si="59"/>
        <v>1000</v>
      </c>
      <c r="K762" s="161" t="s">
        <v>137</v>
      </c>
    </row>
    <row r="763" spans="1:11" x14ac:dyDescent="0.25">
      <c r="A763" s="4"/>
      <c r="B763" s="62">
        <v>6</v>
      </c>
      <c r="C763" s="63" t="s">
        <v>203</v>
      </c>
      <c r="D763" s="133"/>
      <c r="E763" s="133"/>
      <c r="F763" s="133"/>
      <c r="G763" s="133"/>
      <c r="H763" s="134"/>
      <c r="I763" s="150">
        <v>115000</v>
      </c>
      <c r="J763" s="98">
        <f t="shared" si="59"/>
        <v>115000</v>
      </c>
      <c r="K763" s="169"/>
    </row>
    <row r="764" spans="1:11" x14ac:dyDescent="0.25">
      <c r="A764" s="4"/>
      <c r="B764" s="62">
        <v>2</v>
      </c>
      <c r="C764" s="63" t="s">
        <v>21</v>
      </c>
      <c r="D764" s="179"/>
      <c r="E764" s="179"/>
      <c r="F764" s="179"/>
      <c r="G764" s="179"/>
      <c r="H764" s="212">
        <v>22210400</v>
      </c>
      <c r="I764" s="150">
        <v>1000</v>
      </c>
      <c r="J764" s="98">
        <f t="shared" si="59"/>
        <v>1000</v>
      </c>
      <c r="K764" s="162"/>
    </row>
    <row r="765" spans="1:11" x14ac:dyDescent="0.25">
      <c r="A765" s="4"/>
      <c r="B765" s="62">
        <v>5</v>
      </c>
      <c r="C765" s="63" t="s">
        <v>19</v>
      </c>
      <c r="D765" s="62"/>
      <c r="E765" s="62"/>
      <c r="F765" s="62"/>
      <c r="G765" s="62"/>
      <c r="H765" s="213"/>
      <c r="I765" s="100">
        <f>G765</f>
        <v>0</v>
      </c>
      <c r="J765" s="98">
        <f t="shared" si="59"/>
        <v>0</v>
      </c>
      <c r="K765" s="71"/>
    </row>
    <row r="766" spans="1:11" x14ac:dyDescent="0.25">
      <c r="A766" s="4"/>
      <c r="B766" s="65">
        <v>10</v>
      </c>
      <c r="C766" s="63" t="s">
        <v>20</v>
      </c>
      <c r="D766" s="62"/>
      <c r="E766" s="62"/>
      <c r="F766" s="62"/>
      <c r="G766" s="62">
        <f>E766*F766</f>
        <v>0</v>
      </c>
      <c r="H766" s="213"/>
      <c r="I766" s="100">
        <f>G766</f>
        <v>0</v>
      </c>
      <c r="J766" s="98">
        <f t="shared" si="59"/>
        <v>0</v>
      </c>
      <c r="K766" s="69"/>
    </row>
    <row r="767" spans="1:11" x14ac:dyDescent="0.25">
      <c r="A767" s="199" t="s">
        <v>112</v>
      </c>
      <c r="B767" s="199"/>
      <c r="C767" s="199"/>
      <c r="D767" s="199"/>
      <c r="E767" s="199"/>
      <c r="F767" s="199"/>
      <c r="G767" s="199"/>
      <c r="H767" s="5"/>
      <c r="I767" s="42"/>
      <c r="J767" s="42"/>
      <c r="K767" s="6"/>
    </row>
    <row r="768" spans="1:11" x14ac:dyDescent="0.25">
      <c r="A768" s="13"/>
      <c r="B768" s="93"/>
      <c r="C768" s="237" t="s">
        <v>49</v>
      </c>
      <c r="D768" s="238"/>
      <c r="E768" s="238"/>
      <c r="F768" s="238"/>
      <c r="G768" s="239"/>
      <c r="H768" s="95">
        <f>SUM(H769:H775)</f>
        <v>0</v>
      </c>
      <c r="I768" s="96">
        <f>SUM(I769:I775)</f>
        <v>389300</v>
      </c>
      <c r="J768" s="96">
        <f>SUM(J769:J775)</f>
        <v>389300</v>
      </c>
      <c r="K768" s="97"/>
    </row>
    <row r="769" spans="1:11" x14ac:dyDescent="0.25">
      <c r="A769" s="228"/>
      <c r="B769" s="229"/>
      <c r="C769" s="186" t="s">
        <v>88</v>
      </c>
      <c r="D769" s="187"/>
      <c r="E769" s="187"/>
      <c r="F769" s="187"/>
      <c r="G769" s="188"/>
      <c r="H769" s="226">
        <v>0</v>
      </c>
      <c r="I769" s="44">
        <f t="shared" ref="I769:J771" si="60">+I759</f>
        <v>0</v>
      </c>
      <c r="J769" s="44">
        <f t="shared" si="60"/>
        <v>0</v>
      </c>
      <c r="K769" s="45"/>
    </row>
    <row r="770" spans="1:11" x14ac:dyDescent="0.25">
      <c r="A770" s="230"/>
      <c r="B770" s="231"/>
      <c r="C770" s="218" t="s">
        <v>30</v>
      </c>
      <c r="D770" s="219"/>
      <c r="E770" s="219"/>
      <c r="F770" s="219"/>
      <c r="G770" s="220"/>
      <c r="H770" s="227"/>
      <c r="I770" s="44">
        <f t="shared" si="60"/>
        <v>272300</v>
      </c>
      <c r="J770" s="44">
        <f t="shared" si="60"/>
        <v>272300</v>
      </c>
      <c r="K770" s="45"/>
    </row>
    <row r="771" spans="1:11" x14ac:dyDescent="0.25">
      <c r="A771" s="230"/>
      <c r="B771" s="231"/>
      <c r="C771" s="218" t="s">
        <v>248</v>
      </c>
      <c r="D771" s="219"/>
      <c r="E771" s="219"/>
      <c r="F771" s="219"/>
      <c r="G771" s="220"/>
      <c r="H771" s="227"/>
      <c r="I771" s="44">
        <f t="shared" si="60"/>
        <v>0</v>
      </c>
      <c r="J771" s="44">
        <f t="shared" si="60"/>
        <v>0</v>
      </c>
      <c r="K771" s="45"/>
    </row>
    <row r="772" spans="1:11" x14ac:dyDescent="0.25">
      <c r="A772" s="230"/>
      <c r="B772" s="231"/>
      <c r="C772" s="218" t="s">
        <v>31</v>
      </c>
      <c r="D772" s="219"/>
      <c r="E772" s="219"/>
      <c r="F772" s="219"/>
      <c r="G772" s="220"/>
      <c r="H772" s="227"/>
      <c r="I772" s="44">
        <f>I762+I763</f>
        <v>116000</v>
      </c>
      <c r="J772" s="44">
        <f>J762+J763</f>
        <v>116000</v>
      </c>
      <c r="K772" s="45"/>
    </row>
    <row r="773" spans="1:11" x14ac:dyDescent="0.25">
      <c r="A773" s="230"/>
      <c r="B773" s="231"/>
      <c r="C773" s="218" t="s">
        <v>32</v>
      </c>
      <c r="D773" s="219"/>
      <c r="E773" s="219"/>
      <c r="F773" s="219"/>
      <c r="G773" s="220"/>
      <c r="H773" s="227"/>
      <c r="I773" s="44">
        <f>I764</f>
        <v>1000</v>
      </c>
      <c r="J773" s="44">
        <f>J764</f>
        <v>1000</v>
      </c>
      <c r="K773" s="45"/>
    </row>
    <row r="774" spans="1:11" x14ac:dyDescent="0.25">
      <c r="A774" s="230"/>
      <c r="B774" s="231"/>
      <c r="C774" s="201" t="s">
        <v>33</v>
      </c>
      <c r="D774" s="202"/>
      <c r="E774" s="202"/>
      <c r="F774" s="202"/>
      <c r="G774" s="203"/>
      <c r="H774" s="227"/>
      <c r="I774" s="44">
        <f t="shared" ref="I774:J775" si="61">I765</f>
        <v>0</v>
      </c>
      <c r="J774" s="44">
        <f t="shared" si="61"/>
        <v>0</v>
      </c>
      <c r="K774" s="45"/>
    </row>
    <row r="775" spans="1:11" x14ac:dyDescent="0.25">
      <c r="A775" s="230"/>
      <c r="B775" s="231"/>
      <c r="C775" s="201" t="s">
        <v>79</v>
      </c>
      <c r="D775" s="202"/>
      <c r="E775" s="202"/>
      <c r="F775" s="202"/>
      <c r="G775" s="203"/>
      <c r="H775" s="227"/>
      <c r="I775" s="44">
        <f t="shared" si="61"/>
        <v>0</v>
      </c>
      <c r="J775" s="44">
        <f t="shared" si="61"/>
        <v>0</v>
      </c>
      <c r="K775" s="45"/>
    </row>
    <row r="776" spans="1:11" x14ac:dyDescent="0.25">
      <c r="A776" s="199" t="s">
        <v>12</v>
      </c>
      <c r="B776" s="199"/>
      <c r="C776" s="199"/>
      <c r="D776" s="199"/>
      <c r="E776" s="199"/>
      <c r="F776" s="199"/>
      <c r="G776" s="199"/>
      <c r="H776" s="5"/>
      <c r="I776" s="46"/>
      <c r="J776" s="46"/>
      <c r="K776" s="15"/>
    </row>
    <row r="777" spans="1:11" x14ac:dyDescent="0.25">
      <c r="A777" s="13"/>
      <c r="B777" s="13"/>
      <c r="C777" s="183" t="s">
        <v>50</v>
      </c>
      <c r="D777" s="184"/>
      <c r="E777" s="184"/>
      <c r="F777" s="184"/>
      <c r="G777" s="185"/>
      <c r="H777" s="14">
        <f>SUM(H778:H784)</f>
        <v>0</v>
      </c>
      <c r="I777" s="43">
        <f>SUM(I778:I784)</f>
        <v>0</v>
      </c>
      <c r="J777" s="43">
        <f>SUM(J778:J784)</f>
        <v>0</v>
      </c>
      <c r="K777" s="14"/>
    </row>
    <row r="778" spans="1:11" x14ac:dyDescent="0.25">
      <c r="A778" s="228"/>
      <c r="B778" s="229"/>
      <c r="C778" s="186" t="s">
        <v>89</v>
      </c>
      <c r="D778" s="187"/>
      <c r="E778" s="187"/>
      <c r="F778" s="187"/>
      <c r="G778" s="188"/>
      <c r="H778" s="226">
        <v>0</v>
      </c>
      <c r="I778" s="45">
        <v>0</v>
      </c>
      <c r="J778" s="45">
        <f>I778</f>
        <v>0</v>
      </c>
      <c r="K778" s="12"/>
    </row>
    <row r="779" spans="1:11" x14ac:dyDescent="0.25">
      <c r="A779" s="230"/>
      <c r="B779" s="231"/>
      <c r="C779" s="218" t="s">
        <v>34</v>
      </c>
      <c r="D779" s="219"/>
      <c r="E779" s="219"/>
      <c r="F779" s="219"/>
      <c r="G779" s="220"/>
      <c r="H779" s="227"/>
      <c r="I779" s="45">
        <v>0</v>
      </c>
      <c r="J779" s="45">
        <f t="shared" ref="J779:J784" si="62">I779</f>
        <v>0</v>
      </c>
      <c r="K779" s="12"/>
    </row>
    <row r="780" spans="1:11" x14ac:dyDescent="0.25">
      <c r="A780" s="230"/>
      <c r="B780" s="231"/>
      <c r="C780" s="218" t="s">
        <v>246</v>
      </c>
      <c r="D780" s="219"/>
      <c r="E780" s="219"/>
      <c r="F780" s="219"/>
      <c r="G780" s="220"/>
      <c r="H780" s="227"/>
      <c r="I780" s="45">
        <v>0</v>
      </c>
      <c r="J780" s="45">
        <f t="shared" si="62"/>
        <v>0</v>
      </c>
      <c r="K780" s="12"/>
    </row>
    <row r="781" spans="1:11" x14ac:dyDescent="0.25">
      <c r="A781" s="230"/>
      <c r="B781" s="231"/>
      <c r="C781" s="218" t="s">
        <v>35</v>
      </c>
      <c r="D781" s="219"/>
      <c r="E781" s="219"/>
      <c r="F781" s="219"/>
      <c r="G781" s="220"/>
      <c r="H781" s="227"/>
      <c r="I781" s="45">
        <v>0</v>
      </c>
      <c r="J781" s="45">
        <f t="shared" si="62"/>
        <v>0</v>
      </c>
      <c r="K781" s="12"/>
    </row>
    <row r="782" spans="1:11" x14ac:dyDescent="0.25">
      <c r="A782" s="230"/>
      <c r="B782" s="231"/>
      <c r="C782" s="218" t="s">
        <v>36</v>
      </c>
      <c r="D782" s="219"/>
      <c r="E782" s="219"/>
      <c r="F782" s="219"/>
      <c r="G782" s="220"/>
      <c r="H782" s="227"/>
      <c r="I782" s="45">
        <v>0</v>
      </c>
      <c r="J782" s="45">
        <f t="shared" si="62"/>
        <v>0</v>
      </c>
      <c r="K782" s="12"/>
    </row>
    <row r="783" spans="1:11" x14ac:dyDescent="0.25">
      <c r="A783" s="230"/>
      <c r="B783" s="231"/>
      <c r="C783" s="201" t="s">
        <v>33</v>
      </c>
      <c r="D783" s="202"/>
      <c r="E783" s="202"/>
      <c r="F783" s="202"/>
      <c r="G783" s="203"/>
      <c r="H783" s="227"/>
      <c r="I783" s="45">
        <v>0</v>
      </c>
      <c r="J783" s="45">
        <f t="shared" si="62"/>
        <v>0</v>
      </c>
      <c r="K783" s="12"/>
    </row>
    <row r="784" spans="1:11" x14ac:dyDescent="0.25">
      <c r="A784" s="240"/>
      <c r="B784" s="241"/>
      <c r="C784" s="201" t="s">
        <v>79</v>
      </c>
      <c r="D784" s="202"/>
      <c r="E784" s="202"/>
      <c r="F784" s="202"/>
      <c r="G784" s="203"/>
      <c r="H784" s="227"/>
      <c r="I784" s="45">
        <v>0</v>
      </c>
      <c r="J784" s="45">
        <f t="shared" si="62"/>
        <v>0</v>
      </c>
      <c r="K784" s="12"/>
    </row>
    <row r="785" spans="1:11" ht="15.75" thickBot="1" x14ac:dyDescent="0.3">
      <c r="A785" s="244" t="s">
        <v>8</v>
      </c>
      <c r="B785" s="245"/>
      <c r="C785" s="245"/>
      <c r="D785" s="245"/>
      <c r="E785" s="245"/>
      <c r="F785" s="245"/>
      <c r="G785" s="245"/>
      <c r="H785" s="7"/>
      <c r="I785" s="8"/>
      <c r="J785" s="8"/>
      <c r="K785" s="8"/>
    </row>
    <row r="786" spans="1:11" ht="31.5" customHeight="1" x14ac:dyDescent="0.25">
      <c r="A786" s="135">
        <v>1</v>
      </c>
      <c r="B786" s="200" t="s">
        <v>184</v>
      </c>
      <c r="C786" s="200"/>
      <c r="D786" s="200"/>
      <c r="E786" s="200"/>
      <c r="F786" s="200"/>
      <c r="G786" s="10" t="s">
        <v>7</v>
      </c>
      <c r="H786" s="32">
        <f>H787</f>
        <v>16272695</v>
      </c>
      <c r="I786" s="25">
        <f>SUM(I787:I793)</f>
        <v>6666500</v>
      </c>
      <c r="J786" s="25">
        <f>SUM(J787:J793)</f>
        <v>6666500</v>
      </c>
      <c r="K786" s="11"/>
    </row>
    <row r="787" spans="1:11" x14ac:dyDescent="0.25">
      <c r="A787" s="4"/>
      <c r="B787" s="62">
        <v>3</v>
      </c>
      <c r="C787" s="63" t="s">
        <v>16</v>
      </c>
      <c r="D787" s="179"/>
      <c r="E787" s="179"/>
      <c r="F787" s="179"/>
      <c r="G787" s="179"/>
      <c r="H787" s="180">
        <v>16272695</v>
      </c>
      <c r="I787" s="64"/>
      <c r="J787" s="64"/>
      <c r="K787" s="69"/>
    </row>
    <row r="788" spans="1:11" x14ac:dyDescent="0.25">
      <c r="A788" s="4"/>
      <c r="B788" s="62">
        <v>4</v>
      </c>
      <c r="C788" s="63" t="s">
        <v>181</v>
      </c>
      <c r="D788" s="179"/>
      <c r="E788" s="179"/>
      <c r="F788" s="179"/>
      <c r="G788" s="179"/>
      <c r="H788" s="180"/>
      <c r="I788" s="114">
        <v>18000</v>
      </c>
      <c r="J788" s="64">
        <f>I788</f>
        <v>18000</v>
      </c>
      <c r="K788" s="161" t="s">
        <v>137</v>
      </c>
    </row>
    <row r="789" spans="1:11" x14ac:dyDescent="0.25">
      <c r="A789" s="4"/>
      <c r="B789" s="62">
        <v>6</v>
      </c>
      <c r="C789" s="63" t="s">
        <v>250</v>
      </c>
      <c r="D789" s="179"/>
      <c r="E789" s="179"/>
      <c r="F789" s="179"/>
      <c r="G789" s="179"/>
      <c r="H789" s="180"/>
      <c r="I789" s="114">
        <v>13500</v>
      </c>
      <c r="J789" s="64">
        <f>I789</f>
        <v>13500</v>
      </c>
      <c r="K789" s="169"/>
    </row>
    <row r="790" spans="1:11" x14ac:dyDescent="0.25">
      <c r="A790" s="4"/>
      <c r="B790" s="62">
        <v>6</v>
      </c>
      <c r="C790" s="63" t="s">
        <v>18</v>
      </c>
      <c r="D790" s="179"/>
      <c r="E790" s="179"/>
      <c r="F790" s="179"/>
      <c r="G790" s="179"/>
      <c r="H790" s="180">
        <v>10988746</v>
      </c>
      <c r="I790" s="114">
        <v>64000</v>
      </c>
      <c r="J790" s="64">
        <f>I790</f>
        <v>64000</v>
      </c>
      <c r="K790" s="169"/>
    </row>
    <row r="791" spans="1:11" x14ac:dyDescent="0.25">
      <c r="A791" s="4"/>
      <c r="B791" s="62">
        <v>2</v>
      </c>
      <c r="C791" s="63" t="s">
        <v>21</v>
      </c>
      <c r="D791" s="179"/>
      <c r="E791" s="179"/>
      <c r="F791" s="179"/>
      <c r="G791" s="179"/>
      <c r="H791" s="180"/>
      <c r="I791" s="114">
        <v>5770000</v>
      </c>
      <c r="J791" s="64">
        <f>I791</f>
        <v>5770000</v>
      </c>
      <c r="K791" s="169"/>
    </row>
    <row r="792" spans="1:11" x14ac:dyDescent="0.25">
      <c r="A792" s="4"/>
      <c r="B792" s="62">
        <v>5</v>
      </c>
      <c r="C792" s="63" t="s">
        <v>19</v>
      </c>
      <c r="D792" s="62"/>
      <c r="E792" s="62"/>
      <c r="F792" s="62"/>
      <c r="G792" s="62">
        <f>E792*F792</f>
        <v>0</v>
      </c>
      <c r="H792" s="180"/>
      <c r="I792" s="114">
        <v>801000</v>
      </c>
      <c r="J792" s="64">
        <f>I792</f>
        <v>801000</v>
      </c>
      <c r="K792" s="162"/>
    </row>
    <row r="793" spans="1:11" ht="15.75" thickBot="1" x14ac:dyDescent="0.3">
      <c r="A793" s="4"/>
      <c r="B793" s="65">
        <v>10</v>
      </c>
      <c r="C793" s="63" t="s">
        <v>20</v>
      </c>
      <c r="D793" s="62"/>
      <c r="E793" s="62"/>
      <c r="F793" s="62"/>
      <c r="G793" s="62">
        <f>E793*F793</f>
        <v>0</v>
      </c>
      <c r="H793" s="67"/>
      <c r="I793" s="64">
        <f>G793</f>
        <v>0</v>
      </c>
      <c r="J793" s="64"/>
      <c r="K793" s="69"/>
    </row>
    <row r="794" spans="1:11" x14ac:dyDescent="0.25">
      <c r="A794" s="135">
        <v>2</v>
      </c>
      <c r="B794" s="200" t="s">
        <v>183</v>
      </c>
      <c r="C794" s="200"/>
      <c r="D794" s="200"/>
      <c r="E794" s="200"/>
      <c r="F794" s="200"/>
      <c r="G794" s="10" t="s">
        <v>7</v>
      </c>
      <c r="H794" s="32">
        <f>H795</f>
        <v>32334734</v>
      </c>
      <c r="I794" s="25">
        <f>SUM(I795:I801)</f>
        <v>208000</v>
      </c>
      <c r="J794" s="25">
        <f>SUM(J795:J801)</f>
        <v>208000</v>
      </c>
      <c r="K794" s="11"/>
    </row>
    <row r="795" spans="1:11" x14ac:dyDescent="0.25">
      <c r="A795" s="4"/>
      <c r="B795" s="62">
        <v>3</v>
      </c>
      <c r="C795" s="63" t="s">
        <v>16</v>
      </c>
      <c r="D795" s="179"/>
      <c r="E795" s="179"/>
      <c r="F795" s="179"/>
      <c r="G795" s="179"/>
      <c r="H795" s="180">
        <v>32334734</v>
      </c>
      <c r="I795" s="64"/>
      <c r="J795" s="64"/>
      <c r="K795" s="69"/>
    </row>
    <row r="796" spans="1:11" x14ac:dyDescent="0.25">
      <c r="A796" s="4"/>
      <c r="B796" s="62">
        <v>4</v>
      </c>
      <c r="C796" s="63" t="s">
        <v>181</v>
      </c>
      <c r="D796" s="179"/>
      <c r="E796" s="179"/>
      <c r="F796" s="179"/>
      <c r="G796" s="179"/>
      <c r="H796" s="180"/>
      <c r="I796" s="64">
        <v>0</v>
      </c>
      <c r="J796" s="64">
        <f>I796</f>
        <v>0</v>
      </c>
      <c r="K796" s="69"/>
    </row>
    <row r="797" spans="1:11" x14ac:dyDescent="0.25">
      <c r="A797" s="4"/>
      <c r="B797" s="62">
        <v>6</v>
      </c>
      <c r="C797" s="63" t="s">
        <v>250</v>
      </c>
      <c r="D797" s="179"/>
      <c r="E797" s="179"/>
      <c r="F797" s="179"/>
      <c r="G797" s="179"/>
      <c r="H797" s="180"/>
      <c r="I797" s="114">
        <v>8000</v>
      </c>
      <c r="J797" s="64">
        <f>I797</f>
        <v>8000</v>
      </c>
      <c r="K797" s="161" t="s">
        <v>108</v>
      </c>
    </row>
    <row r="798" spans="1:11" x14ac:dyDescent="0.25">
      <c r="A798" s="4"/>
      <c r="B798" s="62">
        <v>6</v>
      </c>
      <c r="C798" s="63" t="s">
        <v>18</v>
      </c>
      <c r="D798" s="179"/>
      <c r="E798" s="179"/>
      <c r="F798" s="179"/>
      <c r="G798" s="179"/>
      <c r="H798" s="180">
        <v>19528420</v>
      </c>
      <c r="I798" s="114">
        <v>100000</v>
      </c>
      <c r="J798" s="64">
        <f>I798</f>
        <v>100000</v>
      </c>
      <c r="K798" s="169"/>
    </row>
    <row r="799" spans="1:11" x14ac:dyDescent="0.25">
      <c r="A799" s="4"/>
      <c r="B799" s="62">
        <v>2</v>
      </c>
      <c r="C799" s="63" t="s">
        <v>21</v>
      </c>
      <c r="D799" s="179"/>
      <c r="E799" s="179"/>
      <c r="F799" s="179"/>
      <c r="G799" s="179"/>
      <c r="H799" s="180"/>
      <c r="I799" s="114">
        <v>100000</v>
      </c>
      <c r="J799" s="64">
        <f>I799</f>
        <v>100000</v>
      </c>
      <c r="K799" s="162"/>
    </row>
    <row r="800" spans="1:11" x14ac:dyDescent="0.25">
      <c r="A800" s="4"/>
      <c r="B800" s="62">
        <v>5</v>
      </c>
      <c r="C800" s="63" t="s">
        <v>19</v>
      </c>
      <c r="D800" s="62"/>
      <c r="E800" s="62"/>
      <c r="F800" s="62"/>
      <c r="G800" s="62">
        <f>E800*F800</f>
        <v>0</v>
      </c>
      <c r="H800" s="180"/>
      <c r="I800" s="64"/>
      <c r="J800" s="64"/>
      <c r="K800" s="69"/>
    </row>
    <row r="801" spans="1:11" x14ac:dyDescent="0.25">
      <c r="A801" s="4"/>
      <c r="B801" s="65">
        <v>10</v>
      </c>
      <c r="C801" s="63" t="s">
        <v>20</v>
      </c>
      <c r="D801" s="62"/>
      <c r="E801" s="62"/>
      <c r="F801" s="62"/>
      <c r="G801" s="62">
        <f>E801*F801</f>
        <v>0</v>
      </c>
      <c r="H801" s="67"/>
      <c r="I801" s="64">
        <f>G801</f>
        <v>0</v>
      </c>
      <c r="J801" s="64"/>
      <c r="K801" s="69"/>
    </row>
    <row r="802" spans="1:11" ht="15" customHeight="1" x14ac:dyDescent="0.25">
      <c r="A802" s="135">
        <v>3</v>
      </c>
      <c r="B802" s="200" t="s">
        <v>195</v>
      </c>
      <c r="C802" s="200"/>
      <c r="D802" s="200"/>
      <c r="E802" s="200"/>
      <c r="F802" s="200"/>
      <c r="G802" s="10" t="s">
        <v>7</v>
      </c>
      <c r="H802" s="32">
        <f>H803</f>
        <v>27107404</v>
      </c>
      <c r="I802" s="25">
        <f>SUM(I803:I809)</f>
        <v>502000</v>
      </c>
      <c r="J802" s="25">
        <f>SUM(J803:J809)</f>
        <v>502000</v>
      </c>
      <c r="K802" s="11"/>
    </row>
    <row r="803" spans="1:11" x14ac:dyDescent="0.25">
      <c r="A803" s="4"/>
      <c r="B803" s="62">
        <v>3</v>
      </c>
      <c r="C803" s="63" t="s">
        <v>16</v>
      </c>
      <c r="D803" s="179"/>
      <c r="E803" s="179"/>
      <c r="F803" s="179"/>
      <c r="G803" s="179"/>
      <c r="H803" s="180">
        <v>27107404</v>
      </c>
      <c r="I803" s="64"/>
      <c r="J803" s="64"/>
      <c r="K803" s="69"/>
    </row>
    <row r="804" spans="1:11" x14ac:dyDescent="0.25">
      <c r="A804" s="4"/>
      <c r="B804" s="62">
        <v>4</v>
      </c>
      <c r="C804" s="63" t="s">
        <v>181</v>
      </c>
      <c r="D804" s="179"/>
      <c r="E804" s="179"/>
      <c r="F804" s="179"/>
      <c r="G804" s="179"/>
      <c r="H804" s="180"/>
      <c r="I804" s="64">
        <v>0</v>
      </c>
      <c r="J804" s="64">
        <f>I804</f>
        <v>0</v>
      </c>
      <c r="K804" s="69"/>
    </row>
    <row r="805" spans="1:11" x14ac:dyDescent="0.25">
      <c r="A805" s="4"/>
      <c r="B805" s="62">
        <v>6</v>
      </c>
      <c r="C805" s="63" t="s">
        <v>250</v>
      </c>
      <c r="D805" s="179"/>
      <c r="E805" s="179"/>
      <c r="F805" s="179"/>
      <c r="G805" s="179"/>
      <c r="H805" s="180"/>
      <c r="I805" s="114">
        <v>1000</v>
      </c>
      <c r="J805" s="64">
        <f>I805</f>
        <v>1000</v>
      </c>
      <c r="K805" s="161" t="s">
        <v>137</v>
      </c>
    </row>
    <row r="806" spans="1:11" x14ac:dyDescent="0.25">
      <c r="A806" s="4"/>
      <c r="B806" s="62">
        <v>6</v>
      </c>
      <c r="C806" s="63" t="s">
        <v>18</v>
      </c>
      <c r="D806" s="179"/>
      <c r="E806" s="179"/>
      <c r="F806" s="179"/>
      <c r="G806" s="179"/>
      <c r="H806" s="180">
        <v>17248778</v>
      </c>
      <c r="I806" s="114">
        <v>1000</v>
      </c>
      <c r="J806" s="64">
        <f>I806</f>
        <v>1000</v>
      </c>
      <c r="K806" s="169"/>
    </row>
    <row r="807" spans="1:11" x14ac:dyDescent="0.25">
      <c r="A807" s="4"/>
      <c r="B807" s="62">
        <v>2</v>
      </c>
      <c r="C807" s="63" t="s">
        <v>21</v>
      </c>
      <c r="D807" s="179"/>
      <c r="E807" s="179"/>
      <c r="F807" s="179"/>
      <c r="G807" s="179"/>
      <c r="H807" s="180"/>
      <c r="I807" s="114">
        <v>500000</v>
      </c>
      <c r="J807" s="64">
        <f>I807</f>
        <v>500000</v>
      </c>
      <c r="K807" s="162"/>
    </row>
    <row r="808" spans="1:11" x14ac:dyDescent="0.25">
      <c r="A808" s="4"/>
      <c r="B808" s="62">
        <v>5</v>
      </c>
      <c r="C808" s="63" t="s">
        <v>19</v>
      </c>
      <c r="D808" s="62"/>
      <c r="E808" s="62"/>
      <c r="F808" s="62"/>
      <c r="G808" s="62">
        <f>E808*F808</f>
        <v>0</v>
      </c>
      <c r="H808" s="180"/>
      <c r="I808" s="64"/>
      <c r="J808" s="64"/>
      <c r="K808" s="69"/>
    </row>
    <row r="809" spans="1:11" x14ac:dyDescent="0.25">
      <c r="A809" s="4"/>
      <c r="B809" s="65">
        <v>10</v>
      </c>
      <c r="C809" s="63" t="s">
        <v>20</v>
      </c>
      <c r="D809" s="62"/>
      <c r="E809" s="62"/>
      <c r="F809" s="62"/>
      <c r="G809" s="62">
        <f>E809*F809</f>
        <v>0</v>
      </c>
      <c r="H809" s="67"/>
      <c r="I809" s="64">
        <f>G809</f>
        <v>0</v>
      </c>
      <c r="J809" s="64"/>
      <c r="K809" s="69"/>
    </row>
    <row r="810" spans="1:11" x14ac:dyDescent="0.25">
      <c r="A810" s="4"/>
      <c r="B810" s="125"/>
      <c r="C810" s="111"/>
      <c r="D810" s="119"/>
      <c r="E810" s="119"/>
      <c r="F810" s="119"/>
      <c r="G810" s="119"/>
      <c r="H810" s="127"/>
      <c r="I810" s="126"/>
      <c r="J810" s="126"/>
      <c r="K810" s="128"/>
    </row>
    <row r="811" spans="1:11" x14ac:dyDescent="0.25">
      <c r="A811" s="13"/>
      <c r="B811" s="93"/>
      <c r="C811" s="237" t="s">
        <v>51</v>
      </c>
      <c r="D811" s="238"/>
      <c r="E811" s="238"/>
      <c r="F811" s="238"/>
      <c r="G811" s="239"/>
      <c r="H811" s="95">
        <f>SUM(H812:H818)</f>
        <v>75714833</v>
      </c>
      <c r="I811" s="99">
        <f>SUM(I812:I818)</f>
        <v>7376500</v>
      </c>
      <c r="J811" s="99">
        <f>SUM(J812:J818)</f>
        <v>7376500</v>
      </c>
      <c r="K811" s="95"/>
    </row>
    <row r="812" spans="1:11" x14ac:dyDescent="0.25">
      <c r="A812" s="228"/>
      <c r="B812" s="229"/>
      <c r="C812" s="186" t="s">
        <v>90</v>
      </c>
      <c r="D812" s="187"/>
      <c r="E812" s="187"/>
      <c r="F812" s="187"/>
      <c r="G812" s="188"/>
      <c r="H812" s="249">
        <f>H787+H795+H803</f>
        <v>75714833</v>
      </c>
      <c r="I812" s="47">
        <f>+I787+I795+I803</f>
        <v>0</v>
      </c>
      <c r="J812" s="47">
        <f>+J787+J795+J803</f>
        <v>0</v>
      </c>
      <c r="K812" s="12"/>
    </row>
    <row r="813" spans="1:11" x14ac:dyDescent="0.25">
      <c r="A813" s="230"/>
      <c r="B813" s="231"/>
      <c r="C813" s="218" t="s">
        <v>37</v>
      </c>
      <c r="D813" s="219"/>
      <c r="E813" s="219"/>
      <c r="F813" s="219"/>
      <c r="G813" s="220"/>
      <c r="H813" s="250"/>
      <c r="I813" s="47">
        <f t="shared" ref="I813:J818" si="63">+I788+I796+I804</f>
        <v>18000</v>
      </c>
      <c r="J813" s="47">
        <f t="shared" si="63"/>
        <v>18000</v>
      </c>
      <c r="K813" s="12"/>
    </row>
    <row r="814" spans="1:11" x14ac:dyDescent="0.25">
      <c r="A814" s="230"/>
      <c r="B814" s="231"/>
      <c r="C814" s="218" t="s">
        <v>249</v>
      </c>
      <c r="D814" s="219"/>
      <c r="E814" s="219"/>
      <c r="F814" s="219"/>
      <c r="G814" s="220"/>
      <c r="H814" s="250"/>
      <c r="I814" s="47">
        <f t="shared" si="63"/>
        <v>22500</v>
      </c>
      <c r="J814" s="47">
        <f t="shared" si="63"/>
        <v>22500</v>
      </c>
      <c r="K814" s="12"/>
    </row>
    <row r="815" spans="1:11" x14ac:dyDescent="0.25">
      <c r="A815" s="230"/>
      <c r="B815" s="231"/>
      <c r="C815" s="218" t="s">
        <v>38</v>
      </c>
      <c r="D815" s="219"/>
      <c r="E815" s="219"/>
      <c r="F815" s="219"/>
      <c r="G815" s="220"/>
      <c r="H815" s="250"/>
      <c r="I815" s="47">
        <f t="shared" si="63"/>
        <v>165000</v>
      </c>
      <c r="J815" s="47">
        <f t="shared" si="63"/>
        <v>165000</v>
      </c>
      <c r="K815" s="12"/>
    </row>
    <row r="816" spans="1:11" x14ac:dyDescent="0.25">
      <c r="A816" s="230"/>
      <c r="B816" s="231"/>
      <c r="C816" s="218" t="s">
        <v>39</v>
      </c>
      <c r="D816" s="219"/>
      <c r="E816" s="219"/>
      <c r="F816" s="219"/>
      <c r="G816" s="220"/>
      <c r="H816" s="250"/>
      <c r="I816" s="47">
        <f t="shared" si="63"/>
        <v>6370000</v>
      </c>
      <c r="J816" s="47">
        <f t="shared" si="63"/>
        <v>6370000</v>
      </c>
      <c r="K816" s="12"/>
    </row>
    <row r="817" spans="1:11" x14ac:dyDescent="0.25">
      <c r="A817" s="230"/>
      <c r="B817" s="231"/>
      <c r="C817" s="201" t="s">
        <v>40</v>
      </c>
      <c r="D817" s="202"/>
      <c r="E817" s="202"/>
      <c r="F817" s="202"/>
      <c r="G817" s="203"/>
      <c r="H817" s="250"/>
      <c r="I817" s="47">
        <f t="shared" si="63"/>
        <v>801000</v>
      </c>
      <c r="J817" s="47">
        <f t="shared" si="63"/>
        <v>801000</v>
      </c>
      <c r="K817" s="12"/>
    </row>
    <row r="818" spans="1:11" x14ac:dyDescent="0.25">
      <c r="A818" s="230"/>
      <c r="B818" s="231"/>
      <c r="C818" s="201" t="s">
        <v>80</v>
      </c>
      <c r="D818" s="202"/>
      <c r="E818" s="202"/>
      <c r="F818" s="202"/>
      <c r="G818" s="203"/>
      <c r="H818" s="250"/>
      <c r="I818" s="47">
        <f t="shared" si="63"/>
        <v>0</v>
      </c>
      <c r="J818" s="47">
        <f t="shared" si="63"/>
        <v>0</v>
      </c>
      <c r="K818" s="12"/>
    </row>
    <row r="819" spans="1:11" x14ac:dyDescent="0.25">
      <c r="A819" s="199" t="s">
        <v>13</v>
      </c>
      <c r="B819" s="199"/>
      <c r="C819" s="199"/>
      <c r="D819" s="199"/>
      <c r="E819" s="199"/>
      <c r="F819" s="199"/>
      <c r="G819" s="199"/>
      <c r="H819" s="5"/>
      <c r="I819" s="29"/>
      <c r="J819" s="29"/>
      <c r="K819" s="6"/>
    </row>
    <row r="820" spans="1:11" x14ac:dyDescent="0.25">
      <c r="A820" s="13"/>
      <c r="B820" s="13"/>
      <c r="C820" s="183" t="s">
        <v>52</v>
      </c>
      <c r="D820" s="184"/>
      <c r="E820" s="184"/>
      <c r="F820" s="184"/>
      <c r="G820" s="185"/>
      <c r="H820" s="14">
        <f>SUM(H821:H827)</f>
        <v>0</v>
      </c>
      <c r="I820" s="27">
        <f>SUM(I821:I827)</f>
        <v>0</v>
      </c>
      <c r="J820" s="27">
        <f>SUM(J821:J827)</f>
        <v>0</v>
      </c>
      <c r="K820" s="14"/>
    </row>
    <row r="821" spans="1:11" x14ac:dyDescent="0.25">
      <c r="A821" s="228"/>
      <c r="B821" s="229"/>
      <c r="C821" s="186" t="s">
        <v>91</v>
      </c>
      <c r="D821" s="187"/>
      <c r="E821" s="187"/>
      <c r="F821" s="187"/>
      <c r="G821" s="188"/>
      <c r="H821" s="226">
        <v>0</v>
      </c>
      <c r="I821" s="28">
        <v>0</v>
      </c>
      <c r="J821" s="28">
        <f>I821</f>
        <v>0</v>
      </c>
      <c r="K821" s="12"/>
    </row>
    <row r="822" spans="1:11" x14ac:dyDescent="0.25">
      <c r="A822" s="230"/>
      <c r="B822" s="231"/>
      <c r="C822" s="218" t="s">
        <v>41</v>
      </c>
      <c r="D822" s="219"/>
      <c r="E822" s="219"/>
      <c r="F822" s="219"/>
      <c r="G822" s="220"/>
      <c r="H822" s="227"/>
      <c r="I822" s="28">
        <v>0</v>
      </c>
      <c r="J822" s="28">
        <f t="shared" ref="J822:J827" si="64">I822</f>
        <v>0</v>
      </c>
      <c r="K822" s="12"/>
    </row>
    <row r="823" spans="1:11" x14ac:dyDescent="0.25">
      <c r="A823" s="230"/>
      <c r="B823" s="231"/>
      <c r="C823" s="218" t="s">
        <v>255</v>
      </c>
      <c r="D823" s="219"/>
      <c r="E823" s="219"/>
      <c r="F823" s="219"/>
      <c r="G823" s="220"/>
      <c r="H823" s="227"/>
      <c r="I823" s="28">
        <v>0</v>
      </c>
      <c r="J823" s="28">
        <f t="shared" si="64"/>
        <v>0</v>
      </c>
      <c r="K823" s="12"/>
    </row>
    <row r="824" spans="1:11" x14ac:dyDescent="0.25">
      <c r="A824" s="230"/>
      <c r="B824" s="231"/>
      <c r="C824" s="218" t="s">
        <v>42</v>
      </c>
      <c r="D824" s="219"/>
      <c r="E824" s="219"/>
      <c r="F824" s="219"/>
      <c r="G824" s="220"/>
      <c r="H824" s="227"/>
      <c r="I824" s="28">
        <v>0</v>
      </c>
      <c r="J824" s="28">
        <f t="shared" si="64"/>
        <v>0</v>
      </c>
      <c r="K824" s="12"/>
    </row>
    <row r="825" spans="1:11" x14ac:dyDescent="0.25">
      <c r="A825" s="230"/>
      <c r="B825" s="231"/>
      <c r="C825" s="218" t="s">
        <v>43</v>
      </c>
      <c r="D825" s="219"/>
      <c r="E825" s="219"/>
      <c r="F825" s="219"/>
      <c r="G825" s="220"/>
      <c r="H825" s="227"/>
      <c r="I825" s="28">
        <v>0</v>
      </c>
      <c r="J825" s="28">
        <f t="shared" si="64"/>
        <v>0</v>
      </c>
      <c r="K825" s="12"/>
    </row>
    <row r="826" spans="1:11" x14ac:dyDescent="0.25">
      <c r="A826" s="230"/>
      <c r="B826" s="231"/>
      <c r="C826" s="201" t="s">
        <v>44</v>
      </c>
      <c r="D826" s="202"/>
      <c r="E826" s="202"/>
      <c r="F826" s="202"/>
      <c r="G826" s="203"/>
      <c r="H826" s="227"/>
      <c r="I826" s="28">
        <v>0</v>
      </c>
      <c r="J826" s="28">
        <f t="shared" si="64"/>
        <v>0</v>
      </c>
      <c r="K826" s="12"/>
    </row>
    <row r="827" spans="1:11" x14ac:dyDescent="0.25">
      <c r="A827" s="240"/>
      <c r="B827" s="241"/>
      <c r="C827" s="201" t="s">
        <v>81</v>
      </c>
      <c r="D827" s="202"/>
      <c r="E827" s="202"/>
      <c r="F827" s="202"/>
      <c r="G827" s="203"/>
      <c r="H827" s="243"/>
      <c r="I827" s="28">
        <v>0</v>
      </c>
      <c r="J827" s="28">
        <f t="shared" si="64"/>
        <v>0</v>
      </c>
      <c r="K827" s="12"/>
    </row>
    <row r="828" spans="1:11" x14ac:dyDescent="0.25">
      <c r="A828" s="244" t="s">
        <v>9</v>
      </c>
      <c r="B828" s="245"/>
      <c r="C828" s="245"/>
      <c r="D828" s="245"/>
      <c r="E828" s="245"/>
      <c r="F828" s="245"/>
      <c r="G828" s="245"/>
      <c r="H828" s="7"/>
      <c r="I828" s="34"/>
      <c r="J828" s="34"/>
      <c r="K828" s="8"/>
    </row>
    <row r="829" spans="1:11" ht="34.5" customHeight="1" x14ac:dyDescent="0.25">
      <c r="A829" s="135">
        <v>1</v>
      </c>
      <c r="B829" s="200" t="s">
        <v>241</v>
      </c>
      <c r="C829" s="200"/>
      <c r="D829" s="200"/>
      <c r="E829" s="200"/>
      <c r="F829" s="200"/>
      <c r="G829" s="10" t="s">
        <v>7</v>
      </c>
      <c r="H829" s="25">
        <f>SUM(H830:H836)</f>
        <v>0</v>
      </c>
      <c r="I829" s="25">
        <f>SUM(I830:I836)</f>
        <v>93000</v>
      </c>
      <c r="J829" s="25">
        <f>SUM(J830:J836)</f>
        <v>93000</v>
      </c>
      <c r="K829" s="11"/>
    </row>
    <row r="830" spans="1:11" x14ac:dyDescent="0.25">
      <c r="A830" s="4"/>
      <c r="B830" s="62">
        <v>3</v>
      </c>
      <c r="C830" s="63" t="s">
        <v>16</v>
      </c>
      <c r="D830" s="179"/>
      <c r="E830" s="179"/>
      <c r="F830" s="179"/>
      <c r="G830" s="179"/>
      <c r="H830" s="263"/>
      <c r="I830" s="64"/>
      <c r="J830" s="64"/>
      <c r="K830" s="69"/>
    </row>
    <row r="831" spans="1:11" x14ac:dyDescent="0.25">
      <c r="A831" s="4"/>
      <c r="B831" s="62">
        <v>4</v>
      </c>
      <c r="C831" s="63" t="s">
        <v>17</v>
      </c>
      <c r="D831" s="179"/>
      <c r="E831" s="179"/>
      <c r="F831" s="179"/>
      <c r="G831" s="179"/>
      <c r="H831" s="263"/>
      <c r="I831" s="64"/>
      <c r="J831" s="64"/>
      <c r="K831" s="69"/>
    </row>
    <row r="832" spans="1:11" x14ac:dyDescent="0.25">
      <c r="A832" s="4"/>
      <c r="B832" s="62">
        <v>6</v>
      </c>
      <c r="C832" s="63" t="s">
        <v>250</v>
      </c>
      <c r="D832" s="179"/>
      <c r="E832" s="179"/>
      <c r="F832" s="179"/>
      <c r="G832" s="179"/>
      <c r="H832" s="263"/>
      <c r="I832" s="64"/>
      <c r="J832" s="64"/>
      <c r="K832" s="69"/>
    </row>
    <row r="833" spans="1:11" x14ac:dyDescent="0.25">
      <c r="A833" s="4"/>
      <c r="B833" s="62">
        <v>6</v>
      </c>
      <c r="C833" s="63" t="s">
        <v>18</v>
      </c>
      <c r="D833" s="179"/>
      <c r="E833" s="179"/>
      <c r="F833" s="179"/>
      <c r="G833" s="179"/>
      <c r="H833" s="180">
        <v>0</v>
      </c>
      <c r="I833" s="64"/>
      <c r="J833" s="64"/>
      <c r="K833" s="69"/>
    </row>
    <row r="834" spans="1:11" x14ac:dyDescent="0.25">
      <c r="A834" s="4"/>
      <c r="B834" s="62">
        <v>2</v>
      </c>
      <c r="C834" s="63" t="s">
        <v>21</v>
      </c>
      <c r="D834" s="179"/>
      <c r="E834" s="179"/>
      <c r="F834" s="179"/>
      <c r="G834" s="179"/>
      <c r="H834" s="180"/>
      <c r="I834" s="114">
        <v>93000</v>
      </c>
      <c r="J834" s="64">
        <f>I834</f>
        <v>93000</v>
      </c>
      <c r="K834" s="69" t="s">
        <v>137</v>
      </c>
    </row>
    <row r="835" spans="1:11" x14ac:dyDescent="0.25">
      <c r="A835" s="4"/>
      <c r="B835" s="62">
        <v>5</v>
      </c>
      <c r="C835" s="63" t="s">
        <v>19</v>
      </c>
      <c r="D835" s="62"/>
      <c r="E835" s="62"/>
      <c r="F835" s="62"/>
      <c r="G835" s="62">
        <f>E835*F835</f>
        <v>0</v>
      </c>
      <c r="H835" s="180"/>
      <c r="I835" s="64">
        <f>G835</f>
        <v>0</v>
      </c>
      <c r="J835" s="64"/>
      <c r="K835" s="69"/>
    </row>
    <row r="836" spans="1:11" x14ac:dyDescent="0.25">
      <c r="A836" s="4"/>
      <c r="B836" s="65">
        <v>10</v>
      </c>
      <c r="C836" s="63" t="s">
        <v>20</v>
      </c>
      <c r="D836" s="62"/>
      <c r="E836" s="62"/>
      <c r="F836" s="62"/>
      <c r="G836" s="62">
        <f>E836*F836</f>
        <v>0</v>
      </c>
      <c r="H836" s="101"/>
      <c r="I836" s="64">
        <f>G836</f>
        <v>0</v>
      </c>
      <c r="J836" s="64"/>
      <c r="K836" s="69"/>
    </row>
    <row r="837" spans="1:11" x14ac:dyDescent="0.25">
      <c r="A837" s="13"/>
      <c r="B837" s="93"/>
      <c r="C837" s="237" t="s">
        <v>46</v>
      </c>
      <c r="D837" s="238"/>
      <c r="E837" s="238"/>
      <c r="F837" s="238"/>
      <c r="G837" s="239"/>
      <c r="H837" s="95">
        <f>SUM(H838:H844)</f>
        <v>0</v>
      </c>
      <c r="I837" s="94">
        <f>SUM(I838:I844)</f>
        <v>93000</v>
      </c>
      <c r="J837" s="94">
        <f>SUM(J838:J844)</f>
        <v>93000</v>
      </c>
      <c r="K837" s="95"/>
    </row>
    <row r="838" spans="1:11" x14ac:dyDescent="0.25">
      <c r="A838" s="228"/>
      <c r="B838" s="229"/>
      <c r="C838" s="186" t="s">
        <v>92</v>
      </c>
      <c r="D838" s="187"/>
      <c r="E838" s="187"/>
      <c r="F838" s="187"/>
      <c r="G838" s="188"/>
      <c r="H838" s="249">
        <f>H830</f>
        <v>0</v>
      </c>
      <c r="I838" s="28">
        <f>I830</f>
        <v>0</v>
      </c>
      <c r="J838" s="28">
        <f>I838</f>
        <v>0</v>
      </c>
      <c r="K838" s="12"/>
    </row>
    <row r="839" spans="1:11" x14ac:dyDescent="0.25">
      <c r="A839" s="230"/>
      <c r="B839" s="231"/>
      <c r="C839" s="218" t="s">
        <v>0</v>
      </c>
      <c r="D839" s="219"/>
      <c r="E839" s="219"/>
      <c r="F839" s="219"/>
      <c r="G839" s="220"/>
      <c r="H839" s="250"/>
      <c r="I839" s="28">
        <f t="shared" ref="I839:I844" si="65">I831</f>
        <v>0</v>
      </c>
      <c r="J839" s="28">
        <f t="shared" ref="J839:J844" si="66">I839</f>
        <v>0</v>
      </c>
      <c r="K839" s="12"/>
    </row>
    <row r="840" spans="1:11" x14ac:dyDescent="0.25">
      <c r="A840" s="230"/>
      <c r="B840" s="231"/>
      <c r="C840" s="218" t="s">
        <v>256</v>
      </c>
      <c r="D840" s="219"/>
      <c r="E840" s="219"/>
      <c r="F840" s="219"/>
      <c r="G840" s="220"/>
      <c r="H840" s="250"/>
      <c r="I840" s="28">
        <f t="shared" si="65"/>
        <v>0</v>
      </c>
      <c r="J840" s="28">
        <f t="shared" si="66"/>
        <v>0</v>
      </c>
      <c r="K840" s="12"/>
    </row>
    <row r="841" spans="1:11" x14ac:dyDescent="0.25">
      <c r="A841" s="230"/>
      <c r="B841" s="231"/>
      <c r="C841" s="218" t="s">
        <v>1</v>
      </c>
      <c r="D841" s="219"/>
      <c r="E841" s="219"/>
      <c r="F841" s="219"/>
      <c r="G841" s="220"/>
      <c r="H841" s="250"/>
      <c r="I841" s="28">
        <f t="shared" si="65"/>
        <v>0</v>
      </c>
      <c r="J841" s="28">
        <f t="shared" si="66"/>
        <v>0</v>
      </c>
      <c r="K841" s="12"/>
    </row>
    <row r="842" spans="1:11" x14ac:dyDescent="0.25">
      <c r="A842" s="230"/>
      <c r="B842" s="231"/>
      <c r="C842" s="218" t="s">
        <v>45</v>
      </c>
      <c r="D842" s="219"/>
      <c r="E842" s="219"/>
      <c r="F842" s="219"/>
      <c r="G842" s="220"/>
      <c r="H842" s="250"/>
      <c r="I842" s="28">
        <f t="shared" si="65"/>
        <v>93000</v>
      </c>
      <c r="J842" s="28">
        <f t="shared" si="66"/>
        <v>93000</v>
      </c>
      <c r="K842" s="12"/>
    </row>
    <row r="843" spans="1:11" x14ac:dyDescent="0.25">
      <c r="A843" s="230"/>
      <c r="B843" s="231"/>
      <c r="C843" s="201" t="s">
        <v>2</v>
      </c>
      <c r="D843" s="202"/>
      <c r="E843" s="202"/>
      <c r="F843" s="202"/>
      <c r="G843" s="203"/>
      <c r="H843" s="250"/>
      <c r="I843" s="28">
        <f t="shared" si="65"/>
        <v>0</v>
      </c>
      <c r="J843" s="28">
        <f t="shared" si="66"/>
        <v>0</v>
      </c>
      <c r="K843" s="12"/>
    </row>
    <row r="844" spans="1:11" x14ac:dyDescent="0.25">
      <c r="A844" s="230"/>
      <c r="B844" s="231"/>
      <c r="C844" s="201" t="s">
        <v>82</v>
      </c>
      <c r="D844" s="202"/>
      <c r="E844" s="202"/>
      <c r="F844" s="202"/>
      <c r="G844" s="203"/>
      <c r="H844" s="250"/>
      <c r="I844" s="28">
        <f t="shared" si="65"/>
        <v>0</v>
      </c>
      <c r="J844" s="28">
        <f t="shared" si="66"/>
        <v>0</v>
      </c>
      <c r="K844" s="12"/>
    </row>
    <row r="845" spans="1:11" x14ac:dyDescent="0.25">
      <c r="A845" s="199" t="s">
        <v>14</v>
      </c>
      <c r="B845" s="199"/>
      <c r="C845" s="199"/>
      <c r="D845" s="199"/>
      <c r="E845" s="199"/>
      <c r="F845" s="199"/>
      <c r="G845" s="199"/>
      <c r="H845" s="5"/>
      <c r="I845" s="29"/>
      <c r="J845" s="29"/>
      <c r="K845" s="6"/>
    </row>
    <row r="846" spans="1:11" x14ac:dyDescent="0.25">
      <c r="A846" s="13"/>
      <c r="B846" s="13"/>
      <c r="C846" s="183" t="s">
        <v>53</v>
      </c>
      <c r="D846" s="184"/>
      <c r="E846" s="184"/>
      <c r="F846" s="184"/>
      <c r="G846" s="185"/>
      <c r="H846" s="14">
        <f>SUM(H847:H853)</f>
        <v>0</v>
      </c>
      <c r="I846" s="14">
        <f>SUM(I847:I853)</f>
        <v>0</v>
      </c>
      <c r="J846" s="14">
        <f>SUM(J847:J853)</f>
        <v>0</v>
      </c>
      <c r="K846" s="14"/>
    </row>
    <row r="847" spans="1:11" x14ac:dyDescent="0.25">
      <c r="A847" s="228"/>
      <c r="B847" s="229"/>
      <c r="C847" s="186" t="s">
        <v>93</v>
      </c>
      <c r="D847" s="187"/>
      <c r="E847" s="187"/>
      <c r="F847" s="187"/>
      <c r="G847" s="188"/>
      <c r="H847" s="226">
        <v>0</v>
      </c>
      <c r="I847" s="12">
        <v>0</v>
      </c>
      <c r="J847" s="12">
        <f>I847</f>
        <v>0</v>
      </c>
      <c r="K847" s="12"/>
    </row>
    <row r="848" spans="1:11" x14ac:dyDescent="0.25">
      <c r="A848" s="230"/>
      <c r="B848" s="231"/>
      <c r="C848" s="218" t="s">
        <v>54</v>
      </c>
      <c r="D848" s="219"/>
      <c r="E848" s="219"/>
      <c r="F848" s="219"/>
      <c r="G848" s="220"/>
      <c r="H848" s="227"/>
      <c r="I848" s="12">
        <v>0</v>
      </c>
      <c r="J848" s="12">
        <f t="shared" ref="J848:J853" si="67">I848</f>
        <v>0</v>
      </c>
      <c r="K848" s="12"/>
    </row>
    <row r="849" spans="1:11" x14ac:dyDescent="0.25">
      <c r="A849" s="230"/>
      <c r="B849" s="231"/>
      <c r="C849" s="218" t="s">
        <v>258</v>
      </c>
      <c r="D849" s="219"/>
      <c r="E849" s="219"/>
      <c r="F849" s="219"/>
      <c r="G849" s="220"/>
      <c r="H849" s="227"/>
      <c r="I849" s="12">
        <v>0</v>
      </c>
      <c r="J849" s="12">
        <f t="shared" si="67"/>
        <v>0</v>
      </c>
      <c r="K849" s="12"/>
    </row>
    <row r="850" spans="1:11" x14ac:dyDescent="0.25">
      <c r="A850" s="230"/>
      <c r="B850" s="231"/>
      <c r="C850" s="218" t="s">
        <v>55</v>
      </c>
      <c r="D850" s="219"/>
      <c r="E850" s="219"/>
      <c r="F850" s="219"/>
      <c r="G850" s="220"/>
      <c r="H850" s="227"/>
      <c r="I850" s="12">
        <v>0</v>
      </c>
      <c r="J850" s="12">
        <f t="shared" si="67"/>
        <v>0</v>
      </c>
      <c r="K850" s="12"/>
    </row>
    <row r="851" spans="1:11" x14ac:dyDescent="0.25">
      <c r="A851" s="230"/>
      <c r="B851" s="231"/>
      <c r="C851" s="218" t="s">
        <v>56</v>
      </c>
      <c r="D851" s="219"/>
      <c r="E851" s="219"/>
      <c r="F851" s="219"/>
      <c r="G851" s="220"/>
      <c r="H851" s="227"/>
      <c r="I851" s="12">
        <v>0</v>
      </c>
      <c r="J851" s="12">
        <f t="shared" si="67"/>
        <v>0</v>
      </c>
      <c r="K851" s="12"/>
    </row>
    <row r="852" spans="1:11" x14ac:dyDescent="0.25">
      <c r="A852" s="230"/>
      <c r="B852" s="231"/>
      <c r="C852" s="201" t="s">
        <v>57</v>
      </c>
      <c r="D852" s="202"/>
      <c r="E852" s="202"/>
      <c r="F852" s="202"/>
      <c r="G852" s="203"/>
      <c r="H852" s="227"/>
      <c r="I852" s="12">
        <v>0</v>
      </c>
      <c r="J852" s="12">
        <f t="shared" si="67"/>
        <v>0</v>
      </c>
      <c r="K852" s="12"/>
    </row>
    <row r="853" spans="1:11" x14ac:dyDescent="0.25">
      <c r="A853" s="230"/>
      <c r="B853" s="231"/>
      <c r="C853" s="201" t="s">
        <v>83</v>
      </c>
      <c r="D853" s="202"/>
      <c r="E853" s="202"/>
      <c r="F853" s="202"/>
      <c r="G853" s="203"/>
      <c r="H853" s="227"/>
      <c r="I853" s="12">
        <v>0</v>
      </c>
      <c r="J853" s="12">
        <f t="shared" si="67"/>
        <v>0</v>
      </c>
      <c r="K853" s="12"/>
    </row>
    <row r="854" spans="1:11" ht="15.75" thickBot="1" x14ac:dyDescent="0.3">
      <c r="A854" s="199" t="s">
        <v>15</v>
      </c>
      <c r="B854" s="199"/>
      <c r="C854" s="199"/>
      <c r="D854" s="199"/>
      <c r="E854" s="199"/>
      <c r="F854" s="199"/>
      <c r="G854" s="199"/>
      <c r="H854" s="5"/>
      <c r="I854" s="6"/>
      <c r="J854" s="6"/>
      <c r="K854" s="6"/>
    </row>
    <row r="855" spans="1:11" x14ac:dyDescent="0.25">
      <c r="A855" s="135">
        <v>1</v>
      </c>
      <c r="B855" s="181" t="s">
        <v>176</v>
      </c>
      <c r="C855" s="181"/>
      <c r="D855" s="181"/>
      <c r="E855" s="181"/>
      <c r="F855" s="181"/>
      <c r="G855" s="10" t="s">
        <v>7</v>
      </c>
      <c r="H855" s="151">
        <f>H856</f>
        <v>74682050</v>
      </c>
      <c r="I855" s="25">
        <f>SUM(I856:I863)</f>
        <v>330000</v>
      </c>
      <c r="J855" s="25">
        <f>SUM(J856:J863)</f>
        <v>330000</v>
      </c>
      <c r="K855" s="11"/>
    </row>
    <row r="856" spans="1:11" x14ac:dyDescent="0.25">
      <c r="A856" s="4"/>
      <c r="B856" s="62">
        <v>3</v>
      </c>
      <c r="C856" s="63" t="s">
        <v>16</v>
      </c>
      <c r="D856" s="179"/>
      <c r="E856" s="179"/>
      <c r="F856" s="179"/>
      <c r="G856" s="179"/>
      <c r="H856" s="242">
        <v>74682050</v>
      </c>
      <c r="I856" s="64"/>
      <c r="J856" s="64"/>
      <c r="K856" s="69"/>
    </row>
    <row r="857" spans="1:11" x14ac:dyDescent="0.25">
      <c r="A857" s="4"/>
      <c r="B857" s="62">
        <v>4</v>
      </c>
      <c r="C857" s="63" t="s">
        <v>17</v>
      </c>
      <c r="D857" s="179"/>
      <c r="E857" s="179"/>
      <c r="F857" s="179"/>
      <c r="G857" s="179"/>
      <c r="H857" s="242"/>
      <c r="I857" s="114">
        <v>320000</v>
      </c>
      <c r="J857" s="64">
        <f>I857</f>
        <v>320000</v>
      </c>
      <c r="K857" s="69" t="s">
        <v>137</v>
      </c>
    </row>
    <row r="858" spans="1:11" x14ac:dyDescent="0.25">
      <c r="A858" s="4"/>
      <c r="B858" s="62">
        <v>6</v>
      </c>
      <c r="C858" s="63" t="s">
        <v>250</v>
      </c>
      <c r="D858" s="179"/>
      <c r="E858" s="179"/>
      <c r="F858" s="179"/>
      <c r="G858" s="179"/>
      <c r="H858" s="242"/>
      <c r="I858" s="114">
        <v>1000</v>
      </c>
      <c r="J858" s="64">
        <f t="shared" ref="J858:J861" si="68">I858</f>
        <v>1000</v>
      </c>
      <c r="K858" s="161" t="s">
        <v>201</v>
      </c>
    </row>
    <row r="859" spans="1:11" x14ac:dyDescent="0.25">
      <c r="A859" s="4"/>
      <c r="B859" s="62">
        <v>6</v>
      </c>
      <c r="C859" s="63" t="s">
        <v>254</v>
      </c>
      <c r="D859" s="133"/>
      <c r="E859" s="133"/>
      <c r="F859" s="133"/>
      <c r="G859" s="133"/>
      <c r="H859" s="242"/>
      <c r="I859" s="114">
        <v>7000</v>
      </c>
      <c r="J859" s="64">
        <f t="shared" si="68"/>
        <v>7000</v>
      </c>
      <c r="K859" s="169"/>
    </row>
    <row r="860" spans="1:11" x14ac:dyDescent="0.25">
      <c r="A860" s="4"/>
      <c r="B860" s="62">
        <v>6</v>
      </c>
      <c r="C860" s="63" t="s">
        <v>177</v>
      </c>
      <c r="D860" s="179"/>
      <c r="E860" s="179"/>
      <c r="F860" s="179"/>
      <c r="G860" s="179"/>
      <c r="H860" s="242"/>
      <c r="I860" s="114">
        <v>1000</v>
      </c>
      <c r="J860" s="64">
        <f t="shared" si="68"/>
        <v>1000</v>
      </c>
      <c r="K860" s="169"/>
    </row>
    <row r="861" spans="1:11" x14ac:dyDescent="0.25">
      <c r="A861" s="4"/>
      <c r="B861" s="62">
        <v>2</v>
      </c>
      <c r="C861" s="63" t="s">
        <v>21</v>
      </c>
      <c r="D861" s="179"/>
      <c r="E861" s="179"/>
      <c r="F861" s="179"/>
      <c r="G861" s="179"/>
      <c r="H861" s="242">
        <v>46927515</v>
      </c>
      <c r="I861" s="114">
        <v>1000</v>
      </c>
      <c r="J861" s="64">
        <f t="shared" si="68"/>
        <v>1000</v>
      </c>
      <c r="K861" s="162"/>
    </row>
    <row r="862" spans="1:11" x14ac:dyDescent="0.25">
      <c r="A862" s="4"/>
      <c r="B862" s="62">
        <v>5</v>
      </c>
      <c r="C862" s="63" t="s">
        <v>19</v>
      </c>
      <c r="D862" s="62" t="s">
        <v>107</v>
      </c>
      <c r="E862" s="62"/>
      <c r="F862" s="62"/>
      <c r="G862" s="62">
        <f>E862*F862</f>
        <v>0</v>
      </c>
      <c r="H862" s="242"/>
      <c r="I862" s="64"/>
      <c r="J862" s="64">
        <f>I862</f>
        <v>0</v>
      </c>
      <c r="K862" s="69"/>
    </row>
    <row r="863" spans="1:11" ht="15.75" thickBot="1" x14ac:dyDescent="0.3">
      <c r="A863" s="4"/>
      <c r="B863" s="65">
        <v>10</v>
      </c>
      <c r="C863" s="63" t="s">
        <v>20</v>
      </c>
      <c r="D863" s="62"/>
      <c r="E863" s="62"/>
      <c r="F863" s="62"/>
      <c r="G863" s="62">
        <f>E863*F863</f>
        <v>0</v>
      </c>
      <c r="H863" s="242"/>
      <c r="I863" s="64">
        <f>G863</f>
        <v>0</v>
      </c>
      <c r="J863" s="64"/>
      <c r="K863" s="69"/>
    </row>
    <row r="864" spans="1:11" x14ac:dyDescent="0.25">
      <c r="A864" s="135">
        <v>2</v>
      </c>
      <c r="B864" s="181" t="s">
        <v>197</v>
      </c>
      <c r="C864" s="181"/>
      <c r="D864" s="181"/>
      <c r="E864" s="181"/>
      <c r="F864" s="181"/>
      <c r="G864" s="10" t="s">
        <v>7</v>
      </c>
      <c r="H864" s="152">
        <f>H865</f>
        <v>109523630</v>
      </c>
      <c r="I864" s="25">
        <f>SUM(I865:I871)</f>
        <v>6000</v>
      </c>
      <c r="J864" s="25">
        <f>SUM(J865:J871)</f>
        <v>6000</v>
      </c>
      <c r="K864" s="11"/>
    </row>
    <row r="865" spans="1:11" x14ac:dyDescent="0.25">
      <c r="A865" s="4"/>
      <c r="B865" s="62">
        <v>3</v>
      </c>
      <c r="C865" s="63" t="s">
        <v>16</v>
      </c>
      <c r="D865" s="179"/>
      <c r="E865" s="179"/>
      <c r="F865" s="179"/>
      <c r="G865" s="179"/>
      <c r="H865" s="242">
        <v>109523630</v>
      </c>
      <c r="I865" s="64"/>
      <c r="J865" s="64"/>
      <c r="K865" s="69"/>
    </row>
    <row r="866" spans="1:11" x14ac:dyDescent="0.25">
      <c r="A866" s="4"/>
      <c r="B866" s="62">
        <v>4</v>
      </c>
      <c r="C866" s="63" t="s">
        <v>17</v>
      </c>
      <c r="D866" s="179"/>
      <c r="E866" s="179"/>
      <c r="F866" s="179"/>
      <c r="G866" s="179"/>
      <c r="H866" s="242"/>
      <c r="I866" s="114">
        <v>1000</v>
      </c>
      <c r="J866" s="64">
        <f>I866</f>
        <v>1000</v>
      </c>
      <c r="K866" s="161" t="s">
        <v>173</v>
      </c>
    </row>
    <row r="867" spans="1:11" x14ac:dyDescent="0.25">
      <c r="A867" s="4"/>
      <c r="B867" s="62">
        <v>6</v>
      </c>
      <c r="C867" s="63" t="s">
        <v>250</v>
      </c>
      <c r="D867" s="179"/>
      <c r="E867" s="179"/>
      <c r="F867" s="179"/>
      <c r="G867" s="179"/>
      <c r="H867" s="242"/>
      <c r="I867" s="114">
        <v>1000</v>
      </c>
      <c r="J867" s="64">
        <f t="shared" ref="J867:J869" si="69">I867</f>
        <v>1000</v>
      </c>
      <c r="K867" s="169"/>
    </row>
    <row r="868" spans="1:11" x14ac:dyDescent="0.25">
      <c r="A868" s="4"/>
      <c r="B868" s="62">
        <v>6</v>
      </c>
      <c r="C868" s="63" t="s">
        <v>177</v>
      </c>
      <c r="D868" s="179"/>
      <c r="E868" s="179"/>
      <c r="F868" s="179"/>
      <c r="G868" s="179"/>
      <c r="H868" s="242"/>
      <c r="I868" s="114">
        <v>2000</v>
      </c>
      <c r="J868" s="64">
        <f t="shared" si="69"/>
        <v>2000</v>
      </c>
      <c r="K868" s="169"/>
    </row>
    <row r="869" spans="1:11" x14ac:dyDescent="0.25">
      <c r="A869" s="4"/>
      <c r="B869" s="62">
        <v>2</v>
      </c>
      <c r="C869" s="63" t="s">
        <v>21</v>
      </c>
      <c r="D869" s="179"/>
      <c r="E869" s="179"/>
      <c r="F869" s="179"/>
      <c r="G869" s="179"/>
      <c r="H869" s="242">
        <v>20528677</v>
      </c>
      <c r="I869" s="114">
        <v>1000</v>
      </c>
      <c r="J869" s="64">
        <f t="shared" si="69"/>
        <v>1000</v>
      </c>
      <c r="K869" s="169"/>
    </row>
    <row r="870" spans="1:11" x14ac:dyDescent="0.25">
      <c r="A870" s="4"/>
      <c r="B870" s="62">
        <v>5</v>
      </c>
      <c r="C870" s="63" t="s">
        <v>19</v>
      </c>
      <c r="D870" s="62" t="s">
        <v>107</v>
      </c>
      <c r="E870" s="62"/>
      <c r="F870" s="62"/>
      <c r="G870" s="62">
        <f>E870*F870</f>
        <v>0</v>
      </c>
      <c r="H870" s="242"/>
      <c r="I870" s="114">
        <v>1000</v>
      </c>
      <c r="J870" s="64">
        <f>I870</f>
        <v>1000</v>
      </c>
      <c r="K870" s="162"/>
    </row>
    <row r="871" spans="1:11" ht="15.75" thickBot="1" x14ac:dyDescent="0.3">
      <c r="A871" s="4"/>
      <c r="B871" s="65">
        <v>10</v>
      </c>
      <c r="C871" s="63" t="s">
        <v>20</v>
      </c>
      <c r="D871" s="62"/>
      <c r="E871" s="62"/>
      <c r="F871" s="62"/>
      <c r="G871" s="62">
        <f>E871*F871</f>
        <v>0</v>
      </c>
      <c r="H871" s="242"/>
      <c r="I871" s="64">
        <f>G871</f>
        <v>0</v>
      </c>
      <c r="J871" s="64"/>
      <c r="K871" s="69"/>
    </row>
    <row r="872" spans="1:11" ht="53.25" customHeight="1" x14ac:dyDescent="0.25">
      <c r="A872" s="135">
        <v>3</v>
      </c>
      <c r="B872" s="200" t="s">
        <v>239</v>
      </c>
      <c r="C872" s="200"/>
      <c r="D872" s="200"/>
      <c r="E872" s="200"/>
      <c r="F872" s="200"/>
      <c r="G872" s="10" t="s">
        <v>7</v>
      </c>
      <c r="H872" s="152">
        <f>H873</f>
        <v>0</v>
      </c>
      <c r="I872" s="25">
        <f>SUM(I873:I879)</f>
        <v>50000</v>
      </c>
      <c r="J872" s="25">
        <f>SUM(J873:J879)</f>
        <v>50000</v>
      </c>
      <c r="K872" s="11"/>
    </row>
    <row r="873" spans="1:11" x14ac:dyDescent="0.25">
      <c r="A873" s="4"/>
      <c r="B873" s="62">
        <v>3</v>
      </c>
      <c r="C873" s="63" t="s">
        <v>16</v>
      </c>
      <c r="D873" s="179"/>
      <c r="E873" s="179"/>
      <c r="F873" s="179"/>
      <c r="G873" s="179"/>
      <c r="H873" s="242"/>
      <c r="I873" s="114">
        <v>50000</v>
      </c>
      <c r="J873" s="64">
        <f>I873</f>
        <v>50000</v>
      </c>
      <c r="K873" s="69" t="s">
        <v>137</v>
      </c>
    </row>
    <row r="874" spans="1:11" x14ac:dyDescent="0.25">
      <c r="A874" s="4"/>
      <c r="B874" s="62">
        <v>4</v>
      </c>
      <c r="C874" s="63" t="s">
        <v>17</v>
      </c>
      <c r="D874" s="179"/>
      <c r="E874" s="179"/>
      <c r="F874" s="179"/>
      <c r="G874" s="179"/>
      <c r="H874" s="242"/>
      <c r="I874" s="64">
        <v>0</v>
      </c>
      <c r="J874" s="64">
        <f>I874</f>
        <v>0</v>
      </c>
      <c r="K874" s="69"/>
    </row>
    <row r="875" spans="1:11" x14ac:dyDescent="0.25">
      <c r="A875" s="4"/>
      <c r="B875" s="62">
        <v>6</v>
      </c>
      <c r="C875" s="63" t="s">
        <v>250</v>
      </c>
      <c r="D875" s="179"/>
      <c r="E875" s="179"/>
      <c r="F875" s="179"/>
      <c r="G875" s="179"/>
      <c r="H875" s="242"/>
      <c r="I875" s="64">
        <v>0</v>
      </c>
      <c r="J875" s="64">
        <f t="shared" ref="J875:J877" si="70">I875</f>
        <v>0</v>
      </c>
      <c r="K875" s="69"/>
    </row>
    <row r="876" spans="1:11" x14ac:dyDescent="0.25">
      <c r="A876" s="4"/>
      <c r="B876" s="62">
        <v>6</v>
      </c>
      <c r="C876" s="63" t="s">
        <v>177</v>
      </c>
      <c r="D876" s="196"/>
      <c r="E876" s="197"/>
      <c r="F876" s="197"/>
      <c r="G876" s="198"/>
      <c r="H876" s="242"/>
      <c r="I876" s="64">
        <v>0</v>
      </c>
      <c r="J876" s="64">
        <f t="shared" si="70"/>
        <v>0</v>
      </c>
      <c r="K876" s="69"/>
    </row>
    <row r="877" spans="1:11" x14ac:dyDescent="0.25">
      <c r="A877" s="4"/>
      <c r="B877" s="62">
        <v>2</v>
      </c>
      <c r="C877" s="63" t="s">
        <v>21</v>
      </c>
      <c r="D877" s="179"/>
      <c r="E877" s="179"/>
      <c r="F877" s="179"/>
      <c r="G877" s="179"/>
      <c r="H877" s="242"/>
      <c r="I877" s="64"/>
      <c r="J877" s="64">
        <f t="shared" si="70"/>
        <v>0</v>
      </c>
      <c r="K877" s="69"/>
    </row>
    <row r="878" spans="1:11" x14ac:dyDescent="0.25">
      <c r="A878" s="4"/>
      <c r="B878" s="62">
        <v>5</v>
      </c>
      <c r="C878" s="63" t="s">
        <v>19</v>
      </c>
      <c r="D878" s="62" t="s">
        <v>107</v>
      </c>
      <c r="E878" s="62"/>
      <c r="F878" s="62"/>
      <c r="G878" s="62">
        <f>E878*F878</f>
        <v>0</v>
      </c>
      <c r="H878" s="242"/>
      <c r="I878" s="64"/>
      <c r="J878" s="64">
        <f>I878</f>
        <v>0</v>
      </c>
      <c r="K878" s="69"/>
    </row>
    <row r="879" spans="1:11" x14ac:dyDescent="0.25">
      <c r="A879" s="4"/>
      <c r="B879" s="65">
        <v>10</v>
      </c>
      <c r="C879" s="63" t="s">
        <v>20</v>
      </c>
      <c r="D879" s="62"/>
      <c r="E879" s="62"/>
      <c r="F879" s="62"/>
      <c r="G879" s="62">
        <f>E879*F879</f>
        <v>0</v>
      </c>
      <c r="H879" s="242"/>
      <c r="I879" s="64">
        <f>G879</f>
        <v>0</v>
      </c>
      <c r="J879" s="64"/>
      <c r="K879" s="69"/>
    </row>
    <row r="880" spans="1:11" x14ac:dyDescent="0.25">
      <c r="A880" s="4"/>
      <c r="B880" s="125"/>
      <c r="C880" s="111"/>
      <c r="D880" s="119"/>
      <c r="E880" s="119"/>
      <c r="F880" s="119"/>
      <c r="G880" s="119"/>
      <c r="H880" s="154"/>
      <c r="I880" s="126"/>
      <c r="J880" s="126"/>
      <c r="K880" s="128"/>
    </row>
    <row r="881" spans="1:11" x14ac:dyDescent="0.25">
      <c r="A881" s="13"/>
      <c r="B881" s="93"/>
      <c r="C881" s="237" t="s">
        <v>58</v>
      </c>
      <c r="D881" s="238"/>
      <c r="E881" s="238"/>
      <c r="F881" s="238"/>
      <c r="G881" s="239"/>
      <c r="H881" s="153">
        <f>SUM(H882:H888)</f>
        <v>0</v>
      </c>
      <c r="I881" s="99">
        <f>SUM(I882:I888)</f>
        <v>386000</v>
      </c>
      <c r="J881" s="99">
        <f>SUM(J882:J888)</f>
        <v>386000</v>
      </c>
      <c r="K881" s="95"/>
    </row>
    <row r="882" spans="1:11" x14ac:dyDescent="0.25">
      <c r="A882" s="228"/>
      <c r="B882" s="229"/>
      <c r="C882" s="186" t="s">
        <v>85</v>
      </c>
      <c r="D882" s="187"/>
      <c r="E882" s="187"/>
      <c r="F882" s="187"/>
      <c r="G882" s="188"/>
      <c r="H882" s="249"/>
      <c r="I882" s="28">
        <f>I856+I865</f>
        <v>0</v>
      </c>
      <c r="J882" s="28">
        <f>J856+J865</f>
        <v>0</v>
      </c>
      <c r="K882" s="12"/>
    </row>
    <row r="883" spans="1:11" x14ac:dyDescent="0.25">
      <c r="A883" s="230"/>
      <c r="B883" s="231"/>
      <c r="C883" s="218" t="s">
        <v>59</v>
      </c>
      <c r="D883" s="219"/>
      <c r="E883" s="219"/>
      <c r="F883" s="219"/>
      <c r="G883" s="220"/>
      <c r="H883" s="250"/>
      <c r="I883" s="28">
        <f>I857+I866+I873</f>
        <v>371000</v>
      </c>
      <c r="J883" s="28">
        <f>J857+J866+J873</f>
        <v>371000</v>
      </c>
      <c r="K883" s="12"/>
    </row>
    <row r="884" spans="1:11" x14ac:dyDescent="0.25">
      <c r="A884" s="230"/>
      <c r="B884" s="231"/>
      <c r="C884" s="218" t="s">
        <v>257</v>
      </c>
      <c r="D884" s="219"/>
      <c r="E884" s="219"/>
      <c r="F884" s="219"/>
      <c r="G884" s="220"/>
      <c r="H884" s="250"/>
      <c r="I884" s="28">
        <f>I858+I859+I867+I875</f>
        <v>9000</v>
      </c>
      <c r="J884" s="28">
        <f>J858+J859+J867+J875</f>
        <v>9000</v>
      </c>
      <c r="K884" s="12"/>
    </row>
    <row r="885" spans="1:11" x14ac:dyDescent="0.25">
      <c r="A885" s="230"/>
      <c r="B885" s="231"/>
      <c r="C885" s="218" t="s">
        <v>60</v>
      </c>
      <c r="D885" s="219"/>
      <c r="E885" s="219"/>
      <c r="F885" s="219"/>
      <c r="G885" s="220"/>
      <c r="H885" s="250"/>
      <c r="I885" s="28">
        <f>I860+I868+I876</f>
        <v>3000</v>
      </c>
      <c r="J885" s="28">
        <f>J860+J868+J876</f>
        <v>3000</v>
      </c>
      <c r="K885" s="12"/>
    </row>
    <row r="886" spans="1:11" x14ac:dyDescent="0.25">
      <c r="A886" s="230"/>
      <c r="B886" s="231"/>
      <c r="C886" s="218" t="s">
        <v>61</v>
      </c>
      <c r="D886" s="219"/>
      <c r="E886" s="219"/>
      <c r="F886" s="219"/>
      <c r="G886" s="220"/>
      <c r="H886" s="250"/>
      <c r="I886" s="28">
        <f t="shared" ref="I886:I887" si="71">I861+I869+I877</f>
        <v>2000</v>
      </c>
      <c r="J886" s="28">
        <f t="shared" ref="J886" si="72">J861+J869+J877</f>
        <v>2000</v>
      </c>
      <c r="K886" s="12"/>
    </row>
    <row r="887" spans="1:11" x14ac:dyDescent="0.25">
      <c r="A887" s="230"/>
      <c r="B887" s="231"/>
      <c r="C887" s="218" t="s">
        <v>62</v>
      </c>
      <c r="D887" s="219"/>
      <c r="E887" s="219"/>
      <c r="F887" s="219"/>
      <c r="G887" s="220"/>
      <c r="H887" s="250"/>
      <c r="I887" s="28">
        <f t="shared" si="71"/>
        <v>1000</v>
      </c>
      <c r="J887" s="28">
        <f t="shared" ref="J887" si="73">J862+J870+J878</f>
        <v>1000</v>
      </c>
      <c r="K887" s="12"/>
    </row>
    <row r="888" spans="1:11" x14ac:dyDescent="0.25">
      <c r="A888" s="240"/>
      <c r="B888" s="241"/>
      <c r="C888" s="201" t="s">
        <v>83</v>
      </c>
      <c r="D888" s="202"/>
      <c r="E888" s="202"/>
      <c r="F888" s="202"/>
      <c r="G888" s="203"/>
      <c r="H888" s="251"/>
      <c r="I888" s="28">
        <f>I863+I871+I879</f>
        <v>0</v>
      </c>
      <c r="J888" s="28">
        <f>J863+J871+J879</f>
        <v>0</v>
      </c>
      <c r="K888" s="12"/>
    </row>
    <row r="889" spans="1:11" x14ac:dyDescent="0.25">
      <c r="A889" s="256"/>
      <c r="B889" s="257"/>
      <c r="C889" s="252" t="s">
        <v>94</v>
      </c>
      <c r="D889" s="253"/>
      <c r="E889" s="253"/>
      <c r="F889" s="253"/>
      <c r="G889" s="253"/>
      <c r="H889" s="234">
        <f>H741+H750+H769+H778+H812+H821+H838+H847+H882</f>
        <v>75714833</v>
      </c>
      <c r="I889" s="30">
        <f>I741+I750+I769+I778+I812+I821+I838+I847+I882</f>
        <v>0</v>
      </c>
      <c r="J889" s="30">
        <f>J741+J750+J769+J778+J812+J821+J838+J847+J882</f>
        <v>0</v>
      </c>
      <c r="K889" s="18"/>
    </row>
    <row r="890" spans="1:11" x14ac:dyDescent="0.25">
      <c r="A890" s="258"/>
      <c r="B890" s="230"/>
      <c r="C890" s="232" t="s">
        <v>73</v>
      </c>
      <c r="D890" s="233"/>
      <c r="E890" s="233"/>
      <c r="F890" s="233"/>
      <c r="G890" s="233"/>
      <c r="H890" s="296"/>
      <c r="I890" s="30">
        <f t="shared" ref="I890:J895" si="74">I742+I751+I770+I779+I813+I822+I839+I848+I883</f>
        <v>661300</v>
      </c>
      <c r="J890" s="30">
        <f t="shared" si="74"/>
        <v>661300</v>
      </c>
      <c r="K890" s="19"/>
    </row>
    <row r="891" spans="1:11" x14ac:dyDescent="0.25">
      <c r="A891" s="258"/>
      <c r="B891" s="230"/>
      <c r="C891" s="232" t="s">
        <v>253</v>
      </c>
      <c r="D891" s="233"/>
      <c r="E891" s="233"/>
      <c r="F891" s="233"/>
      <c r="G891" s="233"/>
      <c r="H891" s="296"/>
      <c r="I891" s="30">
        <f t="shared" si="74"/>
        <v>31500</v>
      </c>
      <c r="J891" s="30">
        <f t="shared" si="74"/>
        <v>31500</v>
      </c>
      <c r="K891" s="19"/>
    </row>
    <row r="892" spans="1:11" x14ac:dyDescent="0.25">
      <c r="A892" s="258"/>
      <c r="B892" s="230"/>
      <c r="C892" s="232" t="s">
        <v>74</v>
      </c>
      <c r="D892" s="233"/>
      <c r="E892" s="233"/>
      <c r="F892" s="233"/>
      <c r="G892" s="233"/>
      <c r="H892" s="37"/>
      <c r="I892" s="30">
        <f t="shared" si="74"/>
        <v>284000</v>
      </c>
      <c r="J892" s="30">
        <f t="shared" si="74"/>
        <v>284000</v>
      </c>
      <c r="K892" s="19"/>
    </row>
    <row r="893" spans="1:11" x14ac:dyDescent="0.25">
      <c r="A893" s="258"/>
      <c r="B893" s="230"/>
      <c r="C893" s="232" t="s">
        <v>75</v>
      </c>
      <c r="D893" s="233"/>
      <c r="E893" s="233"/>
      <c r="F893" s="233"/>
      <c r="G893" s="233"/>
      <c r="H893" s="37"/>
      <c r="I893" s="30">
        <f t="shared" si="74"/>
        <v>6466000</v>
      </c>
      <c r="J893" s="30">
        <f t="shared" si="74"/>
        <v>6466000</v>
      </c>
      <c r="K893" s="19"/>
    </row>
    <row r="894" spans="1:11" x14ac:dyDescent="0.25">
      <c r="A894" s="258"/>
      <c r="B894" s="230"/>
      <c r="C894" s="232" t="s">
        <v>76</v>
      </c>
      <c r="D894" s="233"/>
      <c r="E894" s="233"/>
      <c r="F894" s="233"/>
      <c r="G894" s="233"/>
      <c r="H894" s="37"/>
      <c r="I894" s="30">
        <f t="shared" si="74"/>
        <v>802000</v>
      </c>
      <c r="J894" s="30">
        <f t="shared" si="74"/>
        <v>802000</v>
      </c>
      <c r="K894" s="19"/>
    </row>
    <row r="895" spans="1:11" x14ac:dyDescent="0.25">
      <c r="A895" s="259"/>
      <c r="B895" s="240"/>
      <c r="C895" s="264" t="s">
        <v>84</v>
      </c>
      <c r="D895" s="265"/>
      <c r="E895" s="265"/>
      <c r="F895" s="265"/>
      <c r="G895" s="265"/>
      <c r="H895" s="38"/>
      <c r="I895" s="132">
        <f t="shared" si="74"/>
        <v>0</v>
      </c>
      <c r="J895" s="132">
        <f t="shared" si="74"/>
        <v>0</v>
      </c>
      <c r="K895" s="20"/>
    </row>
    <row r="896" spans="1:11" ht="15.75" x14ac:dyDescent="0.25">
      <c r="A896" s="261" t="s">
        <v>66</v>
      </c>
      <c r="B896" s="262"/>
      <c r="C896" s="262"/>
      <c r="D896" s="262"/>
      <c r="E896" s="262"/>
      <c r="F896" s="262"/>
      <c r="G896" s="262"/>
      <c r="H896" s="131">
        <f>SUM(H889:H895)</f>
        <v>75714833</v>
      </c>
      <c r="I896" s="131">
        <f>SUM(I889:I895)</f>
        <v>8244800</v>
      </c>
      <c r="J896" s="131">
        <f>SUM(J889:J895)</f>
        <v>8244800</v>
      </c>
      <c r="K896" s="17"/>
    </row>
    <row r="897" spans="1:11" ht="45" customHeight="1" x14ac:dyDescent="0.25">
      <c r="A897" s="254" t="s">
        <v>67</v>
      </c>
      <c r="B897" s="254"/>
      <c r="C897" s="254"/>
      <c r="D897" s="254"/>
      <c r="E897" s="254"/>
      <c r="F897" s="254"/>
      <c r="G897" s="254"/>
      <c r="H897" s="254"/>
      <c r="I897" s="254"/>
      <c r="J897" s="254"/>
      <c r="K897" s="254"/>
    </row>
    <row r="898" spans="1:11" x14ac:dyDescent="0.25">
      <c r="A898" s="199" t="s">
        <v>10</v>
      </c>
      <c r="B898" s="199"/>
      <c r="C898" s="199"/>
      <c r="D898" s="199"/>
      <c r="E898" s="199"/>
      <c r="F898" s="199"/>
      <c r="G898" s="199"/>
      <c r="H898" s="5"/>
      <c r="I898" s="6"/>
      <c r="J898" s="15"/>
      <c r="K898" s="15"/>
    </row>
    <row r="899" spans="1:11" x14ac:dyDescent="0.25">
      <c r="A899" s="13"/>
      <c r="B899" s="13"/>
      <c r="C899" s="183" t="s">
        <v>47</v>
      </c>
      <c r="D899" s="184"/>
      <c r="E899" s="184"/>
      <c r="F899" s="184"/>
      <c r="G899" s="185"/>
      <c r="H899" s="14">
        <f>SUM(H900:H906)</f>
        <v>0</v>
      </c>
      <c r="I899" s="14">
        <f>SUM(I900:I906)</f>
        <v>0</v>
      </c>
      <c r="J899" s="14">
        <f>SUM(J900:J906)</f>
        <v>0</v>
      </c>
      <c r="K899" s="14"/>
    </row>
    <row r="900" spans="1:11" x14ac:dyDescent="0.25">
      <c r="A900" s="1"/>
      <c r="B900" s="1"/>
      <c r="C900" s="186" t="s">
        <v>86</v>
      </c>
      <c r="D900" s="187"/>
      <c r="E900" s="187"/>
      <c r="F900" s="187"/>
      <c r="G900" s="188"/>
      <c r="H900" s="226"/>
      <c r="I900" s="12">
        <v>0</v>
      </c>
      <c r="J900" s="12">
        <v>0</v>
      </c>
      <c r="K900" s="12"/>
    </row>
    <row r="901" spans="1:11" x14ac:dyDescent="0.25">
      <c r="A901" s="1"/>
      <c r="B901" s="1"/>
      <c r="C901" s="218" t="s">
        <v>22</v>
      </c>
      <c r="D901" s="219"/>
      <c r="E901" s="219"/>
      <c r="F901" s="219"/>
      <c r="G901" s="220"/>
      <c r="H901" s="227"/>
      <c r="I901" s="12">
        <v>0</v>
      </c>
      <c r="J901" s="12">
        <v>0</v>
      </c>
      <c r="K901" s="12"/>
    </row>
    <row r="902" spans="1:11" x14ac:dyDescent="0.25">
      <c r="A902" s="1"/>
      <c r="B902" s="1"/>
      <c r="C902" s="218" t="s">
        <v>244</v>
      </c>
      <c r="D902" s="219"/>
      <c r="E902" s="219"/>
      <c r="F902" s="219"/>
      <c r="G902" s="220"/>
      <c r="H902" s="227"/>
      <c r="I902" s="12">
        <v>0</v>
      </c>
      <c r="J902" s="12">
        <v>0</v>
      </c>
      <c r="K902" s="12"/>
    </row>
    <row r="903" spans="1:11" x14ac:dyDescent="0.25">
      <c r="A903" s="1"/>
      <c r="B903" s="1"/>
      <c r="C903" s="218" t="s">
        <v>23</v>
      </c>
      <c r="D903" s="219"/>
      <c r="E903" s="219"/>
      <c r="F903" s="219"/>
      <c r="G903" s="220"/>
      <c r="H903" s="227"/>
      <c r="I903" s="12">
        <v>0</v>
      </c>
      <c r="J903" s="12">
        <v>0</v>
      </c>
      <c r="K903" s="12"/>
    </row>
    <row r="904" spans="1:11" x14ac:dyDescent="0.25">
      <c r="A904" s="1"/>
      <c r="B904" s="1"/>
      <c r="C904" s="218" t="s">
        <v>24</v>
      </c>
      <c r="D904" s="219"/>
      <c r="E904" s="219"/>
      <c r="F904" s="219"/>
      <c r="G904" s="220"/>
      <c r="H904" s="227"/>
      <c r="I904" s="12">
        <v>0</v>
      </c>
      <c r="J904" s="12">
        <v>0</v>
      </c>
      <c r="K904" s="12"/>
    </row>
    <row r="905" spans="1:11" x14ac:dyDescent="0.25">
      <c r="A905" s="1"/>
      <c r="B905" s="1"/>
      <c r="C905" s="201" t="s">
        <v>25</v>
      </c>
      <c r="D905" s="202"/>
      <c r="E905" s="202"/>
      <c r="F905" s="202"/>
      <c r="G905" s="203"/>
      <c r="H905" s="227"/>
      <c r="I905" s="12">
        <v>0</v>
      </c>
      <c r="J905" s="12">
        <v>0</v>
      </c>
      <c r="K905" s="12"/>
    </row>
    <row r="906" spans="1:11" x14ac:dyDescent="0.25">
      <c r="C906" s="201" t="s">
        <v>77</v>
      </c>
      <c r="D906" s="202"/>
      <c r="E906" s="202"/>
      <c r="F906" s="202"/>
      <c r="G906" s="203"/>
      <c r="H906" s="227"/>
      <c r="I906" s="12">
        <v>0</v>
      </c>
      <c r="J906" s="12">
        <v>0</v>
      </c>
      <c r="K906" s="12"/>
    </row>
    <row r="907" spans="1:11" x14ac:dyDescent="0.25">
      <c r="A907" s="199" t="s">
        <v>11</v>
      </c>
      <c r="B907" s="199"/>
      <c r="C907" s="199"/>
      <c r="D907" s="199"/>
      <c r="E907" s="199"/>
      <c r="F907" s="199"/>
      <c r="G907" s="199"/>
      <c r="H907" s="5"/>
      <c r="I907" s="6"/>
      <c r="J907" s="15"/>
      <c r="K907" s="15"/>
    </row>
    <row r="908" spans="1:11" x14ac:dyDescent="0.25">
      <c r="A908" s="13"/>
      <c r="B908" s="13"/>
      <c r="C908" s="183" t="s">
        <v>48</v>
      </c>
      <c r="D908" s="184"/>
      <c r="E908" s="184"/>
      <c r="F908" s="184"/>
      <c r="G908" s="185"/>
      <c r="H908" s="14">
        <f>SUM(H909:H915)</f>
        <v>0</v>
      </c>
      <c r="I908" s="14">
        <f>SUM(I909:I915)</f>
        <v>0</v>
      </c>
      <c r="J908" s="14">
        <f>SUM(J909:J915)</f>
        <v>0</v>
      </c>
      <c r="K908" s="14"/>
    </row>
    <row r="909" spans="1:11" x14ac:dyDescent="0.25">
      <c r="A909" s="228"/>
      <c r="B909" s="229"/>
      <c r="C909" s="186" t="s">
        <v>87</v>
      </c>
      <c r="D909" s="187"/>
      <c r="E909" s="187"/>
      <c r="F909" s="187"/>
      <c r="G909" s="188"/>
      <c r="H909" s="226"/>
      <c r="I909" s="12">
        <v>0</v>
      </c>
      <c r="J909" s="12">
        <v>0</v>
      </c>
      <c r="K909" s="12"/>
    </row>
    <row r="910" spans="1:11" x14ac:dyDescent="0.25">
      <c r="A910" s="230"/>
      <c r="B910" s="231"/>
      <c r="C910" s="218" t="s">
        <v>26</v>
      </c>
      <c r="D910" s="219"/>
      <c r="E910" s="219"/>
      <c r="F910" s="219"/>
      <c r="G910" s="220"/>
      <c r="H910" s="227"/>
      <c r="I910" s="12">
        <v>0</v>
      </c>
      <c r="J910" s="12">
        <v>0</v>
      </c>
      <c r="K910" s="12"/>
    </row>
    <row r="911" spans="1:11" x14ac:dyDescent="0.25">
      <c r="A911" s="230"/>
      <c r="B911" s="231"/>
      <c r="C911" s="218" t="s">
        <v>245</v>
      </c>
      <c r="D911" s="219"/>
      <c r="E911" s="219"/>
      <c r="F911" s="219"/>
      <c r="G911" s="220"/>
      <c r="H911" s="227"/>
      <c r="I911" s="12">
        <v>0</v>
      </c>
      <c r="J911" s="12">
        <v>0</v>
      </c>
      <c r="K911" s="12"/>
    </row>
    <row r="912" spans="1:11" x14ac:dyDescent="0.25">
      <c r="A912" s="230"/>
      <c r="B912" s="231"/>
      <c r="C912" s="218" t="s">
        <v>27</v>
      </c>
      <c r="D912" s="219"/>
      <c r="E912" s="219"/>
      <c r="F912" s="219"/>
      <c r="G912" s="220"/>
      <c r="H912" s="227"/>
      <c r="I912" s="12">
        <v>0</v>
      </c>
      <c r="J912" s="12">
        <v>0</v>
      </c>
      <c r="K912" s="12"/>
    </row>
    <row r="913" spans="1:11" x14ac:dyDescent="0.25">
      <c r="A913" s="230"/>
      <c r="B913" s="231"/>
      <c r="C913" s="218" t="s">
        <v>28</v>
      </c>
      <c r="D913" s="219"/>
      <c r="E913" s="219"/>
      <c r="F913" s="219"/>
      <c r="G913" s="220"/>
      <c r="H913" s="227"/>
      <c r="I913" s="12">
        <v>0</v>
      </c>
      <c r="J913" s="12">
        <v>0</v>
      </c>
      <c r="K913" s="12"/>
    </row>
    <row r="914" spans="1:11" x14ac:dyDescent="0.25">
      <c r="A914" s="230"/>
      <c r="B914" s="231"/>
      <c r="C914" s="201" t="s">
        <v>29</v>
      </c>
      <c r="D914" s="202"/>
      <c r="E914" s="202"/>
      <c r="F914" s="202"/>
      <c r="G914" s="203"/>
      <c r="H914" s="227"/>
      <c r="I914" s="12">
        <v>0</v>
      </c>
      <c r="J914" s="12">
        <v>0</v>
      </c>
      <c r="K914" s="12"/>
    </row>
    <row r="915" spans="1:11" x14ac:dyDescent="0.25">
      <c r="A915" s="230"/>
      <c r="B915" s="231"/>
      <c r="C915" s="201" t="s">
        <v>78</v>
      </c>
      <c r="D915" s="202"/>
      <c r="E915" s="202"/>
      <c r="F915" s="202"/>
      <c r="G915" s="203"/>
      <c r="H915" s="227"/>
      <c r="I915" s="12">
        <v>0</v>
      </c>
      <c r="J915" s="12">
        <v>0</v>
      </c>
      <c r="K915" s="12"/>
    </row>
    <row r="916" spans="1:11" x14ac:dyDescent="0.25">
      <c r="A916" s="199" t="s">
        <v>112</v>
      </c>
      <c r="B916" s="199"/>
      <c r="C916" s="199"/>
      <c r="D916" s="199"/>
      <c r="E916" s="199"/>
      <c r="F916" s="199"/>
      <c r="G916" s="199"/>
      <c r="H916" s="5"/>
      <c r="I916" s="6"/>
      <c r="J916" s="6"/>
      <c r="K916" s="6"/>
    </row>
    <row r="917" spans="1:11" ht="39" customHeight="1" x14ac:dyDescent="0.25">
      <c r="A917" s="135">
        <v>1</v>
      </c>
      <c r="B917" s="255" t="s">
        <v>111</v>
      </c>
      <c r="C917" s="255"/>
      <c r="D917" s="255"/>
      <c r="E917" s="255"/>
      <c r="F917" s="255"/>
      <c r="G917" s="10" t="s">
        <v>7</v>
      </c>
      <c r="H917" s="32">
        <f>H918</f>
        <v>4087000</v>
      </c>
      <c r="I917" s="25">
        <f>SUM(I918:I924)</f>
        <v>441000</v>
      </c>
      <c r="J917" s="25">
        <f>SUM(J918:J924)</f>
        <v>441000</v>
      </c>
      <c r="K917" s="11"/>
    </row>
    <row r="918" spans="1:11" ht="15" customHeight="1" x14ac:dyDescent="0.25">
      <c r="A918" s="4"/>
      <c r="B918" s="62">
        <v>3</v>
      </c>
      <c r="C918" s="63" t="s">
        <v>16</v>
      </c>
      <c r="D918" s="179"/>
      <c r="E918" s="179"/>
      <c r="F918" s="179"/>
      <c r="G918" s="179"/>
      <c r="H918" s="180">
        <v>4087000</v>
      </c>
      <c r="I918" s="64"/>
      <c r="J918" s="64"/>
      <c r="K918" s="69"/>
    </row>
    <row r="919" spans="1:11" x14ac:dyDescent="0.25">
      <c r="A919" s="4"/>
      <c r="B919" s="62">
        <v>4</v>
      </c>
      <c r="C919" s="63" t="s">
        <v>17</v>
      </c>
      <c r="D919" s="179"/>
      <c r="E919" s="179"/>
      <c r="F919" s="179"/>
      <c r="G919" s="179"/>
      <c r="H919" s="180"/>
      <c r="I919" s="114">
        <v>3500</v>
      </c>
      <c r="J919" s="64">
        <f>I919</f>
        <v>3500</v>
      </c>
      <c r="K919" s="248" t="s">
        <v>137</v>
      </c>
    </row>
    <row r="920" spans="1:11" x14ac:dyDescent="0.25">
      <c r="A920" s="4"/>
      <c r="B920" s="62">
        <v>6</v>
      </c>
      <c r="C920" s="63" t="s">
        <v>250</v>
      </c>
      <c r="D920" s="179"/>
      <c r="E920" s="179"/>
      <c r="F920" s="179"/>
      <c r="G920" s="179"/>
      <c r="H920" s="180"/>
      <c r="I920" s="114">
        <v>13000</v>
      </c>
      <c r="J920" s="64">
        <f>I920</f>
        <v>13000</v>
      </c>
      <c r="K920" s="248"/>
    </row>
    <row r="921" spans="1:11" x14ac:dyDescent="0.25">
      <c r="A921" s="4"/>
      <c r="B921" s="62">
        <v>6</v>
      </c>
      <c r="C921" s="63" t="s">
        <v>18</v>
      </c>
      <c r="D921" s="179"/>
      <c r="E921" s="179"/>
      <c r="F921" s="179"/>
      <c r="G921" s="179"/>
      <c r="H921" s="180">
        <v>3268000</v>
      </c>
      <c r="I921" s="114">
        <v>4500</v>
      </c>
      <c r="J921" s="64">
        <f>I921</f>
        <v>4500</v>
      </c>
      <c r="K921" s="248"/>
    </row>
    <row r="922" spans="1:11" x14ac:dyDescent="0.25">
      <c r="A922" s="4"/>
      <c r="B922" s="62">
        <v>2</v>
      </c>
      <c r="C922" s="63" t="s">
        <v>21</v>
      </c>
      <c r="D922" s="179"/>
      <c r="E922" s="179"/>
      <c r="F922" s="179"/>
      <c r="G922" s="179"/>
      <c r="H922" s="180"/>
      <c r="I922" s="114">
        <v>420000</v>
      </c>
      <c r="J922" s="64">
        <f>I922</f>
        <v>420000</v>
      </c>
      <c r="K922" s="248"/>
    </row>
    <row r="923" spans="1:11" x14ac:dyDescent="0.25">
      <c r="A923" s="4"/>
      <c r="B923" s="62">
        <v>5</v>
      </c>
      <c r="C923" s="63" t="s">
        <v>19</v>
      </c>
      <c r="D923" s="62"/>
      <c r="E923" s="62"/>
      <c r="F923" s="62"/>
      <c r="G923" s="62">
        <f>E923*F923</f>
        <v>0</v>
      </c>
      <c r="H923" s="180"/>
      <c r="I923" s="64">
        <f>G923</f>
        <v>0</v>
      </c>
      <c r="J923" s="64"/>
      <c r="K923" s="69"/>
    </row>
    <row r="924" spans="1:11" x14ac:dyDescent="0.25">
      <c r="A924" s="4"/>
      <c r="B924" s="65">
        <v>10</v>
      </c>
      <c r="C924" s="63" t="s">
        <v>20</v>
      </c>
      <c r="D924" s="62"/>
      <c r="E924" s="62"/>
      <c r="F924" s="62"/>
      <c r="G924" s="62">
        <f>E924*F924</f>
        <v>0</v>
      </c>
      <c r="H924" s="84"/>
      <c r="I924" s="64">
        <f>G924</f>
        <v>0</v>
      </c>
      <c r="J924" s="64"/>
      <c r="K924" s="69"/>
    </row>
    <row r="925" spans="1:11" x14ac:dyDescent="0.25">
      <c r="A925" s="135">
        <v>2</v>
      </c>
      <c r="B925" s="182" t="s">
        <v>117</v>
      </c>
      <c r="C925" s="182"/>
      <c r="D925" s="182"/>
      <c r="E925" s="182"/>
      <c r="F925" s="182"/>
      <c r="G925" s="10" t="s">
        <v>7</v>
      </c>
      <c r="H925" s="26">
        <f>H926</f>
        <v>17144860</v>
      </c>
      <c r="I925" s="25">
        <f>SUM(I926:I932)</f>
        <v>14245500</v>
      </c>
      <c r="J925" s="25">
        <f>SUM(J926:J932)</f>
        <v>14245500</v>
      </c>
      <c r="K925" s="11"/>
    </row>
    <row r="926" spans="1:11" x14ac:dyDescent="0.25">
      <c r="A926" s="4"/>
      <c r="B926" s="62">
        <v>3</v>
      </c>
      <c r="C926" s="63" t="s">
        <v>16</v>
      </c>
      <c r="D926" s="179"/>
      <c r="E926" s="179"/>
      <c r="F926" s="179"/>
      <c r="G926" s="179"/>
      <c r="H926" s="180">
        <v>17144860</v>
      </c>
      <c r="I926" s="64">
        <v>0</v>
      </c>
      <c r="J926" s="64">
        <f>I926</f>
        <v>0</v>
      </c>
      <c r="K926" s="69"/>
    </row>
    <row r="927" spans="1:11" x14ac:dyDescent="0.25">
      <c r="A927" s="4"/>
      <c r="B927" s="62">
        <v>4</v>
      </c>
      <c r="C927" s="63" t="s">
        <v>17</v>
      </c>
      <c r="D927" s="179"/>
      <c r="E927" s="179"/>
      <c r="F927" s="179"/>
      <c r="G927" s="179"/>
      <c r="H927" s="180"/>
      <c r="I927" s="114">
        <v>26500</v>
      </c>
      <c r="J927" s="64">
        <f>I927</f>
        <v>26500</v>
      </c>
      <c r="K927" s="248" t="s">
        <v>137</v>
      </c>
    </row>
    <row r="928" spans="1:11" x14ac:dyDescent="0.25">
      <c r="A928" s="4"/>
      <c r="B928" s="62">
        <v>6</v>
      </c>
      <c r="C928" s="63" t="s">
        <v>250</v>
      </c>
      <c r="D928" s="179"/>
      <c r="E928" s="179"/>
      <c r="F928" s="179"/>
      <c r="G928" s="179"/>
      <c r="H928" s="180"/>
      <c r="I928" s="114">
        <v>31000</v>
      </c>
      <c r="J928" s="64">
        <f t="shared" ref="J928:J931" si="75">I928</f>
        <v>31000</v>
      </c>
      <c r="K928" s="248"/>
    </row>
    <row r="929" spans="1:11" x14ac:dyDescent="0.25">
      <c r="A929" s="4"/>
      <c r="B929" s="62">
        <v>6</v>
      </c>
      <c r="C929" s="63" t="s">
        <v>18</v>
      </c>
      <c r="D929" s="179"/>
      <c r="E929" s="179"/>
      <c r="F929" s="179"/>
      <c r="G929" s="179"/>
      <c r="H929" s="180">
        <v>14427770</v>
      </c>
      <c r="I929" s="114">
        <v>188000</v>
      </c>
      <c r="J929" s="64">
        <f t="shared" si="75"/>
        <v>188000</v>
      </c>
      <c r="K929" s="248"/>
    </row>
    <row r="930" spans="1:11" x14ac:dyDescent="0.25">
      <c r="A930" s="4"/>
      <c r="B930" s="62">
        <v>2</v>
      </c>
      <c r="C930" s="63" t="s">
        <v>21</v>
      </c>
      <c r="D930" s="179"/>
      <c r="E930" s="179"/>
      <c r="F930" s="179"/>
      <c r="G930" s="179"/>
      <c r="H930" s="180"/>
      <c r="I930" s="114">
        <v>14000000</v>
      </c>
      <c r="J930" s="64">
        <f t="shared" si="75"/>
        <v>14000000</v>
      </c>
      <c r="K930" s="248"/>
    </row>
    <row r="931" spans="1:11" x14ac:dyDescent="0.25">
      <c r="A931" s="4"/>
      <c r="B931" s="62">
        <v>5</v>
      </c>
      <c r="C931" s="63" t="s">
        <v>19</v>
      </c>
      <c r="D931" s="62"/>
      <c r="E931" s="62"/>
      <c r="F931" s="62"/>
      <c r="G931" s="62">
        <f>E931*F931</f>
        <v>0</v>
      </c>
      <c r="H931" s="180"/>
      <c r="I931" s="64">
        <f>G931</f>
        <v>0</v>
      </c>
      <c r="J931" s="64">
        <f t="shared" si="75"/>
        <v>0</v>
      </c>
      <c r="K931" s="69"/>
    </row>
    <row r="932" spans="1:11" x14ac:dyDescent="0.25">
      <c r="A932" s="4"/>
      <c r="B932" s="65">
        <v>10</v>
      </c>
      <c r="C932" s="63" t="s">
        <v>20</v>
      </c>
      <c r="D932" s="62"/>
      <c r="E932" s="62"/>
      <c r="F932" s="62"/>
      <c r="G932" s="62">
        <f>E932*F932</f>
        <v>0</v>
      </c>
      <c r="H932" s="101"/>
      <c r="I932" s="64">
        <f>G932</f>
        <v>0</v>
      </c>
      <c r="J932" s="64"/>
      <c r="K932" s="69"/>
    </row>
    <row r="933" spans="1:11" ht="28.5" customHeight="1" x14ac:dyDescent="0.25">
      <c r="A933" s="135">
        <v>3</v>
      </c>
      <c r="B933" s="178" t="s">
        <v>146</v>
      </c>
      <c r="C933" s="178"/>
      <c r="D933" s="178"/>
      <c r="E933" s="178"/>
      <c r="F933" s="178"/>
      <c r="G933" s="10" t="s">
        <v>7</v>
      </c>
      <c r="H933" s="11">
        <f>SUM(H934:H940)</f>
        <v>0</v>
      </c>
      <c r="I933" s="39">
        <f>SUM(I934:I940)</f>
        <v>4500000</v>
      </c>
      <c r="J933" s="39">
        <f>SUM(J934:J940)</f>
        <v>4500000</v>
      </c>
      <c r="K933" s="11"/>
    </row>
    <row r="934" spans="1:11" x14ac:dyDescent="0.25">
      <c r="A934" s="4"/>
      <c r="B934" s="62">
        <v>3</v>
      </c>
      <c r="C934" s="63" t="s">
        <v>16</v>
      </c>
      <c r="D934" s="179"/>
      <c r="E934" s="179"/>
      <c r="F934" s="179"/>
      <c r="G934" s="179"/>
      <c r="H934" s="260"/>
      <c r="I934" s="98"/>
      <c r="J934" s="98"/>
      <c r="K934" s="69"/>
    </row>
    <row r="935" spans="1:11" x14ac:dyDescent="0.25">
      <c r="A935" s="4"/>
      <c r="B935" s="62">
        <v>4</v>
      </c>
      <c r="C935" s="63" t="s">
        <v>17</v>
      </c>
      <c r="D935" s="179"/>
      <c r="E935" s="179"/>
      <c r="F935" s="179"/>
      <c r="G935" s="179"/>
      <c r="H935" s="260"/>
      <c r="I935" s="98"/>
      <c r="J935" s="98"/>
      <c r="K935" s="69"/>
    </row>
    <row r="936" spans="1:11" x14ac:dyDescent="0.25">
      <c r="A936" s="4"/>
      <c r="B936" s="62">
        <v>6</v>
      </c>
      <c r="C936" s="63" t="s">
        <v>250</v>
      </c>
      <c r="D936" s="179"/>
      <c r="E936" s="179"/>
      <c r="F936" s="179"/>
      <c r="G936" s="179"/>
      <c r="H936" s="260"/>
      <c r="I936" s="98"/>
      <c r="J936" s="98"/>
      <c r="K936" s="69"/>
    </row>
    <row r="937" spans="1:11" x14ac:dyDescent="0.25">
      <c r="A937" s="4"/>
      <c r="B937" s="62">
        <v>6</v>
      </c>
      <c r="C937" s="63" t="s">
        <v>18</v>
      </c>
      <c r="D937" s="179"/>
      <c r="E937" s="179"/>
      <c r="F937" s="179"/>
      <c r="G937" s="179"/>
      <c r="H937" s="66"/>
      <c r="I937" s="98"/>
      <c r="J937" s="98"/>
      <c r="K937" s="69"/>
    </row>
    <row r="938" spans="1:11" x14ac:dyDescent="0.25">
      <c r="A938" s="4"/>
      <c r="B938" s="62">
        <v>2</v>
      </c>
      <c r="C938" s="63" t="s">
        <v>21</v>
      </c>
      <c r="D938" s="179"/>
      <c r="E938" s="179"/>
      <c r="F938" s="179"/>
      <c r="G938" s="179"/>
      <c r="H938" s="66"/>
      <c r="I938" s="98"/>
      <c r="J938" s="98"/>
      <c r="K938" s="69"/>
    </row>
    <row r="939" spans="1:11" x14ac:dyDescent="0.25">
      <c r="A939" s="4"/>
      <c r="B939" s="62">
        <v>5</v>
      </c>
      <c r="C939" s="63" t="s">
        <v>19</v>
      </c>
      <c r="D939" s="62" t="s">
        <v>147</v>
      </c>
      <c r="E939" s="62">
        <v>1</v>
      </c>
      <c r="F939" s="103">
        <v>4500000</v>
      </c>
      <c r="G939" s="72">
        <f>E939*F939</f>
        <v>4500000</v>
      </c>
      <c r="H939" s="66"/>
      <c r="I939" s="150">
        <f>G939</f>
        <v>4500000</v>
      </c>
      <c r="J939" s="98">
        <f>I939</f>
        <v>4500000</v>
      </c>
      <c r="K939" s="69" t="s">
        <v>153</v>
      </c>
    </row>
    <row r="940" spans="1:11" x14ac:dyDescent="0.25">
      <c r="A940" s="4"/>
      <c r="B940" s="65">
        <v>10</v>
      </c>
      <c r="C940" s="63" t="s">
        <v>20</v>
      </c>
      <c r="D940" s="62"/>
      <c r="E940" s="62"/>
      <c r="F940" s="62"/>
      <c r="G940" s="62">
        <f>E940*F940</f>
        <v>0</v>
      </c>
      <c r="H940" s="66"/>
      <c r="I940" s="98">
        <f>G940</f>
        <v>0</v>
      </c>
      <c r="J940" s="98"/>
      <c r="K940" s="69"/>
    </row>
    <row r="941" spans="1:11" x14ac:dyDescent="0.25">
      <c r="A941" s="13"/>
      <c r="B941" s="93"/>
      <c r="C941" s="237" t="s">
        <v>49</v>
      </c>
      <c r="D941" s="238"/>
      <c r="E941" s="238"/>
      <c r="F941" s="238"/>
      <c r="G941" s="239"/>
      <c r="H941" s="102">
        <f>SUM(H942:H948)</f>
        <v>21231860</v>
      </c>
      <c r="I941" s="94">
        <f>SUM(I942:I948)</f>
        <v>19186500</v>
      </c>
      <c r="J941" s="94">
        <f>SUM(J942:J948)</f>
        <v>19186500</v>
      </c>
      <c r="K941" s="95"/>
    </row>
    <row r="942" spans="1:11" x14ac:dyDescent="0.25">
      <c r="A942" s="228"/>
      <c r="B942" s="229"/>
      <c r="C942" s="186" t="s">
        <v>88</v>
      </c>
      <c r="D942" s="187"/>
      <c r="E942" s="187"/>
      <c r="F942" s="187"/>
      <c r="G942" s="188"/>
      <c r="H942" s="249">
        <f>H918+H926</f>
        <v>21231860</v>
      </c>
      <c r="I942" s="28">
        <f>I918+I926+I934</f>
        <v>0</v>
      </c>
      <c r="J942" s="28">
        <f>J918+J926+J934</f>
        <v>0</v>
      </c>
      <c r="K942" s="12"/>
    </row>
    <row r="943" spans="1:11" x14ac:dyDescent="0.25">
      <c r="A943" s="230"/>
      <c r="B943" s="231"/>
      <c r="C943" s="218" t="s">
        <v>30</v>
      </c>
      <c r="D943" s="219"/>
      <c r="E943" s="219"/>
      <c r="F943" s="219"/>
      <c r="G943" s="220"/>
      <c r="H943" s="250"/>
      <c r="I943" s="28">
        <f t="shared" ref="I943:J948" si="76">I919+I927+I935</f>
        <v>30000</v>
      </c>
      <c r="J943" s="28">
        <f t="shared" si="76"/>
        <v>30000</v>
      </c>
      <c r="K943" s="12"/>
    </row>
    <row r="944" spans="1:11" x14ac:dyDescent="0.25">
      <c r="A944" s="230"/>
      <c r="B944" s="231"/>
      <c r="C944" s="218" t="s">
        <v>248</v>
      </c>
      <c r="D944" s="219"/>
      <c r="E944" s="219"/>
      <c r="F944" s="219"/>
      <c r="G944" s="220"/>
      <c r="H944" s="250"/>
      <c r="I944" s="28">
        <f t="shared" si="76"/>
        <v>44000</v>
      </c>
      <c r="J944" s="28">
        <f t="shared" si="76"/>
        <v>44000</v>
      </c>
      <c r="K944" s="12"/>
    </row>
    <row r="945" spans="1:11" x14ac:dyDescent="0.25">
      <c r="A945" s="230"/>
      <c r="B945" s="231"/>
      <c r="C945" s="218" t="s">
        <v>31</v>
      </c>
      <c r="D945" s="219"/>
      <c r="E945" s="219"/>
      <c r="F945" s="219"/>
      <c r="G945" s="220"/>
      <c r="H945" s="250"/>
      <c r="I945" s="28">
        <f t="shared" si="76"/>
        <v>192500</v>
      </c>
      <c r="J945" s="28">
        <f t="shared" si="76"/>
        <v>192500</v>
      </c>
      <c r="K945" s="12"/>
    </row>
    <row r="946" spans="1:11" x14ac:dyDescent="0.25">
      <c r="A946" s="230"/>
      <c r="B946" s="231"/>
      <c r="C946" s="218" t="s">
        <v>32</v>
      </c>
      <c r="D946" s="219"/>
      <c r="E946" s="219"/>
      <c r="F946" s="219"/>
      <c r="G946" s="220"/>
      <c r="H946" s="250"/>
      <c r="I946" s="28">
        <f t="shared" si="76"/>
        <v>14420000</v>
      </c>
      <c r="J946" s="28">
        <f t="shared" si="76"/>
        <v>14420000</v>
      </c>
      <c r="K946" s="12"/>
    </row>
    <row r="947" spans="1:11" x14ac:dyDescent="0.25">
      <c r="A947" s="230"/>
      <c r="B947" s="231"/>
      <c r="C947" s="201" t="s">
        <v>33</v>
      </c>
      <c r="D947" s="202"/>
      <c r="E947" s="202"/>
      <c r="F947" s="202"/>
      <c r="G947" s="203"/>
      <c r="H947" s="250"/>
      <c r="I947" s="28">
        <f t="shared" si="76"/>
        <v>4500000</v>
      </c>
      <c r="J947" s="28">
        <f t="shared" si="76"/>
        <v>4500000</v>
      </c>
      <c r="K947" s="12"/>
    </row>
    <row r="948" spans="1:11" x14ac:dyDescent="0.25">
      <c r="A948" s="230"/>
      <c r="B948" s="231"/>
      <c r="C948" s="201" t="s">
        <v>79</v>
      </c>
      <c r="D948" s="202"/>
      <c r="E948" s="202"/>
      <c r="F948" s="202"/>
      <c r="G948" s="203"/>
      <c r="H948" s="250"/>
      <c r="I948" s="28">
        <f t="shared" si="76"/>
        <v>0</v>
      </c>
      <c r="J948" s="28">
        <f t="shared" si="76"/>
        <v>0</v>
      </c>
      <c r="K948" s="12"/>
    </row>
    <row r="949" spans="1:11" x14ac:dyDescent="0.25">
      <c r="A949" s="244" t="s">
        <v>8</v>
      </c>
      <c r="B949" s="245"/>
      <c r="C949" s="245"/>
      <c r="D949" s="245"/>
      <c r="E949" s="245"/>
      <c r="F949" s="245"/>
      <c r="G949" s="245"/>
      <c r="H949" s="33"/>
      <c r="I949" s="34"/>
      <c r="J949" s="34"/>
      <c r="K949" s="8"/>
    </row>
    <row r="950" spans="1:11" ht="48.75" customHeight="1" x14ac:dyDescent="0.25">
      <c r="A950" s="135">
        <v>1</v>
      </c>
      <c r="B950" s="255" t="s">
        <v>259</v>
      </c>
      <c r="C950" s="255"/>
      <c r="D950" s="255"/>
      <c r="E950" s="255"/>
      <c r="F950" s="255"/>
      <c r="G950" s="10" t="s">
        <v>7</v>
      </c>
      <c r="H950" s="26">
        <f>H951</f>
        <v>8225000</v>
      </c>
      <c r="I950" s="25">
        <f>SUM(I951:I957)</f>
        <v>6072000</v>
      </c>
      <c r="J950" s="25">
        <f>SUM(J951:J957)</f>
        <v>6072000</v>
      </c>
      <c r="K950" s="11"/>
    </row>
    <row r="951" spans="1:11" ht="15" customHeight="1" x14ac:dyDescent="0.25">
      <c r="A951" s="4"/>
      <c r="B951" s="62">
        <v>3</v>
      </c>
      <c r="C951" s="63" t="s">
        <v>16</v>
      </c>
      <c r="D951" s="179"/>
      <c r="E951" s="179"/>
      <c r="F951" s="179"/>
      <c r="G951" s="179"/>
      <c r="H951" s="180">
        <v>8225000</v>
      </c>
      <c r="I951" s="64"/>
      <c r="J951" s="64"/>
      <c r="K951" s="69"/>
    </row>
    <row r="952" spans="1:11" x14ac:dyDescent="0.25">
      <c r="A952" s="4"/>
      <c r="B952" s="62">
        <v>4</v>
      </c>
      <c r="C952" s="63" t="s">
        <v>17</v>
      </c>
      <c r="D952" s="179"/>
      <c r="E952" s="179"/>
      <c r="F952" s="179"/>
      <c r="G952" s="179"/>
      <c r="H952" s="180"/>
      <c r="I952" s="64"/>
      <c r="J952" s="64">
        <f>I952</f>
        <v>0</v>
      </c>
      <c r="K952" s="248" t="s">
        <v>153</v>
      </c>
    </row>
    <row r="953" spans="1:11" x14ac:dyDescent="0.25">
      <c r="A953" s="4"/>
      <c r="B953" s="62">
        <v>6</v>
      </c>
      <c r="C953" s="63" t="s">
        <v>250</v>
      </c>
      <c r="D953" s="179"/>
      <c r="E953" s="179"/>
      <c r="F953" s="179"/>
      <c r="G953" s="179"/>
      <c r="H953" s="180"/>
      <c r="I953" s="114">
        <v>31000</v>
      </c>
      <c r="J953" s="64">
        <f>I953</f>
        <v>31000</v>
      </c>
      <c r="K953" s="248"/>
    </row>
    <row r="954" spans="1:11" x14ac:dyDescent="0.25">
      <c r="A954" s="4"/>
      <c r="B954" s="62">
        <v>6</v>
      </c>
      <c r="C954" s="63" t="s">
        <v>18</v>
      </c>
      <c r="D954" s="179"/>
      <c r="E954" s="179"/>
      <c r="F954" s="179"/>
      <c r="G954" s="179"/>
      <c r="H954" s="180">
        <v>7069000</v>
      </c>
      <c r="I954" s="114">
        <v>95000</v>
      </c>
      <c r="J954" s="64">
        <f>I954</f>
        <v>95000</v>
      </c>
      <c r="K954" s="248"/>
    </row>
    <row r="955" spans="1:11" x14ac:dyDescent="0.25">
      <c r="A955" s="4"/>
      <c r="B955" s="62">
        <v>2</v>
      </c>
      <c r="C955" s="63" t="s">
        <v>21</v>
      </c>
      <c r="D955" s="179"/>
      <c r="E955" s="179"/>
      <c r="F955" s="179"/>
      <c r="G955" s="179"/>
      <c r="H955" s="180"/>
      <c r="I955" s="114">
        <v>5946000</v>
      </c>
      <c r="J955" s="64">
        <f>I955</f>
        <v>5946000</v>
      </c>
      <c r="K955" s="248"/>
    </row>
    <row r="956" spans="1:11" x14ac:dyDescent="0.25">
      <c r="A956" s="4"/>
      <c r="B956" s="62">
        <v>5</v>
      </c>
      <c r="C956" s="63" t="s">
        <v>19</v>
      </c>
      <c r="D956" s="62"/>
      <c r="E956" s="62"/>
      <c r="F956" s="62"/>
      <c r="G956" s="62">
        <f>E956*F956</f>
        <v>0</v>
      </c>
      <c r="H956" s="180"/>
      <c r="I956" s="64">
        <f>G956</f>
        <v>0</v>
      </c>
      <c r="J956" s="64"/>
      <c r="K956" s="69"/>
    </row>
    <row r="957" spans="1:11" x14ac:dyDescent="0.25">
      <c r="A957" s="4"/>
      <c r="B957" s="65">
        <v>10</v>
      </c>
      <c r="C957" s="63" t="s">
        <v>20</v>
      </c>
      <c r="D957" s="62"/>
      <c r="E957" s="62"/>
      <c r="F957" s="62"/>
      <c r="G957" s="62">
        <f>E957*F957</f>
        <v>0</v>
      </c>
      <c r="H957" s="84"/>
      <c r="I957" s="64">
        <f>G957</f>
        <v>0</v>
      </c>
      <c r="J957" s="64"/>
      <c r="K957" s="69"/>
    </row>
    <row r="958" spans="1:11" x14ac:dyDescent="0.25">
      <c r="A958" s="9">
        <v>2</v>
      </c>
      <c r="B958" s="182" t="s">
        <v>114</v>
      </c>
      <c r="C958" s="182"/>
      <c r="D958" s="182"/>
      <c r="E958" s="182"/>
      <c r="F958" s="182"/>
      <c r="G958" s="10" t="s">
        <v>7</v>
      </c>
      <c r="H958" s="26">
        <f>H959</f>
        <v>31975544</v>
      </c>
      <c r="I958" s="25">
        <f>SUM(I959:I967)</f>
        <v>29048500</v>
      </c>
      <c r="J958" s="25">
        <f>SUM(J959:J967)</f>
        <v>29048500</v>
      </c>
      <c r="K958" s="11"/>
    </row>
    <row r="959" spans="1:11" x14ac:dyDescent="0.25">
      <c r="A959" s="4"/>
      <c r="B959" s="62">
        <v>3</v>
      </c>
      <c r="C959" s="63" t="s">
        <v>16</v>
      </c>
      <c r="D959" s="179"/>
      <c r="E959" s="179"/>
      <c r="F959" s="179"/>
      <c r="G959" s="179"/>
      <c r="H959" s="180">
        <v>31975544</v>
      </c>
      <c r="I959" s="64"/>
      <c r="J959" s="64"/>
      <c r="K959" s="69"/>
    </row>
    <row r="960" spans="1:11" x14ac:dyDescent="0.25">
      <c r="A960" s="4"/>
      <c r="B960" s="62">
        <v>4</v>
      </c>
      <c r="C960" s="63" t="s">
        <v>17</v>
      </c>
      <c r="D960" s="179"/>
      <c r="E960" s="179"/>
      <c r="F960" s="179"/>
      <c r="G960" s="179"/>
      <c r="H960" s="180"/>
      <c r="I960" s="114">
        <v>18500</v>
      </c>
      <c r="J960" s="64">
        <f t="shared" ref="J960:J967" si="77">I960</f>
        <v>18500</v>
      </c>
      <c r="K960" s="161" t="s">
        <v>153</v>
      </c>
    </row>
    <row r="961" spans="1:11" x14ac:dyDescent="0.25">
      <c r="A961" s="4"/>
      <c r="B961" s="62">
        <v>4</v>
      </c>
      <c r="C961" s="63" t="s">
        <v>240</v>
      </c>
      <c r="D961" s="133"/>
      <c r="E961" s="133"/>
      <c r="F961" s="133"/>
      <c r="G961" s="133"/>
      <c r="H961" s="180"/>
      <c r="I961" s="114">
        <v>21500</v>
      </c>
      <c r="J961" s="64">
        <f t="shared" si="77"/>
        <v>21500</v>
      </c>
      <c r="K961" s="169"/>
    </row>
    <row r="962" spans="1:11" x14ac:dyDescent="0.25">
      <c r="A962" s="4"/>
      <c r="B962" s="62">
        <v>6</v>
      </c>
      <c r="C962" s="63" t="s">
        <v>250</v>
      </c>
      <c r="D962" s="179"/>
      <c r="E962" s="179"/>
      <c r="F962" s="179"/>
      <c r="G962" s="179"/>
      <c r="H962" s="180"/>
      <c r="I962" s="114">
        <v>75000</v>
      </c>
      <c r="J962" s="64">
        <f t="shared" si="77"/>
        <v>75000</v>
      </c>
      <c r="K962" s="169"/>
    </row>
    <row r="963" spans="1:11" x14ac:dyDescent="0.25">
      <c r="A963" s="4"/>
      <c r="B963" s="62">
        <v>6</v>
      </c>
      <c r="C963" s="63" t="s">
        <v>18</v>
      </c>
      <c r="D963" s="179"/>
      <c r="E963" s="179"/>
      <c r="F963" s="179"/>
      <c r="G963" s="179"/>
      <c r="H963" s="180">
        <v>20656093</v>
      </c>
      <c r="I963" s="114">
        <v>165500</v>
      </c>
      <c r="J963" s="64">
        <f t="shared" si="77"/>
        <v>165500</v>
      </c>
      <c r="K963" s="169"/>
    </row>
    <row r="964" spans="1:11" s="111" customFormat="1" x14ac:dyDescent="0.25">
      <c r="A964" s="61"/>
      <c r="B964" s="62">
        <v>6</v>
      </c>
      <c r="C964" s="63" t="s">
        <v>194</v>
      </c>
      <c r="D964" s="133"/>
      <c r="E964" s="133"/>
      <c r="F964" s="133"/>
      <c r="G964" s="133"/>
      <c r="H964" s="180"/>
      <c r="I964" s="114">
        <v>133000</v>
      </c>
      <c r="J964" s="64">
        <f>I964</f>
        <v>133000</v>
      </c>
      <c r="K964" s="169"/>
    </row>
    <row r="965" spans="1:11" x14ac:dyDescent="0.25">
      <c r="A965" s="4"/>
      <c r="B965" s="62">
        <v>2</v>
      </c>
      <c r="C965" s="63" t="s">
        <v>21</v>
      </c>
      <c r="D965" s="179"/>
      <c r="E965" s="179"/>
      <c r="F965" s="179"/>
      <c r="G965" s="179"/>
      <c r="H965" s="180"/>
      <c r="I965" s="114">
        <v>23500000</v>
      </c>
      <c r="J965" s="64">
        <f t="shared" si="77"/>
        <v>23500000</v>
      </c>
      <c r="K965" s="169"/>
    </row>
    <row r="966" spans="1:11" x14ac:dyDescent="0.25">
      <c r="A966" s="4"/>
      <c r="B966" s="62">
        <v>5</v>
      </c>
      <c r="C966" s="63" t="s">
        <v>19</v>
      </c>
      <c r="D966" s="62" t="s">
        <v>107</v>
      </c>
      <c r="E966" s="62">
        <v>1</v>
      </c>
      <c r="F966" s="86">
        <v>5135000</v>
      </c>
      <c r="G966" s="86">
        <f>E966*F966</f>
        <v>5135000</v>
      </c>
      <c r="H966" s="180"/>
      <c r="I966" s="114">
        <f>G966</f>
        <v>5135000</v>
      </c>
      <c r="J966" s="64">
        <f t="shared" si="77"/>
        <v>5135000</v>
      </c>
      <c r="K966" s="162"/>
    </row>
    <row r="967" spans="1:11" x14ac:dyDescent="0.25">
      <c r="A967" s="4"/>
      <c r="B967" s="65">
        <v>10</v>
      </c>
      <c r="C967" s="63" t="s">
        <v>20</v>
      </c>
      <c r="D967" s="62"/>
      <c r="E967" s="62"/>
      <c r="F967" s="62"/>
      <c r="G967" s="62">
        <f>E967*F967</f>
        <v>0</v>
      </c>
      <c r="H967" s="84"/>
      <c r="I967" s="114">
        <f>G967</f>
        <v>0</v>
      </c>
      <c r="J967" s="64">
        <f t="shared" si="77"/>
        <v>0</v>
      </c>
      <c r="K967" s="69"/>
    </row>
    <row r="968" spans="1:11" x14ac:dyDescent="0.25">
      <c r="A968" s="13"/>
      <c r="B968" s="93"/>
      <c r="C968" s="237" t="s">
        <v>51</v>
      </c>
      <c r="D968" s="238"/>
      <c r="E968" s="238"/>
      <c r="F968" s="238"/>
      <c r="G968" s="239"/>
      <c r="H968" s="94">
        <f>SUM(H969:H975)</f>
        <v>40200544</v>
      </c>
      <c r="I968" s="94">
        <f>I958+I950</f>
        <v>35120500</v>
      </c>
      <c r="J968" s="94">
        <f>J958+J950</f>
        <v>35120500</v>
      </c>
      <c r="K968" s="95"/>
    </row>
    <row r="969" spans="1:11" x14ac:dyDescent="0.25">
      <c r="A969" s="228"/>
      <c r="B969" s="229"/>
      <c r="C969" s="186" t="s">
        <v>90</v>
      </c>
      <c r="D969" s="187"/>
      <c r="E969" s="187"/>
      <c r="F969" s="187"/>
      <c r="G969" s="188"/>
      <c r="H969" s="249">
        <f>H951+H959</f>
        <v>40200544</v>
      </c>
      <c r="I969" s="28">
        <f>I951+I959</f>
        <v>0</v>
      </c>
      <c r="J969" s="28">
        <f>J951+J959</f>
        <v>0</v>
      </c>
      <c r="K969" s="12"/>
    </row>
    <row r="970" spans="1:11" x14ac:dyDescent="0.25">
      <c r="A970" s="230"/>
      <c r="B970" s="231"/>
      <c r="C970" s="218" t="s">
        <v>37</v>
      </c>
      <c r="D970" s="219"/>
      <c r="E970" s="219"/>
      <c r="F970" s="219"/>
      <c r="G970" s="220"/>
      <c r="H970" s="250"/>
      <c r="I970" s="28">
        <f>I952+I960+I961</f>
        <v>40000</v>
      </c>
      <c r="J970" s="28">
        <f>J952+J960+J961</f>
        <v>40000</v>
      </c>
      <c r="K970" s="12"/>
    </row>
    <row r="971" spans="1:11" x14ac:dyDescent="0.25">
      <c r="A971" s="230"/>
      <c r="B971" s="231"/>
      <c r="C971" s="218" t="s">
        <v>249</v>
      </c>
      <c r="D971" s="219"/>
      <c r="E971" s="219"/>
      <c r="F971" s="219"/>
      <c r="G971" s="220"/>
      <c r="H971" s="250"/>
      <c r="I971" s="28">
        <f>I953+I962+I964</f>
        <v>239000</v>
      </c>
      <c r="J971" s="28">
        <f>J953+J962+J964</f>
        <v>239000</v>
      </c>
      <c r="K971" s="12"/>
    </row>
    <row r="972" spans="1:11" x14ac:dyDescent="0.25">
      <c r="A972" s="230"/>
      <c r="B972" s="231"/>
      <c r="C972" s="218" t="s">
        <v>38</v>
      </c>
      <c r="D972" s="219"/>
      <c r="E972" s="219"/>
      <c r="F972" s="219"/>
      <c r="G972" s="220"/>
      <c r="H972" s="250"/>
      <c r="I972" s="28">
        <f>I954+I963</f>
        <v>260500</v>
      </c>
      <c r="J972" s="28">
        <f>J954+J963</f>
        <v>260500</v>
      </c>
      <c r="K972" s="12"/>
    </row>
    <row r="973" spans="1:11" x14ac:dyDescent="0.25">
      <c r="A973" s="230"/>
      <c r="B973" s="231"/>
      <c r="C973" s="218" t="s">
        <v>39</v>
      </c>
      <c r="D973" s="219"/>
      <c r="E973" s="219"/>
      <c r="F973" s="219"/>
      <c r="G973" s="220"/>
      <c r="H973" s="250"/>
      <c r="I973" s="28">
        <f t="shared" ref="I973:J975" si="78">I955+I965</f>
        <v>29446000</v>
      </c>
      <c r="J973" s="28">
        <f t="shared" si="78"/>
        <v>29446000</v>
      </c>
      <c r="K973" s="12"/>
    </row>
    <row r="974" spans="1:11" x14ac:dyDescent="0.25">
      <c r="A974" s="230"/>
      <c r="B974" s="231"/>
      <c r="C974" s="201" t="s">
        <v>40</v>
      </c>
      <c r="D974" s="202"/>
      <c r="E974" s="202"/>
      <c r="F974" s="202"/>
      <c r="G974" s="203"/>
      <c r="H974" s="250"/>
      <c r="I974" s="28">
        <f t="shared" si="78"/>
        <v>5135000</v>
      </c>
      <c r="J974" s="28">
        <f t="shared" si="78"/>
        <v>5135000</v>
      </c>
      <c r="K974" s="12"/>
    </row>
    <row r="975" spans="1:11" x14ac:dyDescent="0.25">
      <c r="A975" s="230"/>
      <c r="B975" s="231"/>
      <c r="C975" s="201" t="s">
        <v>80</v>
      </c>
      <c r="D975" s="202"/>
      <c r="E975" s="202"/>
      <c r="F975" s="202"/>
      <c r="G975" s="203"/>
      <c r="H975" s="250"/>
      <c r="I975" s="28">
        <f t="shared" si="78"/>
        <v>0</v>
      </c>
      <c r="J975" s="28">
        <f t="shared" si="78"/>
        <v>0</v>
      </c>
      <c r="K975" s="12"/>
    </row>
    <row r="976" spans="1:11" x14ac:dyDescent="0.25">
      <c r="A976" s="199" t="s">
        <v>13</v>
      </c>
      <c r="B976" s="199"/>
      <c r="C976" s="199"/>
      <c r="D976" s="199"/>
      <c r="E976" s="199"/>
      <c r="F976" s="199"/>
      <c r="G976" s="199"/>
      <c r="H976" s="5"/>
      <c r="I976" s="6"/>
      <c r="J976" s="6"/>
      <c r="K976" s="6"/>
    </row>
    <row r="977" spans="1:11" x14ac:dyDescent="0.25">
      <c r="A977" s="13"/>
      <c r="B977" s="13"/>
      <c r="C977" s="183" t="s">
        <v>52</v>
      </c>
      <c r="D977" s="184"/>
      <c r="E977" s="184"/>
      <c r="F977" s="184"/>
      <c r="G977" s="185"/>
      <c r="H977" s="14">
        <f>SUM(H978:H984)</f>
        <v>0</v>
      </c>
      <c r="I977" s="14">
        <f>SUM(I978:I984)</f>
        <v>0</v>
      </c>
      <c r="J977" s="14">
        <f>SUM(J978:J984)</f>
        <v>0</v>
      </c>
      <c r="K977" s="14"/>
    </row>
    <row r="978" spans="1:11" x14ac:dyDescent="0.25">
      <c r="A978" s="228"/>
      <c r="B978" s="229"/>
      <c r="C978" s="186" t="s">
        <v>91</v>
      </c>
      <c r="D978" s="187"/>
      <c r="E978" s="187"/>
      <c r="F978" s="187"/>
      <c r="G978" s="188"/>
      <c r="H978" s="294">
        <v>0</v>
      </c>
      <c r="I978" s="12">
        <v>0</v>
      </c>
      <c r="J978" s="12">
        <v>0</v>
      </c>
      <c r="K978" s="12"/>
    </row>
    <row r="979" spans="1:11" x14ac:dyDescent="0.25">
      <c r="A979" s="230"/>
      <c r="B979" s="231"/>
      <c r="C979" s="218" t="s">
        <v>41</v>
      </c>
      <c r="D979" s="219"/>
      <c r="E979" s="219"/>
      <c r="F979" s="219"/>
      <c r="G979" s="220"/>
      <c r="H979" s="295"/>
      <c r="I979" s="12">
        <v>0</v>
      </c>
      <c r="J979" s="12">
        <v>0</v>
      </c>
      <c r="K979" s="12"/>
    </row>
    <row r="980" spans="1:11" x14ac:dyDescent="0.25">
      <c r="A980" s="230"/>
      <c r="B980" s="231"/>
      <c r="C980" s="218" t="s">
        <v>255</v>
      </c>
      <c r="D980" s="219"/>
      <c r="E980" s="219"/>
      <c r="F980" s="219"/>
      <c r="G980" s="220"/>
      <c r="H980" s="295"/>
      <c r="I980" s="12">
        <v>0</v>
      </c>
      <c r="J980" s="12">
        <v>0</v>
      </c>
      <c r="K980" s="12"/>
    </row>
    <row r="981" spans="1:11" x14ac:dyDescent="0.25">
      <c r="A981" s="230"/>
      <c r="B981" s="231"/>
      <c r="C981" s="218" t="s">
        <v>42</v>
      </c>
      <c r="D981" s="219"/>
      <c r="E981" s="219"/>
      <c r="F981" s="219"/>
      <c r="G981" s="220"/>
      <c r="H981" s="295"/>
      <c r="I981" s="12">
        <v>0</v>
      </c>
      <c r="J981" s="12">
        <v>0</v>
      </c>
      <c r="K981" s="12"/>
    </row>
    <row r="982" spans="1:11" x14ac:dyDescent="0.25">
      <c r="A982" s="230"/>
      <c r="B982" s="231"/>
      <c r="C982" s="218" t="s">
        <v>43</v>
      </c>
      <c r="D982" s="219"/>
      <c r="E982" s="219"/>
      <c r="F982" s="219"/>
      <c r="G982" s="220"/>
      <c r="H982" s="295"/>
      <c r="I982" s="12">
        <v>0</v>
      </c>
      <c r="J982" s="12">
        <v>0</v>
      </c>
      <c r="K982" s="12"/>
    </row>
    <row r="983" spans="1:11" x14ac:dyDescent="0.25">
      <c r="A983" s="230"/>
      <c r="B983" s="231"/>
      <c r="C983" s="201" t="s">
        <v>44</v>
      </c>
      <c r="D983" s="202"/>
      <c r="E983" s="202"/>
      <c r="F983" s="202"/>
      <c r="G983" s="203"/>
      <c r="H983" s="295"/>
      <c r="I983" s="12">
        <v>0</v>
      </c>
      <c r="J983" s="12">
        <v>0</v>
      </c>
      <c r="K983" s="12"/>
    </row>
    <row r="984" spans="1:11" x14ac:dyDescent="0.25">
      <c r="A984" s="240"/>
      <c r="B984" s="241"/>
      <c r="C984" s="201" t="s">
        <v>81</v>
      </c>
      <c r="D984" s="202"/>
      <c r="E984" s="202"/>
      <c r="F984" s="202"/>
      <c r="G984" s="203"/>
      <c r="H984" s="295"/>
      <c r="I984" s="12">
        <v>0</v>
      </c>
      <c r="J984" s="12">
        <v>0</v>
      </c>
      <c r="K984" s="12"/>
    </row>
    <row r="985" spans="1:11" ht="15.75" thickBot="1" x14ac:dyDescent="0.3">
      <c r="A985" s="244" t="s">
        <v>9</v>
      </c>
      <c r="B985" s="245"/>
      <c r="C985" s="245"/>
      <c r="D985" s="245"/>
      <c r="E985" s="245"/>
      <c r="F985" s="245"/>
      <c r="G985" s="245"/>
      <c r="H985" s="7"/>
      <c r="I985" s="8"/>
      <c r="J985" s="8"/>
      <c r="K985" s="8"/>
    </row>
    <row r="986" spans="1:11" x14ac:dyDescent="0.25">
      <c r="A986" s="135">
        <v>1</v>
      </c>
      <c r="B986" s="279" t="s">
        <v>109</v>
      </c>
      <c r="C986" s="279"/>
      <c r="D986" s="279"/>
      <c r="E986" s="279"/>
      <c r="F986" s="279"/>
      <c r="G986" s="35" t="s">
        <v>7</v>
      </c>
      <c r="H986" s="26">
        <f>H987</f>
        <v>3900000</v>
      </c>
      <c r="I986" s="25">
        <f>SUM(I987:I993)</f>
        <v>715000</v>
      </c>
      <c r="J986" s="25">
        <f>SUM(J987:J993)</f>
        <v>715000</v>
      </c>
      <c r="K986" s="11"/>
    </row>
    <row r="987" spans="1:11" ht="15" customHeight="1" x14ac:dyDescent="0.25">
      <c r="A987" s="4"/>
      <c r="B987" s="79">
        <v>3</v>
      </c>
      <c r="C987" s="80" t="s">
        <v>16</v>
      </c>
      <c r="D987" s="275"/>
      <c r="E987" s="275"/>
      <c r="F987" s="275"/>
      <c r="G987" s="275"/>
      <c r="H987" s="180">
        <v>3900000</v>
      </c>
      <c r="I987" s="64"/>
      <c r="J987" s="64"/>
      <c r="K987" s="69"/>
    </row>
    <row r="988" spans="1:11" x14ac:dyDescent="0.25">
      <c r="A988" s="4"/>
      <c r="B988" s="79">
        <v>4</v>
      </c>
      <c r="C988" s="80" t="s">
        <v>17</v>
      </c>
      <c r="D988" s="275"/>
      <c r="E988" s="275"/>
      <c r="F988" s="275"/>
      <c r="G988" s="275"/>
      <c r="H988" s="180"/>
      <c r="I988" s="114">
        <v>4300</v>
      </c>
      <c r="J988" s="64">
        <f>I988</f>
        <v>4300</v>
      </c>
      <c r="K988" s="161" t="s">
        <v>153</v>
      </c>
    </row>
    <row r="989" spans="1:11" x14ac:dyDescent="0.25">
      <c r="A989" s="4"/>
      <c r="B989" s="79">
        <v>6</v>
      </c>
      <c r="C989" s="80" t="s">
        <v>250</v>
      </c>
      <c r="D989" s="275"/>
      <c r="E989" s="275"/>
      <c r="F989" s="275"/>
      <c r="G989" s="275"/>
      <c r="H989" s="180"/>
      <c r="I989" s="114">
        <v>30500</v>
      </c>
      <c r="J989" s="64">
        <f>I989</f>
        <v>30500</v>
      </c>
      <c r="K989" s="169"/>
    </row>
    <row r="990" spans="1:11" x14ac:dyDescent="0.25">
      <c r="A990" s="4"/>
      <c r="B990" s="79">
        <v>6</v>
      </c>
      <c r="C990" s="80" t="s">
        <v>18</v>
      </c>
      <c r="D990" s="275"/>
      <c r="E990" s="275"/>
      <c r="F990" s="275"/>
      <c r="G990" s="275"/>
      <c r="H990" s="180">
        <v>3850000</v>
      </c>
      <c r="I990" s="114">
        <v>12700</v>
      </c>
      <c r="J990" s="64">
        <f>I990</f>
        <v>12700</v>
      </c>
      <c r="K990" s="169"/>
    </row>
    <row r="991" spans="1:11" x14ac:dyDescent="0.25">
      <c r="A991" s="4"/>
      <c r="B991" s="79">
        <v>2</v>
      </c>
      <c r="C991" s="80" t="s">
        <v>21</v>
      </c>
      <c r="D991" s="275"/>
      <c r="E991" s="275"/>
      <c r="F991" s="275"/>
      <c r="G991" s="275"/>
      <c r="H991" s="180"/>
      <c r="I991" s="114">
        <v>667500</v>
      </c>
      <c r="J991" s="64">
        <f>I991</f>
        <v>667500</v>
      </c>
      <c r="K991" s="162"/>
    </row>
    <row r="992" spans="1:11" x14ac:dyDescent="0.25">
      <c r="A992" s="4"/>
      <c r="B992" s="79">
        <v>5</v>
      </c>
      <c r="C992" s="80" t="s">
        <v>19</v>
      </c>
      <c r="D992" s="79"/>
      <c r="E992" s="79"/>
      <c r="F992" s="79"/>
      <c r="G992" s="79">
        <f>E992*F992</f>
        <v>0</v>
      </c>
      <c r="H992" s="180"/>
      <c r="I992" s="64">
        <f>G992</f>
        <v>0</v>
      </c>
      <c r="J992" s="64"/>
      <c r="K992" s="69"/>
    </row>
    <row r="993" spans="1:11" x14ac:dyDescent="0.25">
      <c r="A993" s="4"/>
      <c r="B993" s="82">
        <v>10</v>
      </c>
      <c r="C993" s="80" t="s">
        <v>20</v>
      </c>
      <c r="D993" s="79"/>
      <c r="E993" s="79"/>
      <c r="F993" s="79"/>
      <c r="G993" s="79">
        <f>E993*F993</f>
        <v>0</v>
      </c>
      <c r="H993" s="106"/>
      <c r="I993" s="64">
        <f>G993</f>
        <v>0</v>
      </c>
      <c r="J993" s="64"/>
      <c r="K993" s="69"/>
    </row>
    <row r="994" spans="1:11" ht="15" customHeight="1" x14ac:dyDescent="0.25">
      <c r="A994" s="135">
        <v>2</v>
      </c>
      <c r="B994" s="35" t="s">
        <v>110</v>
      </c>
      <c r="C994" s="35"/>
      <c r="D994" s="35"/>
      <c r="E994" s="35"/>
      <c r="F994" s="35"/>
      <c r="G994" s="35" t="s">
        <v>7</v>
      </c>
      <c r="H994" s="26">
        <f>H995</f>
        <v>4600000</v>
      </c>
      <c r="I994" s="25">
        <f>SUM(I995:I1001)</f>
        <v>1693600</v>
      </c>
      <c r="J994" s="25">
        <f>SUM(J995:J1001)</f>
        <v>1693600</v>
      </c>
      <c r="K994" s="11"/>
    </row>
    <row r="995" spans="1:11" ht="15" customHeight="1" x14ac:dyDescent="0.25">
      <c r="A995" s="4"/>
      <c r="B995" s="79">
        <v>3</v>
      </c>
      <c r="C995" s="80" t="s">
        <v>16</v>
      </c>
      <c r="D995" s="275"/>
      <c r="E995" s="275"/>
      <c r="F995" s="275"/>
      <c r="G995" s="275"/>
      <c r="H995" s="180">
        <v>4600000</v>
      </c>
      <c r="I995" s="64"/>
      <c r="J995" s="64"/>
      <c r="K995" s="69"/>
    </row>
    <row r="996" spans="1:11" x14ac:dyDescent="0.25">
      <c r="A996" s="4"/>
      <c r="B996" s="79">
        <v>4</v>
      </c>
      <c r="C996" s="80" t="s">
        <v>17</v>
      </c>
      <c r="D996" s="275"/>
      <c r="E996" s="275"/>
      <c r="F996" s="275"/>
      <c r="G996" s="275"/>
      <c r="H996" s="180"/>
      <c r="I996" s="64"/>
      <c r="J996" s="64">
        <f>I996</f>
        <v>0</v>
      </c>
      <c r="K996" s="69"/>
    </row>
    <row r="997" spans="1:11" x14ac:dyDescent="0.25">
      <c r="A997" s="4"/>
      <c r="B997" s="79">
        <v>6</v>
      </c>
      <c r="C997" s="80" t="s">
        <v>250</v>
      </c>
      <c r="D997" s="275"/>
      <c r="E997" s="275"/>
      <c r="F997" s="275"/>
      <c r="G997" s="275"/>
      <c r="H997" s="180"/>
      <c r="I997" s="64"/>
      <c r="J997" s="64">
        <f>I997</f>
        <v>0</v>
      </c>
      <c r="K997" s="69"/>
    </row>
    <row r="998" spans="1:11" x14ac:dyDescent="0.25">
      <c r="A998" s="4"/>
      <c r="B998" s="79">
        <v>6</v>
      </c>
      <c r="C998" s="80" t="s">
        <v>18</v>
      </c>
      <c r="D998" s="275"/>
      <c r="E998" s="275"/>
      <c r="F998" s="275"/>
      <c r="G998" s="275"/>
      <c r="H998" s="180">
        <v>4590000</v>
      </c>
      <c r="I998" s="114">
        <v>43600</v>
      </c>
      <c r="J998" s="64">
        <f>I998</f>
        <v>43600</v>
      </c>
      <c r="K998" s="161" t="s">
        <v>153</v>
      </c>
    </row>
    <row r="999" spans="1:11" x14ac:dyDescent="0.25">
      <c r="A999" s="4"/>
      <c r="B999" s="79">
        <v>2</v>
      </c>
      <c r="C999" s="80" t="s">
        <v>21</v>
      </c>
      <c r="D999" s="275"/>
      <c r="E999" s="275"/>
      <c r="F999" s="275"/>
      <c r="G999" s="275"/>
      <c r="H999" s="180"/>
      <c r="I999" s="114">
        <v>1650000</v>
      </c>
      <c r="J999" s="64">
        <f>I999</f>
        <v>1650000</v>
      </c>
      <c r="K999" s="162"/>
    </row>
    <row r="1000" spans="1:11" x14ac:dyDescent="0.25">
      <c r="A1000" s="4"/>
      <c r="B1000" s="79">
        <v>5</v>
      </c>
      <c r="C1000" s="80" t="s">
        <v>19</v>
      </c>
      <c r="D1000" s="79"/>
      <c r="E1000" s="79"/>
      <c r="F1000" s="79"/>
      <c r="G1000" s="79">
        <f>E1000*F1000</f>
        <v>0</v>
      </c>
      <c r="H1000" s="180"/>
      <c r="I1000" s="64">
        <f>G1000</f>
        <v>0</v>
      </c>
      <c r="J1000" s="64"/>
      <c r="K1000" s="69"/>
    </row>
    <row r="1001" spans="1:11" x14ac:dyDescent="0.25">
      <c r="A1001" s="4"/>
      <c r="B1001" s="82">
        <v>10</v>
      </c>
      <c r="C1001" s="80" t="s">
        <v>20</v>
      </c>
      <c r="D1001" s="79"/>
      <c r="E1001" s="79"/>
      <c r="F1001" s="79"/>
      <c r="G1001" s="79">
        <f>E1001*F1001</f>
        <v>0</v>
      </c>
      <c r="H1001" s="106"/>
      <c r="I1001" s="64">
        <f>G1001</f>
        <v>0</v>
      </c>
      <c r="J1001" s="64"/>
      <c r="K1001" s="69"/>
    </row>
    <row r="1002" spans="1:11" x14ac:dyDescent="0.25">
      <c r="A1002" s="135">
        <v>3</v>
      </c>
      <c r="B1002" s="279" t="s">
        <v>113</v>
      </c>
      <c r="C1002" s="279"/>
      <c r="D1002" s="279"/>
      <c r="E1002" s="279"/>
      <c r="F1002" s="279"/>
      <c r="G1002" s="35" t="s">
        <v>7</v>
      </c>
      <c r="H1002" s="26">
        <f>H1003</f>
        <v>3900000</v>
      </c>
      <c r="I1002" s="25">
        <f>SUM(I1003:I1009)</f>
        <v>2177700</v>
      </c>
      <c r="J1002" s="25">
        <f>SUM(J1003:J1009)</f>
        <v>2177700</v>
      </c>
      <c r="K1002" s="11"/>
    </row>
    <row r="1003" spans="1:11" ht="15" customHeight="1" x14ac:dyDescent="0.25">
      <c r="A1003" s="4"/>
      <c r="B1003" s="79">
        <v>3</v>
      </c>
      <c r="C1003" s="80" t="s">
        <v>16</v>
      </c>
      <c r="D1003" s="275"/>
      <c r="E1003" s="275"/>
      <c r="F1003" s="275"/>
      <c r="G1003" s="275"/>
      <c r="H1003" s="180">
        <v>3900000</v>
      </c>
      <c r="I1003" s="64"/>
      <c r="J1003" s="64"/>
      <c r="K1003" s="69"/>
    </row>
    <row r="1004" spans="1:11" x14ac:dyDescent="0.25">
      <c r="A1004" s="4"/>
      <c r="B1004" s="79">
        <v>4</v>
      </c>
      <c r="C1004" s="80" t="s">
        <v>17</v>
      </c>
      <c r="D1004" s="275"/>
      <c r="E1004" s="275"/>
      <c r="F1004" s="275"/>
      <c r="G1004" s="275"/>
      <c r="H1004" s="180"/>
      <c r="I1004" s="114">
        <v>3700</v>
      </c>
      <c r="J1004" s="64">
        <f>I1004</f>
        <v>3700</v>
      </c>
      <c r="K1004" s="158" t="s">
        <v>153</v>
      </c>
    </row>
    <row r="1005" spans="1:11" x14ac:dyDescent="0.25">
      <c r="A1005" s="4"/>
      <c r="B1005" s="79">
        <v>6</v>
      </c>
      <c r="C1005" s="80" t="s">
        <v>250</v>
      </c>
      <c r="D1005" s="275"/>
      <c r="E1005" s="275"/>
      <c r="F1005" s="275"/>
      <c r="G1005" s="275"/>
      <c r="H1005" s="180"/>
      <c r="I1005" s="114">
        <v>31100</v>
      </c>
      <c r="J1005" s="64">
        <f>I1005</f>
        <v>31100</v>
      </c>
      <c r="K1005" s="159"/>
    </row>
    <row r="1006" spans="1:11" x14ac:dyDescent="0.25">
      <c r="A1006" s="4"/>
      <c r="B1006" s="79">
        <v>6</v>
      </c>
      <c r="C1006" s="80" t="s">
        <v>18</v>
      </c>
      <c r="D1006" s="275"/>
      <c r="E1006" s="275"/>
      <c r="F1006" s="275"/>
      <c r="G1006" s="275"/>
      <c r="H1006" s="180">
        <v>3850000</v>
      </c>
      <c r="I1006" s="114">
        <v>19900</v>
      </c>
      <c r="J1006" s="64">
        <f>I1006</f>
        <v>19900</v>
      </c>
      <c r="K1006" s="159"/>
    </row>
    <row r="1007" spans="1:11" x14ac:dyDescent="0.25">
      <c r="A1007" s="4"/>
      <c r="B1007" s="79">
        <v>2</v>
      </c>
      <c r="C1007" s="80" t="s">
        <v>21</v>
      </c>
      <c r="D1007" s="275"/>
      <c r="E1007" s="275"/>
      <c r="F1007" s="275"/>
      <c r="G1007" s="275"/>
      <c r="H1007" s="180"/>
      <c r="I1007" s="114">
        <v>2123000</v>
      </c>
      <c r="J1007" s="64">
        <f>I1007</f>
        <v>2123000</v>
      </c>
      <c r="K1007" s="160"/>
    </row>
    <row r="1008" spans="1:11" x14ac:dyDescent="0.25">
      <c r="A1008" s="4"/>
      <c r="B1008" s="79">
        <v>5</v>
      </c>
      <c r="C1008" s="80" t="s">
        <v>19</v>
      </c>
      <c r="D1008" s="79"/>
      <c r="E1008" s="79"/>
      <c r="F1008" s="79"/>
      <c r="G1008" s="79">
        <f>E1008*F1008</f>
        <v>0</v>
      </c>
      <c r="H1008" s="180"/>
      <c r="I1008" s="64">
        <f>G1008</f>
        <v>0</v>
      </c>
      <c r="J1008" s="64"/>
      <c r="K1008" s="69"/>
    </row>
    <row r="1009" spans="1:11" x14ac:dyDescent="0.25">
      <c r="A1009" s="4"/>
      <c r="B1009" s="82">
        <v>10</v>
      </c>
      <c r="C1009" s="80" t="s">
        <v>20</v>
      </c>
      <c r="D1009" s="79"/>
      <c r="E1009" s="79"/>
      <c r="F1009" s="79"/>
      <c r="G1009" s="79">
        <f>E1009*F1009</f>
        <v>0</v>
      </c>
      <c r="H1009" s="106"/>
      <c r="I1009" s="64">
        <f>G1009</f>
        <v>0</v>
      </c>
      <c r="J1009" s="64"/>
      <c r="K1009" s="69"/>
    </row>
    <row r="1010" spans="1:11" x14ac:dyDescent="0.25">
      <c r="A1010" s="135">
        <v>4</v>
      </c>
      <c r="B1010" s="279" t="s">
        <v>118</v>
      </c>
      <c r="C1010" s="279"/>
      <c r="D1010" s="279"/>
      <c r="E1010" s="279"/>
      <c r="F1010" s="279"/>
      <c r="G1010" s="35" t="s">
        <v>7</v>
      </c>
      <c r="H1010" s="26">
        <f>H1011</f>
        <v>3170000</v>
      </c>
      <c r="I1010" s="25">
        <f>SUM(I1011:I1017)</f>
        <v>3216500</v>
      </c>
      <c r="J1010" s="25">
        <f>SUM(J1011:J1017)</f>
        <v>3216500</v>
      </c>
      <c r="K1010" s="11"/>
    </row>
    <row r="1011" spans="1:11" x14ac:dyDescent="0.25">
      <c r="A1011" s="4"/>
      <c r="B1011" s="79">
        <v>3</v>
      </c>
      <c r="C1011" s="80" t="s">
        <v>16</v>
      </c>
      <c r="D1011" s="275"/>
      <c r="E1011" s="275"/>
      <c r="F1011" s="275"/>
      <c r="G1011" s="275"/>
      <c r="H1011" s="180">
        <v>3170000</v>
      </c>
      <c r="I1011" s="64"/>
      <c r="J1011" s="64"/>
      <c r="K1011" s="69"/>
    </row>
    <row r="1012" spans="1:11" x14ac:dyDescent="0.25">
      <c r="A1012" s="4"/>
      <c r="B1012" s="79">
        <v>4</v>
      </c>
      <c r="C1012" s="80" t="s">
        <v>17</v>
      </c>
      <c r="D1012" s="275"/>
      <c r="E1012" s="275"/>
      <c r="F1012" s="275"/>
      <c r="G1012" s="275"/>
      <c r="H1012" s="180"/>
      <c r="I1012" s="114">
        <v>3700</v>
      </c>
      <c r="J1012" s="64">
        <f>I1012</f>
        <v>3700</v>
      </c>
      <c r="K1012" s="158" t="s">
        <v>153</v>
      </c>
    </row>
    <row r="1013" spans="1:11" x14ac:dyDescent="0.25">
      <c r="A1013" s="4"/>
      <c r="B1013" s="79">
        <v>6</v>
      </c>
      <c r="C1013" s="80" t="s">
        <v>250</v>
      </c>
      <c r="D1013" s="275"/>
      <c r="E1013" s="275"/>
      <c r="F1013" s="275"/>
      <c r="G1013" s="275"/>
      <c r="H1013" s="180"/>
      <c r="I1013" s="114">
        <v>12500</v>
      </c>
      <c r="J1013" s="64">
        <f>I1013</f>
        <v>12500</v>
      </c>
      <c r="K1013" s="159"/>
    </row>
    <row r="1014" spans="1:11" x14ac:dyDescent="0.25">
      <c r="A1014" s="4"/>
      <c r="B1014" s="79">
        <v>6</v>
      </c>
      <c r="C1014" s="80" t="s">
        <v>18</v>
      </c>
      <c r="D1014" s="275"/>
      <c r="E1014" s="275"/>
      <c r="F1014" s="275"/>
      <c r="G1014" s="275"/>
      <c r="H1014" s="180">
        <v>3160000</v>
      </c>
      <c r="I1014" s="114">
        <v>30300</v>
      </c>
      <c r="J1014" s="64">
        <f>I1014</f>
        <v>30300</v>
      </c>
      <c r="K1014" s="159"/>
    </row>
    <row r="1015" spans="1:11" x14ac:dyDescent="0.25">
      <c r="A1015" s="4"/>
      <c r="B1015" s="79">
        <v>2</v>
      </c>
      <c r="C1015" s="80" t="s">
        <v>21</v>
      </c>
      <c r="D1015" s="275"/>
      <c r="E1015" s="275"/>
      <c r="F1015" s="275"/>
      <c r="G1015" s="275"/>
      <c r="H1015" s="180"/>
      <c r="I1015" s="114">
        <v>3170000</v>
      </c>
      <c r="J1015" s="64">
        <f>I1015</f>
        <v>3170000</v>
      </c>
      <c r="K1015" s="160"/>
    </row>
    <row r="1016" spans="1:11" x14ac:dyDescent="0.25">
      <c r="A1016" s="4"/>
      <c r="B1016" s="79">
        <v>5</v>
      </c>
      <c r="C1016" s="80" t="s">
        <v>19</v>
      </c>
      <c r="D1016" s="79"/>
      <c r="E1016" s="79"/>
      <c r="F1016" s="79"/>
      <c r="G1016" s="79">
        <f>E1016*F1016</f>
        <v>0</v>
      </c>
      <c r="H1016" s="180"/>
      <c r="I1016" s="64">
        <f>G1016</f>
        <v>0</v>
      </c>
      <c r="J1016" s="64"/>
      <c r="K1016" s="69"/>
    </row>
    <row r="1017" spans="1:11" x14ac:dyDescent="0.25">
      <c r="A1017" s="4"/>
      <c r="B1017" s="82">
        <v>10</v>
      </c>
      <c r="C1017" s="80" t="s">
        <v>20</v>
      </c>
      <c r="D1017" s="79"/>
      <c r="E1017" s="79"/>
      <c r="F1017" s="79"/>
      <c r="G1017" s="79">
        <f>E1017*F1017</f>
        <v>0</v>
      </c>
      <c r="H1017" s="106"/>
      <c r="I1017" s="64">
        <f>G1017</f>
        <v>0</v>
      </c>
      <c r="J1017" s="64"/>
      <c r="K1017" s="69"/>
    </row>
    <row r="1018" spans="1:11" x14ac:dyDescent="0.25">
      <c r="A1018" s="135">
        <v>5</v>
      </c>
      <c r="B1018" s="279" t="s">
        <v>119</v>
      </c>
      <c r="C1018" s="279"/>
      <c r="D1018" s="279"/>
      <c r="E1018" s="279"/>
      <c r="F1018" s="279"/>
      <c r="G1018" s="35" t="s">
        <v>7</v>
      </c>
      <c r="H1018" s="26">
        <f>H1019</f>
        <v>4617000</v>
      </c>
      <c r="I1018" s="25">
        <f>SUM(I1019:I1025)</f>
        <v>4263395</v>
      </c>
      <c r="J1018" s="25">
        <f>SUM(J1019:J1025)</f>
        <v>4263395</v>
      </c>
      <c r="K1018" s="11"/>
    </row>
    <row r="1019" spans="1:11" x14ac:dyDescent="0.25">
      <c r="A1019" s="4"/>
      <c r="B1019" s="79">
        <v>3</v>
      </c>
      <c r="C1019" s="80" t="s">
        <v>16</v>
      </c>
      <c r="D1019" s="275"/>
      <c r="E1019" s="275"/>
      <c r="F1019" s="275"/>
      <c r="G1019" s="275"/>
      <c r="H1019" s="180">
        <v>4617000</v>
      </c>
      <c r="I1019" s="64"/>
      <c r="J1019" s="64"/>
      <c r="K1019" s="69"/>
    </row>
    <row r="1020" spans="1:11" x14ac:dyDescent="0.25">
      <c r="A1020" s="4"/>
      <c r="B1020" s="79">
        <v>4</v>
      </c>
      <c r="C1020" s="80" t="s">
        <v>17</v>
      </c>
      <c r="D1020" s="275"/>
      <c r="E1020" s="275"/>
      <c r="F1020" s="275"/>
      <c r="G1020" s="275"/>
      <c r="H1020" s="180"/>
      <c r="I1020" s="114">
        <v>3700</v>
      </c>
      <c r="J1020" s="64">
        <f>I1020</f>
        <v>3700</v>
      </c>
      <c r="K1020" s="158" t="s">
        <v>153</v>
      </c>
    </row>
    <row r="1021" spans="1:11" x14ac:dyDescent="0.25">
      <c r="A1021" s="4"/>
      <c r="B1021" s="79">
        <v>6</v>
      </c>
      <c r="C1021" s="80" t="s">
        <v>250</v>
      </c>
      <c r="D1021" s="275"/>
      <c r="E1021" s="275"/>
      <c r="F1021" s="275"/>
      <c r="G1021" s="275"/>
      <c r="H1021" s="180"/>
      <c r="I1021" s="114">
        <v>32540</v>
      </c>
      <c r="J1021" s="64">
        <f>I1021</f>
        <v>32540</v>
      </c>
      <c r="K1021" s="159"/>
    </row>
    <row r="1022" spans="1:11" x14ac:dyDescent="0.25">
      <c r="A1022" s="4"/>
      <c r="B1022" s="79">
        <v>6</v>
      </c>
      <c r="C1022" s="80" t="s">
        <v>18</v>
      </c>
      <c r="D1022" s="275"/>
      <c r="E1022" s="275"/>
      <c r="F1022" s="275"/>
      <c r="G1022" s="275"/>
      <c r="H1022" s="180">
        <v>4243000</v>
      </c>
      <c r="I1022" s="114">
        <v>51425</v>
      </c>
      <c r="J1022" s="64">
        <f>I1022</f>
        <v>51425</v>
      </c>
      <c r="K1022" s="159"/>
    </row>
    <row r="1023" spans="1:11" x14ac:dyDescent="0.25">
      <c r="A1023" s="4"/>
      <c r="B1023" s="79">
        <v>2</v>
      </c>
      <c r="C1023" s="80" t="s">
        <v>21</v>
      </c>
      <c r="D1023" s="275"/>
      <c r="E1023" s="275"/>
      <c r="F1023" s="275"/>
      <c r="G1023" s="275"/>
      <c r="H1023" s="180"/>
      <c r="I1023" s="114">
        <v>4175730</v>
      </c>
      <c r="J1023" s="64">
        <f>I1023</f>
        <v>4175730</v>
      </c>
      <c r="K1023" s="160"/>
    </row>
    <row r="1024" spans="1:11" x14ac:dyDescent="0.25">
      <c r="A1024" s="4"/>
      <c r="B1024" s="79">
        <v>5</v>
      </c>
      <c r="C1024" s="80" t="s">
        <v>19</v>
      </c>
      <c r="D1024" s="79"/>
      <c r="E1024" s="79"/>
      <c r="F1024" s="79"/>
      <c r="G1024" s="79">
        <f>E1024*F1024</f>
        <v>0</v>
      </c>
      <c r="H1024" s="180"/>
      <c r="I1024" s="64">
        <f>G1024</f>
        <v>0</v>
      </c>
      <c r="J1024" s="64"/>
      <c r="K1024" s="69"/>
    </row>
    <row r="1025" spans="1:11" x14ac:dyDescent="0.25">
      <c r="A1025" s="4"/>
      <c r="B1025" s="82">
        <v>10</v>
      </c>
      <c r="C1025" s="80" t="s">
        <v>20</v>
      </c>
      <c r="D1025" s="79"/>
      <c r="E1025" s="79"/>
      <c r="F1025" s="79"/>
      <c r="G1025" s="79">
        <f>E1025*F1025</f>
        <v>0</v>
      </c>
      <c r="H1025" s="106"/>
      <c r="I1025" s="64">
        <f>G1025</f>
        <v>0</v>
      </c>
      <c r="J1025" s="64"/>
      <c r="K1025" s="69"/>
    </row>
    <row r="1026" spans="1:11" x14ac:dyDescent="0.25">
      <c r="A1026" s="135">
        <v>6</v>
      </c>
      <c r="B1026" s="279" t="s">
        <v>121</v>
      </c>
      <c r="C1026" s="279"/>
      <c r="D1026" s="279"/>
      <c r="E1026" s="279"/>
      <c r="F1026" s="279"/>
      <c r="G1026" s="35" t="s">
        <v>7</v>
      </c>
      <c r="H1026" s="26">
        <f>H1027</f>
        <v>6670000</v>
      </c>
      <c r="I1026" s="25">
        <f>SUM(I1027:I1033)</f>
        <v>4265400</v>
      </c>
      <c r="J1026" s="25">
        <f>SUM(J1027:J1033)</f>
        <v>4265400</v>
      </c>
      <c r="K1026" s="11"/>
    </row>
    <row r="1027" spans="1:11" x14ac:dyDescent="0.25">
      <c r="A1027" s="4"/>
      <c r="B1027" s="79">
        <v>3</v>
      </c>
      <c r="C1027" s="80" t="s">
        <v>16</v>
      </c>
      <c r="D1027" s="275"/>
      <c r="E1027" s="275"/>
      <c r="F1027" s="275"/>
      <c r="G1027" s="275"/>
      <c r="H1027" s="180">
        <v>6670000</v>
      </c>
      <c r="I1027" s="64"/>
      <c r="J1027" s="64"/>
      <c r="K1027" s="69"/>
    </row>
    <row r="1028" spans="1:11" x14ac:dyDescent="0.25">
      <c r="A1028" s="4"/>
      <c r="B1028" s="79">
        <v>4</v>
      </c>
      <c r="C1028" s="80" t="s">
        <v>17</v>
      </c>
      <c r="D1028" s="275"/>
      <c r="E1028" s="275"/>
      <c r="F1028" s="275"/>
      <c r="G1028" s="275"/>
      <c r="H1028" s="180"/>
      <c r="I1028" s="114">
        <v>4900</v>
      </c>
      <c r="J1028" s="64">
        <f>I1028</f>
        <v>4900</v>
      </c>
      <c r="K1028" s="158" t="s">
        <v>153</v>
      </c>
    </row>
    <row r="1029" spans="1:11" x14ac:dyDescent="0.25">
      <c r="A1029" s="4"/>
      <c r="B1029" s="79">
        <v>6</v>
      </c>
      <c r="C1029" s="80" t="s">
        <v>250</v>
      </c>
      <c r="D1029" s="275"/>
      <c r="E1029" s="275"/>
      <c r="F1029" s="275"/>
      <c r="G1029" s="275"/>
      <c r="H1029" s="180"/>
      <c r="I1029" s="114">
        <v>50000</v>
      </c>
      <c r="J1029" s="64">
        <f>I1029</f>
        <v>50000</v>
      </c>
      <c r="K1029" s="159"/>
    </row>
    <row r="1030" spans="1:11" x14ac:dyDescent="0.25">
      <c r="A1030" s="4"/>
      <c r="B1030" s="79">
        <v>6</v>
      </c>
      <c r="C1030" s="80" t="s">
        <v>18</v>
      </c>
      <c r="D1030" s="275"/>
      <c r="E1030" s="275"/>
      <c r="F1030" s="275"/>
      <c r="G1030" s="275"/>
      <c r="H1030" s="180">
        <v>6570000</v>
      </c>
      <c r="I1030" s="114">
        <v>60500</v>
      </c>
      <c r="J1030" s="64">
        <f>I1030</f>
        <v>60500</v>
      </c>
      <c r="K1030" s="159"/>
    </row>
    <row r="1031" spans="1:11" x14ac:dyDescent="0.25">
      <c r="A1031" s="4"/>
      <c r="B1031" s="79">
        <v>2</v>
      </c>
      <c r="C1031" s="80" t="s">
        <v>21</v>
      </c>
      <c r="D1031" s="275"/>
      <c r="E1031" s="275"/>
      <c r="F1031" s="275"/>
      <c r="G1031" s="275"/>
      <c r="H1031" s="180"/>
      <c r="I1031" s="114">
        <v>4150000</v>
      </c>
      <c r="J1031" s="64">
        <f>I1031</f>
        <v>4150000</v>
      </c>
      <c r="K1031" s="160"/>
    </row>
    <row r="1032" spans="1:11" x14ac:dyDescent="0.25">
      <c r="A1032" s="4"/>
      <c r="B1032" s="79">
        <v>5</v>
      </c>
      <c r="C1032" s="80" t="s">
        <v>19</v>
      </c>
      <c r="D1032" s="79"/>
      <c r="E1032" s="79"/>
      <c r="F1032" s="79"/>
      <c r="G1032" s="79">
        <f>E1032*F1032</f>
        <v>0</v>
      </c>
      <c r="H1032" s="180"/>
      <c r="I1032" s="64">
        <f>G1032</f>
        <v>0</v>
      </c>
      <c r="J1032" s="64"/>
      <c r="K1032" s="69"/>
    </row>
    <row r="1033" spans="1:11" x14ac:dyDescent="0.25">
      <c r="A1033" s="4"/>
      <c r="B1033" s="82">
        <v>10</v>
      </c>
      <c r="C1033" s="80" t="s">
        <v>20</v>
      </c>
      <c r="D1033" s="79"/>
      <c r="E1033" s="79"/>
      <c r="F1033" s="79"/>
      <c r="G1033" s="79">
        <f>E1033*F1033</f>
        <v>0</v>
      </c>
      <c r="H1033" s="106"/>
      <c r="I1033" s="64">
        <f>G1033</f>
        <v>0</v>
      </c>
      <c r="J1033" s="64"/>
      <c r="K1033" s="69"/>
    </row>
    <row r="1034" spans="1:11" x14ac:dyDescent="0.25">
      <c r="A1034" s="135">
        <v>7</v>
      </c>
      <c r="B1034" s="279" t="s">
        <v>122</v>
      </c>
      <c r="C1034" s="279"/>
      <c r="D1034" s="279"/>
      <c r="E1034" s="279"/>
      <c r="F1034" s="279"/>
      <c r="G1034" s="35" t="s">
        <v>7</v>
      </c>
      <c r="H1034" s="26">
        <f>H1035</f>
        <v>2960000</v>
      </c>
      <c r="I1034" s="25">
        <f>SUM(I1035:I1041)</f>
        <v>1532680</v>
      </c>
      <c r="J1034" s="25">
        <f>SUM(J1035:J1041)</f>
        <v>1532680</v>
      </c>
      <c r="K1034" s="11"/>
    </row>
    <row r="1035" spans="1:11" x14ac:dyDescent="0.25">
      <c r="A1035" s="4"/>
      <c r="B1035" s="79">
        <v>3</v>
      </c>
      <c r="C1035" s="80" t="s">
        <v>16</v>
      </c>
      <c r="D1035" s="275"/>
      <c r="E1035" s="275"/>
      <c r="F1035" s="275"/>
      <c r="G1035" s="275"/>
      <c r="H1035" s="180">
        <v>2960000</v>
      </c>
      <c r="I1035" s="64"/>
      <c r="J1035" s="64"/>
      <c r="K1035" s="69"/>
    </row>
    <row r="1036" spans="1:11" x14ac:dyDescent="0.25">
      <c r="A1036" s="4"/>
      <c r="B1036" s="79">
        <v>4</v>
      </c>
      <c r="C1036" s="80" t="s">
        <v>17</v>
      </c>
      <c r="D1036" s="275"/>
      <c r="E1036" s="275"/>
      <c r="F1036" s="275"/>
      <c r="G1036" s="275"/>
      <c r="H1036" s="180"/>
      <c r="I1036" s="114">
        <v>4120</v>
      </c>
      <c r="J1036" s="64">
        <f>I1036</f>
        <v>4120</v>
      </c>
      <c r="K1036" s="158" t="s">
        <v>153</v>
      </c>
    </row>
    <row r="1037" spans="1:11" x14ac:dyDescent="0.25">
      <c r="A1037" s="4"/>
      <c r="B1037" s="79">
        <v>6</v>
      </c>
      <c r="C1037" s="80" t="s">
        <v>250</v>
      </c>
      <c r="D1037" s="275"/>
      <c r="E1037" s="275"/>
      <c r="F1037" s="275"/>
      <c r="G1037" s="275"/>
      <c r="H1037" s="180"/>
      <c r="I1037" s="114">
        <v>20570</v>
      </c>
      <c r="J1037" s="64">
        <f>I1037</f>
        <v>20570</v>
      </c>
      <c r="K1037" s="159"/>
    </row>
    <row r="1038" spans="1:11" x14ac:dyDescent="0.25">
      <c r="A1038" s="4"/>
      <c r="B1038" s="79">
        <v>6</v>
      </c>
      <c r="C1038" s="80" t="s">
        <v>18</v>
      </c>
      <c r="D1038" s="275"/>
      <c r="E1038" s="275"/>
      <c r="F1038" s="275"/>
      <c r="G1038" s="275"/>
      <c r="H1038" s="180">
        <v>2686000</v>
      </c>
      <c r="I1038" s="114">
        <v>27000</v>
      </c>
      <c r="J1038" s="64">
        <f>I1038</f>
        <v>27000</v>
      </c>
      <c r="K1038" s="159"/>
    </row>
    <row r="1039" spans="1:11" x14ac:dyDescent="0.25">
      <c r="A1039" s="4"/>
      <c r="B1039" s="79">
        <v>2</v>
      </c>
      <c r="C1039" s="80" t="s">
        <v>21</v>
      </c>
      <c r="D1039" s="275"/>
      <c r="E1039" s="275"/>
      <c r="F1039" s="275"/>
      <c r="G1039" s="275"/>
      <c r="H1039" s="180"/>
      <c r="I1039" s="114">
        <v>1480990</v>
      </c>
      <c r="J1039" s="64">
        <f>I1039</f>
        <v>1480990</v>
      </c>
      <c r="K1039" s="160"/>
    </row>
    <row r="1040" spans="1:11" x14ac:dyDescent="0.25">
      <c r="A1040" s="4"/>
      <c r="B1040" s="79">
        <v>5</v>
      </c>
      <c r="C1040" s="80" t="s">
        <v>19</v>
      </c>
      <c r="D1040" s="79"/>
      <c r="E1040" s="79"/>
      <c r="F1040" s="79"/>
      <c r="G1040" s="79">
        <f>E1040*F1040</f>
        <v>0</v>
      </c>
      <c r="H1040" s="180"/>
      <c r="I1040" s="64">
        <f>G1040</f>
        <v>0</v>
      </c>
      <c r="J1040" s="64"/>
      <c r="K1040" s="69"/>
    </row>
    <row r="1041" spans="1:11" x14ac:dyDescent="0.25">
      <c r="A1041" s="4"/>
      <c r="B1041" s="82">
        <v>10</v>
      </c>
      <c r="C1041" s="80" t="s">
        <v>20</v>
      </c>
      <c r="D1041" s="79"/>
      <c r="E1041" s="79"/>
      <c r="F1041" s="79"/>
      <c r="G1041" s="79">
        <f>E1041*F1041</f>
        <v>0</v>
      </c>
      <c r="H1041" s="106"/>
      <c r="I1041" s="64">
        <f>G1041</f>
        <v>0</v>
      </c>
      <c r="J1041" s="64"/>
      <c r="K1041" s="69"/>
    </row>
    <row r="1042" spans="1:11" x14ac:dyDescent="0.25">
      <c r="A1042" s="135">
        <v>8</v>
      </c>
      <c r="B1042" s="279" t="s">
        <v>120</v>
      </c>
      <c r="C1042" s="279"/>
      <c r="D1042" s="279"/>
      <c r="E1042" s="279"/>
      <c r="F1042" s="279"/>
      <c r="G1042" s="35" t="s">
        <v>7</v>
      </c>
      <c r="H1042" s="26">
        <f>H1043</f>
        <v>3847000</v>
      </c>
      <c r="I1042" s="25">
        <f>SUM(I1043:I1049)</f>
        <v>768130</v>
      </c>
      <c r="J1042" s="25">
        <f>SUM(J1043:J1049)</f>
        <v>768130</v>
      </c>
      <c r="K1042" s="11"/>
    </row>
    <row r="1043" spans="1:11" x14ac:dyDescent="0.25">
      <c r="A1043" s="4"/>
      <c r="B1043" s="79">
        <v>3</v>
      </c>
      <c r="C1043" s="80" t="s">
        <v>16</v>
      </c>
      <c r="D1043" s="275"/>
      <c r="E1043" s="275"/>
      <c r="F1043" s="275"/>
      <c r="G1043" s="275"/>
      <c r="H1043" s="180">
        <v>3847000</v>
      </c>
      <c r="I1043" s="64"/>
      <c r="J1043" s="64"/>
      <c r="K1043" s="69"/>
    </row>
    <row r="1044" spans="1:11" x14ac:dyDescent="0.25">
      <c r="A1044" s="4"/>
      <c r="B1044" s="79">
        <v>4</v>
      </c>
      <c r="C1044" s="80" t="s">
        <v>17</v>
      </c>
      <c r="D1044" s="275"/>
      <c r="E1044" s="275"/>
      <c r="F1044" s="275"/>
      <c r="G1044" s="275"/>
      <c r="H1044" s="180"/>
      <c r="I1044" s="114">
        <v>3630</v>
      </c>
      <c r="J1044" s="64">
        <f>I1044</f>
        <v>3630</v>
      </c>
      <c r="K1044" s="158" t="s">
        <v>153</v>
      </c>
    </row>
    <row r="1045" spans="1:11" x14ac:dyDescent="0.25">
      <c r="A1045" s="4"/>
      <c r="B1045" s="79">
        <v>6</v>
      </c>
      <c r="C1045" s="80" t="s">
        <v>250</v>
      </c>
      <c r="D1045" s="275"/>
      <c r="E1045" s="275"/>
      <c r="F1045" s="275"/>
      <c r="G1045" s="275"/>
      <c r="H1045" s="180"/>
      <c r="I1045" s="114">
        <v>19500</v>
      </c>
      <c r="J1045" s="64">
        <f>I1045</f>
        <v>19500</v>
      </c>
      <c r="K1045" s="159"/>
    </row>
    <row r="1046" spans="1:11" x14ac:dyDescent="0.25">
      <c r="A1046" s="4"/>
      <c r="B1046" s="79">
        <v>6</v>
      </c>
      <c r="C1046" s="80" t="s">
        <v>18</v>
      </c>
      <c r="D1046" s="275"/>
      <c r="E1046" s="275"/>
      <c r="F1046" s="275"/>
      <c r="G1046" s="275"/>
      <c r="H1046" s="180">
        <v>352000</v>
      </c>
      <c r="I1046" s="114">
        <v>36000</v>
      </c>
      <c r="J1046" s="64">
        <f>I1046</f>
        <v>36000</v>
      </c>
      <c r="K1046" s="159"/>
    </row>
    <row r="1047" spans="1:11" x14ac:dyDescent="0.25">
      <c r="A1047" s="4"/>
      <c r="B1047" s="79">
        <v>2</v>
      </c>
      <c r="C1047" s="80" t="s">
        <v>21</v>
      </c>
      <c r="D1047" s="275"/>
      <c r="E1047" s="275"/>
      <c r="F1047" s="275"/>
      <c r="G1047" s="275"/>
      <c r="H1047" s="180"/>
      <c r="I1047" s="114">
        <v>709000</v>
      </c>
      <c r="J1047" s="64">
        <f>I1047</f>
        <v>709000</v>
      </c>
      <c r="K1047" s="160"/>
    </row>
    <row r="1048" spans="1:11" x14ac:dyDescent="0.25">
      <c r="A1048" s="4"/>
      <c r="B1048" s="79">
        <v>5</v>
      </c>
      <c r="C1048" s="80" t="s">
        <v>19</v>
      </c>
      <c r="D1048" s="79"/>
      <c r="E1048" s="79"/>
      <c r="F1048" s="79"/>
      <c r="G1048" s="79">
        <f>E1048*F1048</f>
        <v>0</v>
      </c>
      <c r="H1048" s="180"/>
      <c r="I1048" s="64">
        <f>G1048</f>
        <v>0</v>
      </c>
      <c r="J1048" s="64"/>
      <c r="K1048" s="69"/>
    </row>
    <row r="1049" spans="1:11" x14ac:dyDescent="0.25">
      <c r="A1049" s="4"/>
      <c r="B1049" s="82">
        <v>10</v>
      </c>
      <c r="C1049" s="80" t="s">
        <v>20</v>
      </c>
      <c r="D1049" s="79"/>
      <c r="E1049" s="79"/>
      <c r="F1049" s="79"/>
      <c r="G1049" s="79">
        <f>E1049*F1049</f>
        <v>0</v>
      </c>
      <c r="H1049" s="106"/>
      <c r="I1049" s="64">
        <f>G1049</f>
        <v>0</v>
      </c>
      <c r="J1049" s="64"/>
      <c r="K1049" s="69"/>
    </row>
    <row r="1050" spans="1:11" x14ac:dyDescent="0.25">
      <c r="A1050" s="135">
        <v>9</v>
      </c>
      <c r="B1050" s="279" t="s">
        <v>123</v>
      </c>
      <c r="C1050" s="279"/>
      <c r="D1050" s="279"/>
      <c r="E1050" s="279"/>
      <c r="F1050" s="279"/>
      <c r="G1050" s="35" t="s">
        <v>7</v>
      </c>
      <c r="H1050" s="26">
        <f>H1051</f>
        <v>4982300</v>
      </c>
      <c r="I1050" s="25">
        <f>SUM(I1051:I1057)</f>
        <v>236740</v>
      </c>
      <c r="J1050" s="25">
        <f>SUM(J1051:J1057)</f>
        <v>236740</v>
      </c>
      <c r="K1050" s="11"/>
    </row>
    <row r="1051" spans="1:11" x14ac:dyDescent="0.25">
      <c r="A1051" s="4"/>
      <c r="B1051" s="79">
        <v>3</v>
      </c>
      <c r="C1051" s="80" t="s">
        <v>16</v>
      </c>
      <c r="D1051" s="275"/>
      <c r="E1051" s="275"/>
      <c r="F1051" s="275"/>
      <c r="G1051" s="275"/>
      <c r="H1051" s="180">
        <v>4982300</v>
      </c>
      <c r="I1051" s="64"/>
      <c r="J1051" s="64"/>
      <c r="K1051" s="69"/>
    </row>
    <row r="1052" spans="1:11" x14ac:dyDescent="0.25">
      <c r="A1052" s="4"/>
      <c r="B1052" s="79">
        <v>4</v>
      </c>
      <c r="C1052" s="80" t="s">
        <v>17</v>
      </c>
      <c r="D1052" s="275"/>
      <c r="E1052" s="275"/>
      <c r="F1052" s="275"/>
      <c r="G1052" s="275"/>
      <c r="H1052" s="180"/>
      <c r="I1052" s="64"/>
      <c r="J1052" s="64">
        <f>I1052</f>
        <v>0</v>
      </c>
      <c r="K1052" s="69"/>
    </row>
    <row r="1053" spans="1:11" x14ac:dyDescent="0.25">
      <c r="A1053" s="4"/>
      <c r="B1053" s="79">
        <v>6</v>
      </c>
      <c r="C1053" s="80" t="s">
        <v>250</v>
      </c>
      <c r="D1053" s="275"/>
      <c r="E1053" s="275"/>
      <c r="F1053" s="275"/>
      <c r="G1053" s="275"/>
      <c r="H1053" s="180"/>
      <c r="I1053" s="64"/>
      <c r="J1053" s="64">
        <f>I1053</f>
        <v>0</v>
      </c>
      <c r="K1053" s="69"/>
    </row>
    <row r="1054" spans="1:11" x14ac:dyDescent="0.25">
      <c r="A1054" s="4"/>
      <c r="B1054" s="79">
        <v>6</v>
      </c>
      <c r="C1054" s="80" t="s">
        <v>18</v>
      </c>
      <c r="D1054" s="275"/>
      <c r="E1054" s="275"/>
      <c r="F1054" s="275"/>
      <c r="G1054" s="275"/>
      <c r="H1054" s="180">
        <v>3623700</v>
      </c>
      <c r="I1054" s="114">
        <v>2740</v>
      </c>
      <c r="J1054" s="64">
        <f>I1054</f>
        <v>2740</v>
      </c>
      <c r="K1054" s="161" t="s">
        <v>153</v>
      </c>
    </row>
    <row r="1055" spans="1:11" x14ac:dyDescent="0.25">
      <c r="A1055" s="4"/>
      <c r="B1055" s="79">
        <v>2</v>
      </c>
      <c r="C1055" s="80" t="s">
        <v>21</v>
      </c>
      <c r="D1055" s="275"/>
      <c r="E1055" s="275"/>
      <c r="F1055" s="275"/>
      <c r="G1055" s="275"/>
      <c r="H1055" s="180"/>
      <c r="I1055" s="114">
        <v>234000</v>
      </c>
      <c r="J1055" s="64">
        <f>I1055</f>
        <v>234000</v>
      </c>
      <c r="K1055" s="162"/>
    </row>
    <row r="1056" spans="1:11" x14ac:dyDescent="0.25">
      <c r="A1056" s="4"/>
      <c r="B1056" s="79">
        <v>5</v>
      </c>
      <c r="C1056" s="80" t="s">
        <v>19</v>
      </c>
      <c r="D1056" s="79"/>
      <c r="E1056" s="79"/>
      <c r="F1056" s="79"/>
      <c r="G1056" s="79">
        <f>E1056*F1056</f>
        <v>0</v>
      </c>
      <c r="H1056" s="180"/>
      <c r="I1056" s="64">
        <f>G1056</f>
        <v>0</v>
      </c>
      <c r="J1056" s="64"/>
      <c r="K1056" s="69"/>
    </row>
    <row r="1057" spans="1:11" x14ac:dyDescent="0.25">
      <c r="A1057" s="4"/>
      <c r="B1057" s="82">
        <v>10</v>
      </c>
      <c r="C1057" s="80" t="s">
        <v>20</v>
      </c>
      <c r="D1057" s="79"/>
      <c r="E1057" s="79"/>
      <c r="F1057" s="79"/>
      <c r="G1057" s="79">
        <f>E1057*F1057</f>
        <v>0</v>
      </c>
      <c r="H1057" s="106"/>
      <c r="I1057" s="64">
        <f>G1057</f>
        <v>0</v>
      </c>
      <c r="J1057" s="64"/>
      <c r="K1057" s="69"/>
    </row>
    <row r="1058" spans="1:11" x14ac:dyDescent="0.25">
      <c r="A1058" s="135">
        <v>10</v>
      </c>
      <c r="B1058" s="178" t="s">
        <v>132</v>
      </c>
      <c r="C1058" s="178"/>
      <c r="D1058" s="178"/>
      <c r="E1058" s="178"/>
      <c r="F1058" s="178"/>
      <c r="G1058" s="10" t="s">
        <v>7</v>
      </c>
      <c r="H1058" s="26">
        <f>H1059</f>
        <v>13342644</v>
      </c>
      <c r="I1058" s="25">
        <f>SUM(I1059:I1065)</f>
        <v>8724000</v>
      </c>
      <c r="J1058" s="25">
        <f>SUM(J1059:J1065)</f>
        <v>8724000</v>
      </c>
      <c r="K1058" s="11"/>
    </row>
    <row r="1059" spans="1:11" x14ac:dyDescent="0.25">
      <c r="A1059" s="4"/>
      <c r="B1059" s="62">
        <v>3</v>
      </c>
      <c r="C1059" s="63" t="s">
        <v>16</v>
      </c>
      <c r="D1059" s="179"/>
      <c r="E1059" s="179"/>
      <c r="F1059" s="179"/>
      <c r="G1059" s="179"/>
      <c r="H1059" s="180">
        <v>13342644</v>
      </c>
      <c r="I1059" s="64"/>
      <c r="J1059" s="64"/>
      <c r="K1059" s="69"/>
    </row>
    <row r="1060" spans="1:11" x14ac:dyDescent="0.25">
      <c r="A1060" s="4"/>
      <c r="B1060" s="62">
        <v>4</v>
      </c>
      <c r="C1060" s="63" t="s">
        <v>17</v>
      </c>
      <c r="D1060" s="179"/>
      <c r="E1060" s="179"/>
      <c r="F1060" s="179"/>
      <c r="G1060" s="179"/>
      <c r="H1060" s="180"/>
      <c r="I1060" s="114">
        <v>5000</v>
      </c>
      <c r="J1060" s="64">
        <f>I1060</f>
        <v>5000</v>
      </c>
      <c r="K1060" s="158" t="s">
        <v>153</v>
      </c>
    </row>
    <row r="1061" spans="1:11" x14ac:dyDescent="0.25">
      <c r="A1061" s="4"/>
      <c r="B1061" s="62">
        <v>6</v>
      </c>
      <c r="C1061" s="63" t="s">
        <v>250</v>
      </c>
      <c r="D1061" s="179"/>
      <c r="E1061" s="179"/>
      <c r="F1061" s="179"/>
      <c r="G1061" s="179"/>
      <c r="H1061" s="180"/>
      <c r="I1061" s="114">
        <v>95000</v>
      </c>
      <c r="J1061" s="64">
        <f>I1061</f>
        <v>95000</v>
      </c>
      <c r="K1061" s="159"/>
    </row>
    <row r="1062" spans="1:11" x14ac:dyDescent="0.25">
      <c r="A1062" s="4"/>
      <c r="B1062" s="62">
        <v>6</v>
      </c>
      <c r="C1062" s="63" t="s">
        <v>18</v>
      </c>
      <c r="D1062" s="179"/>
      <c r="E1062" s="179"/>
      <c r="F1062" s="179"/>
      <c r="G1062" s="179"/>
      <c r="H1062" s="180">
        <v>12115772</v>
      </c>
      <c r="I1062" s="114">
        <v>124000</v>
      </c>
      <c r="J1062" s="64">
        <f>I1062</f>
        <v>124000</v>
      </c>
      <c r="K1062" s="159"/>
    </row>
    <row r="1063" spans="1:11" x14ac:dyDescent="0.25">
      <c r="A1063" s="4"/>
      <c r="B1063" s="62">
        <v>2</v>
      </c>
      <c r="C1063" s="63" t="s">
        <v>21</v>
      </c>
      <c r="D1063" s="179"/>
      <c r="E1063" s="179"/>
      <c r="F1063" s="179"/>
      <c r="G1063" s="179"/>
      <c r="H1063" s="180"/>
      <c r="I1063" s="114">
        <v>8500000</v>
      </c>
      <c r="J1063" s="64">
        <f>I1063</f>
        <v>8500000</v>
      </c>
      <c r="K1063" s="160"/>
    </row>
    <row r="1064" spans="1:11" x14ac:dyDescent="0.25">
      <c r="A1064" s="4"/>
      <c r="B1064" s="62">
        <v>5</v>
      </c>
      <c r="C1064" s="63" t="s">
        <v>19</v>
      </c>
      <c r="D1064" s="62"/>
      <c r="E1064" s="62"/>
      <c r="F1064" s="62"/>
      <c r="G1064" s="62">
        <f>E1064*F1064</f>
        <v>0</v>
      </c>
      <c r="H1064" s="180"/>
      <c r="I1064" s="64">
        <f>G1064</f>
        <v>0</v>
      </c>
      <c r="J1064" s="64"/>
      <c r="K1064" s="69"/>
    </row>
    <row r="1065" spans="1:11" x14ac:dyDescent="0.25">
      <c r="A1065" s="4"/>
      <c r="B1065" s="65">
        <v>10</v>
      </c>
      <c r="C1065" s="63" t="s">
        <v>20</v>
      </c>
      <c r="D1065" s="62"/>
      <c r="E1065" s="62"/>
      <c r="F1065" s="62"/>
      <c r="G1065" s="62">
        <f>E1065*F1065</f>
        <v>0</v>
      </c>
      <c r="H1065" s="106"/>
      <c r="I1065" s="64">
        <f>G1065</f>
        <v>0</v>
      </c>
      <c r="J1065" s="64"/>
      <c r="K1065" s="69"/>
    </row>
    <row r="1066" spans="1:11" x14ac:dyDescent="0.25">
      <c r="A1066" s="13"/>
      <c r="B1066" s="93"/>
      <c r="C1066" s="237" t="s">
        <v>46</v>
      </c>
      <c r="D1066" s="238"/>
      <c r="E1066" s="238"/>
      <c r="F1066" s="238"/>
      <c r="G1066" s="239"/>
      <c r="H1066" s="107">
        <f>SUM(H1067:H1073)</f>
        <v>51988944</v>
      </c>
      <c r="I1066" s="94">
        <f>SUM(I1067:I1073)</f>
        <v>27593145</v>
      </c>
      <c r="J1066" s="94">
        <f>SUM(J1067:J1073)</f>
        <v>27593145</v>
      </c>
      <c r="K1066" s="95"/>
    </row>
    <row r="1067" spans="1:11" x14ac:dyDescent="0.25">
      <c r="A1067" s="228"/>
      <c r="B1067" s="229"/>
      <c r="C1067" s="186" t="s">
        <v>92</v>
      </c>
      <c r="D1067" s="187"/>
      <c r="E1067" s="187"/>
      <c r="F1067" s="187"/>
      <c r="G1067" s="187"/>
      <c r="H1067" s="280">
        <f>H987+H995+H1003++H1011+H1019+H1027+H1035+H1043+H1051+H1059</f>
        <v>51988944</v>
      </c>
      <c r="I1067" s="104">
        <f>I987+I995+I1003+I1011+I1019+I1027+I1035+I1043+I1051+I1059</f>
        <v>0</v>
      </c>
      <c r="J1067" s="104">
        <f>J987+J995+J1003+J1011+J1019+J1027+J1035+J1043+J1051+J1059</f>
        <v>0</v>
      </c>
      <c r="K1067" s="12"/>
    </row>
    <row r="1068" spans="1:11" x14ac:dyDescent="0.25">
      <c r="A1068" s="230"/>
      <c r="B1068" s="231"/>
      <c r="C1068" s="218" t="s">
        <v>0</v>
      </c>
      <c r="D1068" s="219"/>
      <c r="E1068" s="219"/>
      <c r="F1068" s="219"/>
      <c r="G1068" s="219"/>
      <c r="H1068" s="281"/>
      <c r="I1068" s="104">
        <f t="shared" ref="I1068:J1073" si="79">I988+I996+I1004+I1012+I1020+I1028+I1036+I1044+I1052+I1060</f>
        <v>33050</v>
      </c>
      <c r="J1068" s="104">
        <f t="shared" si="79"/>
        <v>33050</v>
      </c>
      <c r="K1068" s="12"/>
    </row>
    <row r="1069" spans="1:11" x14ac:dyDescent="0.25">
      <c r="A1069" s="230"/>
      <c r="B1069" s="231"/>
      <c r="C1069" s="218" t="s">
        <v>256</v>
      </c>
      <c r="D1069" s="219"/>
      <c r="E1069" s="219"/>
      <c r="F1069" s="219"/>
      <c r="G1069" s="219"/>
      <c r="H1069" s="281"/>
      <c r="I1069" s="104">
        <f t="shared" si="79"/>
        <v>291710</v>
      </c>
      <c r="J1069" s="104">
        <f t="shared" si="79"/>
        <v>291710</v>
      </c>
      <c r="K1069" s="12"/>
    </row>
    <row r="1070" spans="1:11" x14ac:dyDescent="0.25">
      <c r="A1070" s="230"/>
      <c r="B1070" s="231"/>
      <c r="C1070" s="218" t="s">
        <v>1</v>
      </c>
      <c r="D1070" s="219"/>
      <c r="E1070" s="219"/>
      <c r="F1070" s="219"/>
      <c r="G1070" s="219"/>
      <c r="H1070" s="281"/>
      <c r="I1070" s="104">
        <f t="shared" si="79"/>
        <v>408165</v>
      </c>
      <c r="J1070" s="104">
        <f t="shared" si="79"/>
        <v>408165</v>
      </c>
      <c r="K1070" s="12"/>
    </row>
    <row r="1071" spans="1:11" x14ac:dyDescent="0.25">
      <c r="A1071" s="230"/>
      <c r="B1071" s="231"/>
      <c r="C1071" s="218" t="s">
        <v>45</v>
      </c>
      <c r="D1071" s="219"/>
      <c r="E1071" s="219"/>
      <c r="F1071" s="219"/>
      <c r="G1071" s="220"/>
      <c r="H1071" s="281"/>
      <c r="I1071" s="104">
        <f t="shared" si="79"/>
        <v>26860220</v>
      </c>
      <c r="J1071" s="104">
        <f t="shared" si="79"/>
        <v>26860220</v>
      </c>
      <c r="K1071" s="12"/>
    </row>
    <row r="1072" spans="1:11" x14ac:dyDescent="0.25">
      <c r="A1072" s="230"/>
      <c r="B1072" s="231"/>
      <c r="C1072" s="201" t="s">
        <v>2</v>
      </c>
      <c r="D1072" s="202"/>
      <c r="E1072" s="202"/>
      <c r="F1072" s="202"/>
      <c r="G1072" s="203"/>
      <c r="H1072" s="281"/>
      <c r="I1072" s="104">
        <f t="shared" si="79"/>
        <v>0</v>
      </c>
      <c r="J1072" s="104">
        <f t="shared" si="79"/>
        <v>0</v>
      </c>
      <c r="K1072" s="12"/>
    </row>
    <row r="1073" spans="1:11" x14ac:dyDescent="0.25">
      <c r="A1073" s="230"/>
      <c r="B1073" s="231"/>
      <c r="C1073" s="201" t="s">
        <v>82</v>
      </c>
      <c r="D1073" s="202"/>
      <c r="E1073" s="202"/>
      <c r="F1073" s="202"/>
      <c r="G1073" s="203"/>
      <c r="H1073" s="281"/>
      <c r="I1073" s="104">
        <f t="shared" si="79"/>
        <v>0</v>
      </c>
      <c r="J1073" s="104">
        <f t="shared" si="79"/>
        <v>0</v>
      </c>
      <c r="K1073" s="12"/>
    </row>
    <row r="1074" spans="1:11" x14ac:dyDescent="0.25">
      <c r="A1074" s="199" t="s">
        <v>14</v>
      </c>
      <c r="B1074" s="199"/>
      <c r="C1074" s="199"/>
      <c r="D1074" s="199"/>
      <c r="E1074" s="199"/>
      <c r="F1074" s="199"/>
      <c r="G1074" s="199"/>
      <c r="H1074" s="5"/>
      <c r="I1074" s="29"/>
      <c r="J1074" s="29"/>
      <c r="K1074" s="6"/>
    </row>
    <row r="1075" spans="1:11" x14ac:dyDescent="0.25">
      <c r="A1075" s="13"/>
      <c r="B1075" s="13"/>
      <c r="C1075" s="183" t="s">
        <v>53</v>
      </c>
      <c r="D1075" s="184"/>
      <c r="E1075" s="184"/>
      <c r="F1075" s="184"/>
      <c r="G1075" s="185"/>
      <c r="H1075" s="105">
        <f>H1076</f>
        <v>0</v>
      </c>
      <c r="I1075" s="27">
        <f>SUM(I1076:I1082)</f>
        <v>0</v>
      </c>
      <c r="J1075" s="27">
        <f>SUM(J1076:J1082)</f>
        <v>0</v>
      </c>
      <c r="K1075" s="14"/>
    </row>
    <row r="1076" spans="1:11" x14ac:dyDescent="0.25">
      <c r="A1076" s="228"/>
      <c r="B1076" s="229"/>
      <c r="C1076" s="186" t="s">
        <v>93</v>
      </c>
      <c r="D1076" s="187"/>
      <c r="E1076" s="187"/>
      <c r="F1076" s="187"/>
      <c r="G1076" s="187"/>
      <c r="H1076" s="242">
        <v>0</v>
      </c>
      <c r="I1076" s="104">
        <v>0</v>
      </c>
      <c r="J1076" s="28">
        <v>0</v>
      </c>
      <c r="K1076" s="12"/>
    </row>
    <row r="1077" spans="1:11" x14ac:dyDescent="0.25">
      <c r="A1077" s="230"/>
      <c r="B1077" s="231"/>
      <c r="C1077" s="218" t="s">
        <v>54</v>
      </c>
      <c r="D1077" s="219"/>
      <c r="E1077" s="219"/>
      <c r="F1077" s="219"/>
      <c r="G1077" s="219"/>
      <c r="H1077" s="175"/>
      <c r="I1077" s="104">
        <v>0</v>
      </c>
      <c r="J1077" s="28">
        <v>0</v>
      </c>
      <c r="K1077" s="12"/>
    </row>
    <row r="1078" spans="1:11" x14ac:dyDescent="0.25">
      <c r="A1078" s="230"/>
      <c r="B1078" s="231"/>
      <c r="C1078" s="218" t="s">
        <v>258</v>
      </c>
      <c r="D1078" s="219"/>
      <c r="E1078" s="219"/>
      <c r="F1078" s="219"/>
      <c r="G1078" s="219"/>
      <c r="H1078" s="175"/>
      <c r="I1078" s="104">
        <v>0</v>
      </c>
      <c r="J1078" s="28">
        <v>0</v>
      </c>
      <c r="K1078" s="12"/>
    </row>
    <row r="1079" spans="1:11" x14ac:dyDescent="0.25">
      <c r="A1079" s="230"/>
      <c r="B1079" s="231"/>
      <c r="C1079" s="218" t="s">
        <v>55</v>
      </c>
      <c r="D1079" s="219"/>
      <c r="E1079" s="219"/>
      <c r="F1079" s="219"/>
      <c r="G1079" s="219"/>
      <c r="H1079" s="175"/>
      <c r="I1079" s="104">
        <v>0</v>
      </c>
      <c r="J1079" s="28">
        <v>0</v>
      </c>
      <c r="K1079" s="12"/>
    </row>
    <row r="1080" spans="1:11" x14ac:dyDescent="0.25">
      <c r="A1080" s="230"/>
      <c r="B1080" s="231"/>
      <c r="C1080" s="218" t="s">
        <v>56</v>
      </c>
      <c r="D1080" s="219"/>
      <c r="E1080" s="219"/>
      <c r="F1080" s="219"/>
      <c r="G1080" s="220"/>
      <c r="H1080" s="292"/>
      <c r="I1080" s="28">
        <v>0</v>
      </c>
      <c r="J1080" s="28">
        <v>0</v>
      </c>
      <c r="K1080" s="12"/>
    </row>
    <row r="1081" spans="1:11" x14ac:dyDescent="0.25">
      <c r="A1081" s="230"/>
      <c r="B1081" s="231"/>
      <c r="C1081" s="201" t="s">
        <v>57</v>
      </c>
      <c r="D1081" s="202"/>
      <c r="E1081" s="202"/>
      <c r="F1081" s="202"/>
      <c r="G1081" s="203"/>
      <c r="H1081" s="292"/>
      <c r="I1081" s="28">
        <v>0</v>
      </c>
      <c r="J1081" s="28">
        <v>0</v>
      </c>
      <c r="K1081" s="12"/>
    </row>
    <row r="1082" spans="1:11" x14ac:dyDescent="0.25">
      <c r="A1082" s="230"/>
      <c r="B1082" s="231"/>
      <c r="C1082" s="201" t="s">
        <v>83</v>
      </c>
      <c r="D1082" s="202"/>
      <c r="E1082" s="202"/>
      <c r="F1082" s="202"/>
      <c r="G1082" s="203"/>
      <c r="H1082" s="292"/>
      <c r="I1082" s="28">
        <v>0</v>
      </c>
      <c r="J1082" s="28">
        <v>0</v>
      </c>
      <c r="K1082" s="12"/>
    </row>
    <row r="1083" spans="1:11" x14ac:dyDescent="0.25">
      <c r="A1083" s="199" t="s">
        <v>15</v>
      </c>
      <c r="B1083" s="199"/>
      <c r="C1083" s="199"/>
      <c r="D1083" s="199"/>
      <c r="E1083" s="199"/>
      <c r="F1083" s="199"/>
      <c r="G1083" s="199"/>
      <c r="H1083" s="5"/>
      <c r="I1083" s="29"/>
      <c r="J1083" s="29"/>
      <c r="K1083" s="6"/>
    </row>
    <row r="1084" spans="1:11" x14ac:dyDescent="0.25">
      <c r="A1084" s="135">
        <v>1</v>
      </c>
      <c r="B1084" s="181" t="s">
        <v>116</v>
      </c>
      <c r="C1084" s="181"/>
      <c r="D1084" s="181"/>
      <c r="E1084" s="181"/>
      <c r="F1084" s="181"/>
      <c r="G1084" s="10" t="s">
        <v>7</v>
      </c>
      <c r="H1084" s="108">
        <f>H1085</f>
        <v>0</v>
      </c>
      <c r="I1084" s="25">
        <f>SUM(I1085:I1091)</f>
        <v>1700000</v>
      </c>
      <c r="J1084" s="25">
        <f>SUM(J1085:J1091)</f>
        <v>1700000</v>
      </c>
      <c r="K1084" s="11"/>
    </row>
    <row r="1085" spans="1:11" x14ac:dyDescent="0.25">
      <c r="A1085" s="4"/>
      <c r="B1085" s="62">
        <v>3</v>
      </c>
      <c r="C1085" s="63" t="s">
        <v>16</v>
      </c>
      <c r="D1085" s="179"/>
      <c r="E1085" s="179"/>
      <c r="F1085" s="179"/>
      <c r="G1085" s="179"/>
      <c r="H1085" s="242">
        <v>0</v>
      </c>
      <c r="I1085" s="64"/>
      <c r="J1085" s="64"/>
      <c r="K1085" s="69"/>
    </row>
    <row r="1086" spans="1:11" x14ac:dyDescent="0.25">
      <c r="A1086" s="4"/>
      <c r="B1086" s="62">
        <v>4</v>
      </c>
      <c r="C1086" s="63" t="s">
        <v>17</v>
      </c>
      <c r="D1086" s="179"/>
      <c r="E1086" s="179"/>
      <c r="F1086" s="179"/>
      <c r="G1086" s="179"/>
      <c r="H1086" s="175"/>
      <c r="I1086" s="64"/>
      <c r="J1086" s="64"/>
      <c r="K1086" s="69"/>
    </row>
    <row r="1087" spans="1:11" x14ac:dyDescent="0.25">
      <c r="A1087" s="4"/>
      <c r="B1087" s="62">
        <v>6</v>
      </c>
      <c r="C1087" s="63" t="s">
        <v>250</v>
      </c>
      <c r="D1087" s="179"/>
      <c r="E1087" s="179"/>
      <c r="F1087" s="179"/>
      <c r="G1087" s="179"/>
      <c r="H1087" s="175"/>
      <c r="I1087" s="64"/>
      <c r="J1087" s="64"/>
      <c r="K1087" s="69"/>
    </row>
    <row r="1088" spans="1:11" x14ac:dyDescent="0.25">
      <c r="A1088" s="4"/>
      <c r="B1088" s="62">
        <v>6</v>
      </c>
      <c r="C1088" s="63" t="s">
        <v>18</v>
      </c>
      <c r="D1088" s="179"/>
      <c r="E1088" s="179"/>
      <c r="F1088" s="179"/>
      <c r="G1088" s="179"/>
      <c r="H1088" s="175"/>
      <c r="I1088" s="64"/>
      <c r="J1088" s="64"/>
      <c r="K1088" s="69"/>
    </row>
    <row r="1089" spans="1:11" x14ac:dyDescent="0.25">
      <c r="A1089" s="4"/>
      <c r="B1089" s="62">
        <v>2</v>
      </c>
      <c r="C1089" s="63" t="s">
        <v>21</v>
      </c>
      <c r="D1089" s="179"/>
      <c r="E1089" s="179"/>
      <c r="F1089" s="179"/>
      <c r="G1089" s="179"/>
      <c r="H1089" s="175"/>
      <c r="I1089" s="64"/>
      <c r="J1089" s="64"/>
      <c r="K1089" s="69"/>
    </row>
    <row r="1090" spans="1:11" x14ac:dyDescent="0.25">
      <c r="A1090" s="4"/>
      <c r="B1090" s="62">
        <v>5</v>
      </c>
      <c r="C1090" s="63" t="s">
        <v>19</v>
      </c>
      <c r="D1090" s="62" t="s">
        <v>107</v>
      </c>
      <c r="E1090" s="62">
        <v>1</v>
      </c>
      <c r="F1090" s="62">
        <v>1700000</v>
      </c>
      <c r="G1090" s="62">
        <f>E1090*F1090</f>
        <v>1700000</v>
      </c>
      <c r="H1090" s="175"/>
      <c r="I1090" s="114">
        <f>G1090</f>
        <v>1700000</v>
      </c>
      <c r="J1090" s="64">
        <f>I1090</f>
        <v>1700000</v>
      </c>
      <c r="K1090" s="69" t="s">
        <v>153</v>
      </c>
    </row>
    <row r="1091" spans="1:11" x14ac:dyDescent="0.25">
      <c r="A1091" s="4"/>
      <c r="B1091" s="65">
        <v>10</v>
      </c>
      <c r="C1091" s="63" t="s">
        <v>20</v>
      </c>
      <c r="D1091" s="62"/>
      <c r="E1091" s="62"/>
      <c r="F1091" s="62"/>
      <c r="G1091" s="62">
        <f>E1091*F1091</f>
        <v>0</v>
      </c>
      <c r="H1091" s="175"/>
      <c r="I1091" s="64">
        <f>G1091</f>
        <v>0</v>
      </c>
      <c r="J1091" s="64"/>
      <c r="K1091" s="69"/>
    </row>
    <row r="1092" spans="1:11" x14ac:dyDescent="0.25">
      <c r="A1092" s="13"/>
      <c r="B1092" s="93"/>
      <c r="C1092" s="237" t="s">
        <v>58</v>
      </c>
      <c r="D1092" s="238"/>
      <c r="E1092" s="238"/>
      <c r="F1092" s="238"/>
      <c r="G1092" s="239"/>
      <c r="H1092" s="109">
        <f>H1093</f>
        <v>0</v>
      </c>
      <c r="I1092" s="94">
        <f>SUM(I1093:I1099)</f>
        <v>1700000</v>
      </c>
      <c r="J1092" s="94">
        <f>SUM(J1093:J1099)</f>
        <v>1700000</v>
      </c>
      <c r="K1092" s="95"/>
    </row>
    <row r="1093" spans="1:11" x14ac:dyDescent="0.25">
      <c r="A1093" s="228"/>
      <c r="B1093" s="229"/>
      <c r="C1093" s="186" t="s">
        <v>85</v>
      </c>
      <c r="D1093" s="187"/>
      <c r="E1093" s="187"/>
      <c r="F1093" s="187"/>
      <c r="G1093" s="187"/>
      <c r="H1093" s="280">
        <f>H1085</f>
        <v>0</v>
      </c>
      <c r="I1093" s="104">
        <f>I1085</f>
        <v>0</v>
      </c>
      <c r="J1093" s="104">
        <f>J1085</f>
        <v>0</v>
      </c>
      <c r="K1093" s="12"/>
    </row>
    <row r="1094" spans="1:11" x14ac:dyDescent="0.25">
      <c r="A1094" s="230"/>
      <c r="B1094" s="231"/>
      <c r="C1094" s="218" t="s">
        <v>59</v>
      </c>
      <c r="D1094" s="219"/>
      <c r="E1094" s="219"/>
      <c r="F1094" s="219"/>
      <c r="G1094" s="219"/>
      <c r="H1094" s="281"/>
      <c r="I1094" s="104">
        <f t="shared" ref="I1094:J1099" si="80">I1086</f>
        <v>0</v>
      </c>
      <c r="J1094" s="104">
        <f t="shared" si="80"/>
        <v>0</v>
      </c>
      <c r="K1094" s="12"/>
    </row>
    <row r="1095" spans="1:11" ht="15" customHeight="1" x14ac:dyDescent="0.25">
      <c r="A1095" s="230"/>
      <c r="B1095" s="231"/>
      <c r="C1095" s="218" t="s">
        <v>257</v>
      </c>
      <c r="D1095" s="219"/>
      <c r="E1095" s="219"/>
      <c r="F1095" s="219"/>
      <c r="G1095" s="219"/>
      <c r="H1095" s="281"/>
      <c r="I1095" s="104">
        <f t="shared" si="80"/>
        <v>0</v>
      </c>
      <c r="J1095" s="104">
        <f t="shared" si="80"/>
        <v>0</v>
      </c>
      <c r="K1095" s="12"/>
    </row>
    <row r="1096" spans="1:11" x14ac:dyDescent="0.25">
      <c r="A1096" s="230"/>
      <c r="B1096" s="231"/>
      <c r="C1096" s="218" t="s">
        <v>60</v>
      </c>
      <c r="D1096" s="219"/>
      <c r="E1096" s="219"/>
      <c r="F1096" s="219"/>
      <c r="G1096" s="219"/>
      <c r="H1096" s="281"/>
      <c r="I1096" s="104">
        <f t="shared" si="80"/>
        <v>0</v>
      </c>
      <c r="J1096" s="104">
        <f t="shared" si="80"/>
        <v>0</v>
      </c>
      <c r="K1096" s="12"/>
    </row>
    <row r="1097" spans="1:11" x14ac:dyDescent="0.25">
      <c r="A1097" s="230"/>
      <c r="B1097" s="231"/>
      <c r="C1097" s="218" t="s">
        <v>61</v>
      </c>
      <c r="D1097" s="219"/>
      <c r="E1097" s="219"/>
      <c r="F1097" s="219"/>
      <c r="G1097" s="220"/>
      <c r="H1097" s="281"/>
      <c r="I1097" s="104">
        <f t="shared" si="80"/>
        <v>0</v>
      </c>
      <c r="J1097" s="104">
        <f t="shared" si="80"/>
        <v>0</v>
      </c>
      <c r="K1097" s="12"/>
    </row>
    <row r="1098" spans="1:11" x14ac:dyDescent="0.25">
      <c r="A1098" s="230"/>
      <c r="B1098" s="231"/>
      <c r="C1098" s="218" t="s">
        <v>62</v>
      </c>
      <c r="D1098" s="219"/>
      <c r="E1098" s="219"/>
      <c r="F1098" s="219"/>
      <c r="G1098" s="220"/>
      <c r="H1098" s="281"/>
      <c r="I1098" s="104">
        <f t="shared" si="80"/>
        <v>1700000</v>
      </c>
      <c r="J1098" s="104">
        <f t="shared" si="80"/>
        <v>1700000</v>
      </c>
      <c r="K1098" s="12"/>
    </row>
    <row r="1099" spans="1:11" x14ac:dyDescent="0.25">
      <c r="A1099" s="240"/>
      <c r="B1099" s="241"/>
      <c r="C1099" s="201" t="s">
        <v>83</v>
      </c>
      <c r="D1099" s="202"/>
      <c r="E1099" s="202"/>
      <c r="F1099" s="202"/>
      <c r="G1099" s="203"/>
      <c r="H1099" s="282"/>
      <c r="I1099" s="104">
        <f t="shared" si="80"/>
        <v>0</v>
      </c>
      <c r="J1099" s="104">
        <f t="shared" si="80"/>
        <v>0</v>
      </c>
      <c r="K1099" s="12"/>
    </row>
    <row r="1100" spans="1:11" x14ac:dyDescent="0.25">
      <c r="A1100" s="256"/>
      <c r="B1100" s="257"/>
      <c r="C1100" s="252" t="s">
        <v>94</v>
      </c>
      <c r="D1100" s="253"/>
      <c r="E1100" s="253"/>
      <c r="F1100" s="253"/>
      <c r="G1100" s="253"/>
      <c r="H1100" s="286">
        <f>H900+H909+H942+H969+H978+H1067+H1076+H1093</f>
        <v>113421348</v>
      </c>
      <c r="I1100" s="30">
        <f>I900+I909+I942+I969+I978+I1067+I1076+I1093</f>
        <v>0</v>
      </c>
      <c r="J1100" s="30">
        <f>J900+J909+J942+J969+J978+J1067+J1076+J1093</f>
        <v>0</v>
      </c>
      <c r="K1100" s="18"/>
    </row>
    <row r="1101" spans="1:11" x14ac:dyDescent="0.25">
      <c r="A1101" s="258"/>
      <c r="B1101" s="230"/>
      <c r="C1101" s="232" t="s">
        <v>73</v>
      </c>
      <c r="D1101" s="233"/>
      <c r="E1101" s="233"/>
      <c r="F1101" s="233"/>
      <c r="G1101" s="233"/>
      <c r="H1101" s="287"/>
      <c r="I1101" s="30">
        <f t="shared" ref="I1101:J1106" si="81">I901+I910+I943+I970+I979+I1068+I1077+I1094</f>
        <v>103050</v>
      </c>
      <c r="J1101" s="30">
        <f t="shared" si="81"/>
        <v>103050</v>
      </c>
      <c r="K1101" s="19"/>
    </row>
    <row r="1102" spans="1:11" x14ac:dyDescent="0.25">
      <c r="A1102" s="258"/>
      <c r="B1102" s="230"/>
      <c r="C1102" s="232" t="s">
        <v>253</v>
      </c>
      <c r="D1102" s="233"/>
      <c r="E1102" s="233"/>
      <c r="F1102" s="233"/>
      <c r="G1102" s="233"/>
      <c r="H1102" s="287"/>
      <c r="I1102" s="30">
        <f t="shared" si="81"/>
        <v>574710</v>
      </c>
      <c r="J1102" s="30">
        <f t="shared" si="81"/>
        <v>574710</v>
      </c>
      <c r="K1102" s="19"/>
    </row>
    <row r="1103" spans="1:11" x14ac:dyDescent="0.25">
      <c r="A1103" s="258"/>
      <c r="B1103" s="230"/>
      <c r="C1103" s="232" t="s">
        <v>74</v>
      </c>
      <c r="D1103" s="233"/>
      <c r="E1103" s="233"/>
      <c r="F1103" s="233"/>
      <c r="G1103" s="233"/>
      <c r="H1103" s="287"/>
      <c r="I1103" s="30">
        <f t="shared" si="81"/>
        <v>861165</v>
      </c>
      <c r="J1103" s="30">
        <f t="shared" si="81"/>
        <v>861165</v>
      </c>
      <c r="K1103" s="19"/>
    </row>
    <row r="1104" spans="1:11" x14ac:dyDescent="0.25">
      <c r="A1104" s="258"/>
      <c r="B1104" s="230"/>
      <c r="C1104" s="232" t="s">
        <v>75</v>
      </c>
      <c r="D1104" s="233"/>
      <c r="E1104" s="233"/>
      <c r="F1104" s="233"/>
      <c r="G1104" s="233"/>
      <c r="H1104" s="288"/>
      <c r="I1104" s="30">
        <f t="shared" si="81"/>
        <v>70726220</v>
      </c>
      <c r="J1104" s="30">
        <f t="shared" si="81"/>
        <v>70726220</v>
      </c>
      <c r="K1104" s="19"/>
    </row>
    <row r="1105" spans="1:11" x14ac:dyDescent="0.25">
      <c r="A1105" s="258"/>
      <c r="B1105" s="230"/>
      <c r="C1105" s="232" t="s">
        <v>76</v>
      </c>
      <c r="D1105" s="233"/>
      <c r="E1105" s="233"/>
      <c r="F1105" s="233"/>
      <c r="G1105" s="233"/>
      <c r="H1105" s="288"/>
      <c r="I1105" s="30">
        <f t="shared" si="81"/>
        <v>11335000</v>
      </c>
      <c r="J1105" s="30">
        <f t="shared" si="81"/>
        <v>11335000</v>
      </c>
      <c r="K1105" s="19"/>
    </row>
    <row r="1106" spans="1:11" x14ac:dyDescent="0.25">
      <c r="A1106" s="259"/>
      <c r="B1106" s="240"/>
      <c r="C1106" s="264" t="s">
        <v>84</v>
      </c>
      <c r="D1106" s="265"/>
      <c r="E1106" s="265"/>
      <c r="F1106" s="265"/>
      <c r="G1106" s="265"/>
      <c r="H1106" s="289"/>
      <c r="I1106" s="132">
        <f t="shared" si="81"/>
        <v>0</v>
      </c>
      <c r="J1106" s="132">
        <f t="shared" si="81"/>
        <v>0</v>
      </c>
      <c r="K1106" s="20"/>
    </row>
    <row r="1107" spans="1:11" ht="15.75" x14ac:dyDescent="0.25">
      <c r="A1107" s="261" t="s">
        <v>68</v>
      </c>
      <c r="B1107" s="262"/>
      <c r="C1107" s="262"/>
      <c r="D1107" s="262"/>
      <c r="E1107" s="262"/>
      <c r="F1107" s="262"/>
      <c r="G1107" s="262"/>
      <c r="H1107" s="131">
        <f>SUM(H1100:H1106)</f>
        <v>113421348</v>
      </c>
      <c r="I1107" s="131">
        <f>SUM(I1100:I1106)</f>
        <v>83600145</v>
      </c>
      <c r="J1107" s="131">
        <f>SUM(J1100:J1106)</f>
        <v>83600145</v>
      </c>
      <c r="K1107" s="17"/>
    </row>
    <row r="1110" spans="1:11" ht="15" customHeight="1" x14ac:dyDescent="0.25">
      <c r="J1110" s="16"/>
    </row>
    <row r="1111" spans="1:11" ht="15" customHeight="1" x14ac:dyDescent="0.25">
      <c r="B1111" s="59"/>
      <c r="C1111" s="285" t="s">
        <v>69</v>
      </c>
      <c r="D1111" s="285"/>
      <c r="E1111" s="285"/>
      <c r="F1111" s="59"/>
      <c r="G1111" s="59"/>
      <c r="H1111" s="59"/>
      <c r="I1111" s="284" t="s">
        <v>71</v>
      </c>
      <c r="J1111" s="284"/>
      <c r="K1111" s="59"/>
    </row>
    <row r="1112" spans="1:11" ht="15.75" x14ac:dyDescent="0.25">
      <c r="B1112" s="59"/>
      <c r="C1112" s="290" t="s">
        <v>70</v>
      </c>
      <c r="D1112" s="290"/>
      <c r="E1112" s="290"/>
      <c r="F1112" s="290"/>
      <c r="G1112" s="290"/>
      <c r="H1112" s="59"/>
      <c r="I1112" s="284"/>
      <c r="J1112" s="284"/>
      <c r="K1112" s="59"/>
    </row>
    <row r="1113" spans="1:11" ht="15.75" x14ac:dyDescent="0.25">
      <c r="B1113" s="59"/>
      <c r="C1113" s="293" t="s">
        <v>155</v>
      </c>
      <c r="D1113" s="293"/>
      <c r="E1113" s="60"/>
      <c r="F1113" s="291" t="s">
        <v>154</v>
      </c>
      <c r="G1113" s="291"/>
      <c r="H1113" s="59"/>
      <c r="I1113" s="283" t="s">
        <v>72</v>
      </c>
      <c r="J1113" s="283"/>
      <c r="K1113" s="59"/>
    </row>
    <row r="1114" spans="1:11" ht="15.75" x14ac:dyDescent="0.25">
      <c r="B1114" s="59"/>
      <c r="C1114" s="59"/>
      <c r="D1114" s="59"/>
      <c r="E1114" s="59"/>
      <c r="F1114" s="59"/>
      <c r="G1114" s="59"/>
      <c r="H1114" s="59"/>
      <c r="I1114" s="59"/>
      <c r="J1114" s="59"/>
      <c r="K1114" s="59"/>
    </row>
    <row r="1117" spans="1:11" x14ac:dyDescent="0.25">
      <c r="B1117" s="4" t="s">
        <v>99</v>
      </c>
      <c r="C1117" s="2" t="s">
        <v>101</v>
      </c>
      <c r="D1117" s="2"/>
      <c r="E1117" s="2"/>
      <c r="F1117" s="2"/>
      <c r="G1117" s="2"/>
      <c r="H1117" s="2"/>
      <c r="I1117" s="2"/>
      <c r="J1117" s="2"/>
      <c r="K1117" s="2"/>
    </row>
    <row r="1118" spans="1:11" x14ac:dyDescent="0.25">
      <c r="B1118" s="2"/>
      <c r="C1118" s="2" t="s">
        <v>104</v>
      </c>
      <c r="D1118" s="2"/>
      <c r="E1118" s="2"/>
      <c r="F1118" s="2"/>
      <c r="G1118" s="2"/>
      <c r="H1118" s="2"/>
      <c r="I1118" s="2"/>
      <c r="J1118" s="2"/>
      <c r="K1118" s="2"/>
    </row>
    <row r="1119" spans="1:11" x14ac:dyDescent="0.25">
      <c r="B1119" s="2"/>
      <c r="C1119" s="2" t="s">
        <v>102</v>
      </c>
      <c r="D1119" s="2"/>
      <c r="E1119" s="2"/>
      <c r="F1119" s="2"/>
      <c r="G1119" s="2"/>
      <c r="H1119" s="2"/>
      <c r="I1119" s="2"/>
      <c r="J1119" s="2"/>
      <c r="K1119" s="2"/>
    </row>
    <row r="1120" spans="1:11" x14ac:dyDescent="0.25">
      <c r="B1120" s="2"/>
      <c r="C1120" s="2" t="s">
        <v>105</v>
      </c>
      <c r="D1120" s="2"/>
      <c r="E1120" s="2"/>
      <c r="F1120" s="2"/>
      <c r="G1120" s="2"/>
      <c r="H1120" s="2"/>
      <c r="I1120" s="2"/>
      <c r="J1120" s="2"/>
      <c r="K1120" s="2"/>
    </row>
    <row r="1121" spans="2:11" x14ac:dyDescent="0.25"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2:11" x14ac:dyDescent="0.25"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</sheetData>
  <mergeCells count="1176">
    <mergeCell ref="H335:H337"/>
    <mergeCell ref="D116:G116"/>
    <mergeCell ref="H70:H72"/>
    <mergeCell ref="D86:G86"/>
    <mergeCell ref="D87:G87"/>
    <mergeCell ref="D76:G76"/>
    <mergeCell ref="D77:G77"/>
    <mergeCell ref="D78:G78"/>
    <mergeCell ref="H107:H109"/>
    <mergeCell ref="D115:G115"/>
    <mergeCell ref="D99:G99"/>
    <mergeCell ref="D108:G108"/>
    <mergeCell ref="D111:G111"/>
    <mergeCell ref="K692:K695"/>
    <mergeCell ref="A757:G757"/>
    <mergeCell ref="K805:K807"/>
    <mergeCell ref="K858:K861"/>
    <mergeCell ref="D457:G457"/>
    <mergeCell ref="H450:H452"/>
    <mergeCell ref="D447:G447"/>
    <mergeCell ref="D409:G409"/>
    <mergeCell ref="D370:G370"/>
    <mergeCell ref="H426:H428"/>
    <mergeCell ref="D427:G427"/>
    <mergeCell ref="H378:H380"/>
    <mergeCell ref="H399:H401"/>
    <mergeCell ref="D320:G320"/>
    <mergeCell ref="H407:H409"/>
    <mergeCell ref="D434:G434"/>
    <mergeCell ref="D435:G435"/>
    <mergeCell ref="D402:G402"/>
    <mergeCell ref="D423:G423"/>
    <mergeCell ref="H759:H762"/>
    <mergeCell ref="D760:G760"/>
    <mergeCell ref="D761:G761"/>
    <mergeCell ref="D762:G762"/>
    <mergeCell ref="D764:G764"/>
    <mergeCell ref="H764:H766"/>
    <mergeCell ref="D338:G338"/>
    <mergeCell ref="B374:F374"/>
    <mergeCell ref="D387:G387"/>
    <mergeCell ref="D439:G439"/>
    <mergeCell ref="D868:G868"/>
    <mergeCell ref="D869:G869"/>
    <mergeCell ref="H869:H871"/>
    <mergeCell ref="B438:F438"/>
    <mergeCell ref="D431:G431"/>
    <mergeCell ref="D386:G386"/>
    <mergeCell ref="D440:G440"/>
    <mergeCell ref="D400:G400"/>
    <mergeCell ref="D401:G401"/>
    <mergeCell ref="H402:H404"/>
    <mergeCell ref="D403:G403"/>
    <mergeCell ref="H434:H436"/>
    <mergeCell ref="H431:H433"/>
    <mergeCell ref="D432:G432"/>
    <mergeCell ref="D433:G433"/>
    <mergeCell ref="D385:G385"/>
    <mergeCell ref="H383:H385"/>
    <mergeCell ref="H375:H377"/>
    <mergeCell ref="D449:G449"/>
    <mergeCell ref="D368:G368"/>
    <mergeCell ref="D546:G546"/>
    <mergeCell ref="D547:G547"/>
    <mergeCell ref="D142:G142"/>
    <mergeCell ref="H142:H144"/>
    <mergeCell ref="D143:G143"/>
    <mergeCell ref="B138:F138"/>
    <mergeCell ref="B122:F122"/>
    <mergeCell ref="D139:G139"/>
    <mergeCell ref="D132:G132"/>
    <mergeCell ref="D133:G133"/>
    <mergeCell ref="D134:G134"/>
    <mergeCell ref="H102:H104"/>
    <mergeCell ref="D68:G68"/>
    <mergeCell ref="D79:G79"/>
    <mergeCell ref="D102:G102"/>
    <mergeCell ref="D94:G94"/>
    <mergeCell ref="D101:G101"/>
    <mergeCell ref="H99:H101"/>
    <mergeCell ref="D107:G107"/>
    <mergeCell ref="B130:F130"/>
    <mergeCell ref="D131:G131"/>
    <mergeCell ref="H118:H120"/>
    <mergeCell ref="D117:G117"/>
    <mergeCell ref="H78:H80"/>
    <mergeCell ref="D84:G84"/>
    <mergeCell ref="D85:G85"/>
    <mergeCell ref="D95:G95"/>
    <mergeCell ref="D100:G100"/>
    <mergeCell ref="D123:G123"/>
    <mergeCell ref="D110:G110"/>
    <mergeCell ref="D83:G83"/>
    <mergeCell ref="D408:G408"/>
    <mergeCell ref="H391:H393"/>
    <mergeCell ref="D391:G391"/>
    <mergeCell ref="D392:G392"/>
    <mergeCell ref="D393:G393"/>
    <mergeCell ref="D394:G394"/>
    <mergeCell ref="D443:G443"/>
    <mergeCell ref="B446:F446"/>
    <mergeCell ref="D378:G378"/>
    <mergeCell ref="B366:F366"/>
    <mergeCell ref="H418:H420"/>
    <mergeCell ref="D425:G425"/>
    <mergeCell ref="H386:H388"/>
    <mergeCell ref="D417:G417"/>
    <mergeCell ref="D418:G418"/>
    <mergeCell ref="D410:G410"/>
    <mergeCell ref="D416:G416"/>
    <mergeCell ref="H394:H396"/>
    <mergeCell ref="D399:G399"/>
    <mergeCell ref="H370:H372"/>
    <mergeCell ref="D367:G367"/>
    <mergeCell ref="H423:H425"/>
    <mergeCell ref="B422:F422"/>
    <mergeCell ref="B390:F390"/>
    <mergeCell ref="D411:G411"/>
    <mergeCell ref="D306:G306"/>
    <mergeCell ref="B244:F244"/>
    <mergeCell ref="D245:G245"/>
    <mergeCell ref="D246:G246"/>
    <mergeCell ref="D247:G247"/>
    <mergeCell ref="H359:H362"/>
    <mergeCell ref="D376:G376"/>
    <mergeCell ref="D343:G343"/>
    <mergeCell ref="H343:H345"/>
    <mergeCell ref="D347:G347"/>
    <mergeCell ref="D384:G384"/>
    <mergeCell ref="H367:H369"/>
    <mergeCell ref="B864:F864"/>
    <mergeCell ref="D330:G330"/>
    <mergeCell ref="H338:H340"/>
    <mergeCell ref="D442:G442"/>
    <mergeCell ref="B414:F414"/>
    <mergeCell ref="D419:G419"/>
    <mergeCell ref="D369:G369"/>
    <mergeCell ref="B430:F430"/>
    <mergeCell ref="D395:G395"/>
    <mergeCell ref="D371:G371"/>
    <mergeCell ref="D383:G383"/>
    <mergeCell ref="B406:F406"/>
    <mergeCell ref="H410:H412"/>
    <mergeCell ref="H455:H457"/>
    <mergeCell ref="D455:G455"/>
    <mergeCell ref="B454:F454"/>
    <mergeCell ref="H447:H449"/>
    <mergeCell ref="D337:G337"/>
    <mergeCell ref="B382:F382"/>
    <mergeCell ref="D379:G379"/>
    <mergeCell ref="D248:G248"/>
    <mergeCell ref="D249:G249"/>
    <mergeCell ref="D262:G262"/>
    <mergeCell ref="D221:G221"/>
    <mergeCell ref="D233:G233"/>
    <mergeCell ref="D304:G304"/>
    <mergeCell ref="D305:G305"/>
    <mergeCell ref="B310:F310"/>
    <mergeCell ref="B358:F358"/>
    <mergeCell ref="D363:G363"/>
    <mergeCell ref="D361:G361"/>
    <mergeCell ref="D346:G346"/>
    <mergeCell ref="B326:F326"/>
    <mergeCell ref="D339:G339"/>
    <mergeCell ref="D351:G351"/>
    <mergeCell ref="D362:G362"/>
    <mergeCell ref="D322:G322"/>
    <mergeCell ref="D282:G282"/>
    <mergeCell ref="D224:G224"/>
    <mergeCell ref="D331:G331"/>
    <mergeCell ref="B342:F342"/>
    <mergeCell ref="B318:F318"/>
    <mergeCell ref="D303:G303"/>
    <mergeCell ref="D329:G329"/>
    <mergeCell ref="D311:G311"/>
    <mergeCell ref="D360:G360"/>
    <mergeCell ref="D354:G354"/>
    <mergeCell ref="D345:G345"/>
    <mergeCell ref="D336:G336"/>
    <mergeCell ref="D323:G323"/>
    <mergeCell ref="D291:G291"/>
    <mergeCell ref="D290:G290"/>
    <mergeCell ref="D238:G238"/>
    <mergeCell ref="D239:G239"/>
    <mergeCell ref="D240:G240"/>
    <mergeCell ref="D241:G241"/>
    <mergeCell ref="D159:G159"/>
    <mergeCell ref="C163:G163"/>
    <mergeCell ref="B188:F188"/>
    <mergeCell ref="A164:B170"/>
    <mergeCell ref="C165:G165"/>
    <mergeCell ref="H245:H247"/>
    <mergeCell ref="H248:H250"/>
    <mergeCell ref="H224:H226"/>
    <mergeCell ref="H208:H210"/>
    <mergeCell ref="D201:G201"/>
    <mergeCell ref="D198:G198"/>
    <mergeCell ref="H189:H191"/>
    <mergeCell ref="D190:G190"/>
    <mergeCell ref="D192:G192"/>
    <mergeCell ref="D213:G213"/>
    <mergeCell ref="D216:G216"/>
    <mergeCell ref="D217:G217"/>
    <mergeCell ref="D214:G214"/>
    <mergeCell ref="B212:F212"/>
    <mergeCell ref="D230:G230"/>
    <mergeCell ref="H213:H215"/>
    <mergeCell ref="D184:G184"/>
    <mergeCell ref="B204:F204"/>
    <mergeCell ref="B220:F220"/>
    <mergeCell ref="D207:G207"/>
    <mergeCell ref="B236:F236"/>
    <mergeCell ref="D237:G237"/>
    <mergeCell ref="D205:G205"/>
    <mergeCell ref="C150:G150"/>
    <mergeCell ref="H123:H125"/>
    <mergeCell ref="D124:G124"/>
    <mergeCell ref="D125:G125"/>
    <mergeCell ref="D126:G126"/>
    <mergeCell ref="H126:H128"/>
    <mergeCell ref="H184:H186"/>
    <mergeCell ref="A171:G171"/>
    <mergeCell ref="B155:F155"/>
    <mergeCell ref="A147:B153"/>
    <mergeCell ref="D182:G182"/>
    <mergeCell ref="D173:G173"/>
    <mergeCell ref="D185:G185"/>
    <mergeCell ref="D183:G183"/>
    <mergeCell ref="C168:G168"/>
    <mergeCell ref="C148:G148"/>
    <mergeCell ref="H147:H153"/>
    <mergeCell ref="H164:H170"/>
    <mergeCell ref="D160:G160"/>
    <mergeCell ref="D175:G175"/>
    <mergeCell ref="H181:H183"/>
    <mergeCell ref="C149:G149"/>
    <mergeCell ref="C152:G152"/>
    <mergeCell ref="D176:G176"/>
    <mergeCell ref="D177:G177"/>
    <mergeCell ref="D157:G157"/>
    <mergeCell ref="D156:G156"/>
    <mergeCell ref="C164:G164"/>
    <mergeCell ref="D158:G158"/>
    <mergeCell ref="H139:H141"/>
    <mergeCell ref="D140:G140"/>
    <mergeCell ref="D141:G141"/>
    <mergeCell ref="D299:G299"/>
    <mergeCell ref="B302:F302"/>
    <mergeCell ref="C147:G147"/>
    <mergeCell ref="C146:G146"/>
    <mergeCell ref="H156:H162"/>
    <mergeCell ref="C151:G151"/>
    <mergeCell ref="H131:H133"/>
    <mergeCell ref="H134:H136"/>
    <mergeCell ref="D189:G189"/>
    <mergeCell ref="C166:G166"/>
    <mergeCell ref="C167:G167"/>
    <mergeCell ref="D193:G193"/>
    <mergeCell ref="D229:G229"/>
    <mergeCell ref="D206:G206"/>
    <mergeCell ref="D222:G222"/>
    <mergeCell ref="D232:G232"/>
    <mergeCell ref="B228:F228"/>
    <mergeCell ref="D283:G283"/>
    <mergeCell ref="D289:G289"/>
    <mergeCell ref="C255:G255"/>
    <mergeCell ref="D280:G280"/>
    <mergeCell ref="C257:G257"/>
    <mergeCell ref="A260:G260"/>
    <mergeCell ref="B278:F278"/>
    <mergeCell ref="C276:G276"/>
    <mergeCell ref="B286:F286"/>
    <mergeCell ref="A253:B259"/>
    <mergeCell ref="D266:G266"/>
    <mergeCell ref="D263:G263"/>
    <mergeCell ref="D264:G264"/>
    <mergeCell ref="D287:G287"/>
    <mergeCell ref="C252:G252"/>
    <mergeCell ref="H303:H305"/>
    <mergeCell ref="B261:F261"/>
    <mergeCell ref="H298:H300"/>
    <mergeCell ref="D199:G199"/>
    <mergeCell ref="H216:H218"/>
    <mergeCell ref="D191:G191"/>
    <mergeCell ref="C153:G153"/>
    <mergeCell ref="H229:H231"/>
    <mergeCell ref="D215:G215"/>
    <mergeCell ref="D223:G223"/>
    <mergeCell ref="C271:G271"/>
    <mergeCell ref="D200:G200"/>
    <mergeCell ref="D208:G208"/>
    <mergeCell ref="D209:G209"/>
    <mergeCell ref="H690:H692"/>
    <mergeCell ref="H661:H663"/>
    <mergeCell ref="D629:G629"/>
    <mergeCell ref="H192:H194"/>
    <mergeCell ref="H205:H207"/>
    <mergeCell ref="H200:H202"/>
    <mergeCell ref="H439:H441"/>
    <mergeCell ref="D451:G451"/>
    <mergeCell ref="D561:G561"/>
    <mergeCell ref="D562:G562"/>
    <mergeCell ref="H442:H444"/>
    <mergeCell ref="H240:H242"/>
    <mergeCell ref="D344:G344"/>
    <mergeCell ref="H306:H308"/>
    <mergeCell ref="H290:H292"/>
    <mergeCell ref="D298:G298"/>
    <mergeCell ref="H311:H313"/>
    <mergeCell ref="D279:G279"/>
    <mergeCell ref="D700:G700"/>
    <mergeCell ref="D715:G715"/>
    <mergeCell ref="D716:G716"/>
    <mergeCell ref="D718:G718"/>
    <mergeCell ref="H265:H267"/>
    <mergeCell ref="H253:H259"/>
    <mergeCell ref="C254:G254"/>
    <mergeCell ref="D424:G424"/>
    <mergeCell ref="D375:G375"/>
    <mergeCell ref="D377:G377"/>
    <mergeCell ref="D319:G319"/>
    <mergeCell ref="C256:G256"/>
    <mergeCell ref="H363:H365"/>
    <mergeCell ref="D328:G328"/>
    <mergeCell ref="H351:H353"/>
    <mergeCell ref="D426:G426"/>
    <mergeCell ref="D415:G415"/>
    <mergeCell ref="B334:F334"/>
    <mergeCell ref="B398:F398"/>
    <mergeCell ref="H415:H417"/>
    <mergeCell ref="D407:G407"/>
    <mergeCell ref="C272:G272"/>
    <mergeCell ref="C275:G275"/>
    <mergeCell ref="A270:B276"/>
    <mergeCell ref="H262:H264"/>
    <mergeCell ref="C253:G253"/>
    <mergeCell ref="C269:G269"/>
    <mergeCell ref="D315:G315"/>
    <mergeCell ref="D314:G314"/>
    <mergeCell ref="B350:F350"/>
    <mergeCell ref="D353:G353"/>
    <mergeCell ref="D359:G359"/>
    <mergeCell ref="H722:H728"/>
    <mergeCell ref="C755:G755"/>
    <mergeCell ref="A737:K737"/>
    <mergeCell ref="C728:G728"/>
    <mergeCell ref="C770:G770"/>
    <mergeCell ref="H778:H784"/>
    <mergeCell ref="C783:G783"/>
    <mergeCell ref="C778:G778"/>
    <mergeCell ref="C729:G729"/>
    <mergeCell ref="C721:G721"/>
    <mergeCell ref="H714:H716"/>
    <mergeCell ref="H803:H805"/>
    <mergeCell ref="C781:G781"/>
    <mergeCell ref="B802:F802"/>
    <mergeCell ref="C775:G775"/>
    <mergeCell ref="C752:G752"/>
    <mergeCell ref="H706:H708"/>
    <mergeCell ref="H709:H711"/>
    <mergeCell ref="D710:G710"/>
    <mergeCell ref="B713:F713"/>
    <mergeCell ref="D714:G714"/>
    <mergeCell ref="A750:B756"/>
    <mergeCell ref="A736:G736"/>
    <mergeCell ref="C742:G742"/>
    <mergeCell ref="C724:G724"/>
    <mergeCell ref="C727:G727"/>
    <mergeCell ref="C749:G749"/>
    <mergeCell ref="C756:G756"/>
    <mergeCell ref="A729:B735"/>
    <mergeCell ref="C735:G735"/>
    <mergeCell ref="C733:G733"/>
    <mergeCell ref="B758:F758"/>
    <mergeCell ref="B786:F786"/>
    <mergeCell ref="C751:G751"/>
    <mergeCell ref="C730:G730"/>
    <mergeCell ref="D999:G999"/>
    <mergeCell ref="D989:G989"/>
    <mergeCell ref="D934:G934"/>
    <mergeCell ref="D996:G996"/>
    <mergeCell ref="D988:G988"/>
    <mergeCell ref="A854:G854"/>
    <mergeCell ref="A976:G976"/>
    <mergeCell ref="D806:G806"/>
    <mergeCell ref="B829:F829"/>
    <mergeCell ref="D955:G955"/>
    <mergeCell ref="C824:G824"/>
    <mergeCell ref="A969:B975"/>
    <mergeCell ref="C826:G826"/>
    <mergeCell ref="C823:G823"/>
    <mergeCell ref="D804:G804"/>
    <mergeCell ref="D930:G930"/>
    <mergeCell ref="C948:G948"/>
    <mergeCell ref="D873:G873"/>
    <mergeCell ref="D874:G874"/>
    <mergeCell ref="D875:G875"/>
    <mergeCell ref="D807:G807"/>
    <mergeCell ref="B872:F872"/>
    <mergeCell ref="D759:G759"/>
    <mergeCell ref="C981:G981"/>
    <mergeCell ref="C971:G971"/>
    <mergeCell ref="C821:G821"/>
    <mergeCell ref="D795:G795"/>
    <mergeCell ref="D789:G789"/>
    <mergeCell ref="C816:G816"/>
    <mergeCell ref="H998:H1000"/>
    <mergeCell ref="H838:H844"/>
    <mergeCell ref="D860:G860"/>
    <mergeCell ref="C840:G840"/>
    <mergeCell ref="A916:G916"/>
    <mergeCell ref="A847:B853"/>
    <mergeCell ref="C904:G904"/>
    <mergeCell ref="C905:G905"/>
    <mergeCell ref="C838:G838"/>
    <mergeCell ref="D935:G935"/>
    <mergeCell ref="D936:G936"/>
    <mergeCell ref="D929:G929"/>
    <mergeCell ref="C946:G946"/>
    <mergeCell ref="D921:G921"/>
    <mergeCell ref="C882:G882"/>
    <mergeCell ref="H969:H975"/>
    <mergeCell ref="A942:B948"/>
    <mergeCell ref="A978:B984"/>
    <mergeCell ref="C984:G984"/>
    <mergeCell ref="H889:H891"/>
    <mergeCell ref="A845:G845"/>
    <mergeCell ref="C908:G908"/>
    <mergeCell ref="C909:G909"/>
    <mergeCell ref="C915:G915"/>
    <mergeCell ref="D865:G865"/>
    <mergeCell ref="C886:G886"/>
    <mergeCell ref="C847:G847"/>
    <mergeCell ref="C848:G848"/>
    <mergeCell ref="H959:H962"/>
    <mergeCell ref="D877:G877"/>
    <mergeCell ref="C841:G841"/>
    <mergeCell ref="H963:H966"/>
    <mergeCell ref="H1030:H1032"/>
    <mergeCell ref="D1031:G1031"/>
    <mergeCell ref="D1027:G1027"/>
    <mergeCell ref="D1022:G1022"/>
    <mergeCell ref="B958:F958"/>
    <mergeCell ref="D963:G963"/>
    <mergeCell ref="H1019:H1021"/>
    <mergeCell ref="D1020:G1020"/>
    <mergeCell ref="D1021:G1021"/>
    <mergeCell ref="D1019:G1019"/>
    <mergeCell ref="A1093:B1099"/>
    <mergeCell ref="C1081:G1081"/>
    <mergeCell ref="C1082:G1082"/>
    <mergeCell ref="A1083:G1083"/>
    <mergeCell ref="C1073:G1073"/>
    <mergeCell ref="C1071:G1071"/>
    <mergeCell ref="D1062:G1062"/>
    <mergeCell ref="B1050:F1050"/>
    <mergeCell ref="D1054:G1054"/>
    <mergeCell ref="D1030:G1030"/>
    <mergeCell ref="B1002:F1002"/>
    <mergeCell ref="H1022:H1024"/>
    <mergeCell ref="H1011:H1013"/>
    <mergeCell ref="D1012:G1012"/>
    <mergeCell ref="D1011:G1011"/>
    <mergeCell ref="H1027:H1029"/>
    <mergeCell ref="D1029:G1029"/>
    <mergeCell ref="D1023:G1023"/>
    <mergeCell ref="B1026:F1026"/>
    <mergeCell ref="H978:H984"/>
    <mergeCell ref="D991:G991"/>
    <mergeCell ref="D997:G997"/>
    <mergeCell ref="H1035:H1037"/>
    <mergeCell ref="C1066:G1066"/>
    <mergeCell ref="I1113:J1113"/>
    <mergeCell ref="I1111:J1112"/>
    <mergeCell ref="C1111:E1111"/>
    <mergeCell ref="C1103:G1103"/>
    <mergeCell ref="C1104:G1104"/>
    <mergeCell ref="C1105:G1105"/>
    <mergeCell ref="C1106:G1106"/>
    <mergeCell ref="D1087:G1087"/>
    <mergeCell ref="D1088:G1088"/>
    <mergeCell ref="D1089:G1089"/>
    <mergeCell ref="H1100:H1103"/>
    <mergeCell ref="H1104:H1106"/>
    <mergeCell ref="C1112:G1112"/>
    <mergeCell ref="C1095:G1095"/>
    <mergeCell ref="C1096:G1096"/>
    <mergeCell ref="H1076:H1079"/>
    <mergeCell ref="C1069:G1069"/>
    <mergeCell ref="A1074:G1074"/>
    <mergeCell ref="C1075:G1075"/>
    <mergeCell ref="H1067:H1073"/>
    <mergeCell ref="F1113:G1113"/>
    <mergeCell ref="A1076:B1082"/>
    <mergeCell ref="H1080:H1082"/>
    <mergeCell ref="A1107:G1107"/>
    <mergeCell ref="C1113:D1113"/>
    <mergeCell ref="D1086:G1086"/>
    <mergeCell ref="B1084:F1084"/>
    <mergeCell ref="C1078:G1078"/>
    <mergeCell ref="C1079:G1079"/>
    <mergeCell ref="C1080:G1080"/>
    <mergeCell ref="D1085:G1085"/>
    <mergeCell ref="H1093:H1099"/>
    <mergeCell ref="A1100:B1106"/>
    <mergeCell ref="C1100:G1100"/>
    <mergeCell ref="C1101:G1101"/>
    <mergeCell ref="C1098:G1098"/>
    <mergeCell ref="C1102:G1102"/>
    <mergeCell ref="C1099:G1099"/>
    <mergeCell ref="H1085:H1088"/>
    <mergeCell ref="C1097:G1097"/>
    <mergeCell ref="C1092:G1092"/>
    <mergeCell ref="C1093:G1093"/>
    <mergeCell ref="C1094:G1094"/>
    <mergeCell ref="H1089:H1091"/>
    <mergeCell ref="C1077:G1077"/>
    <mergeCell ref="H1038:H1040"/>
    <mergeCell ref="H1043:H1045"/>
    <mergeCell ref="D1044:G1044"/>
    <mergeCell ref="D1045:G1045"/>
    <mergeCell ref="C1070:G1070"/>
    <mergeCell ref="D1053:G1053"/>
    <mergeCell ref="H1062:H1064"/>
    <mergeCell ref="D1052:G1052"/>
    <mergeCell ref="D1047:G1047"/>
    <mergeCell ref="D1055:G1055"/>
    <mergeCell ref="D1039:G1039"/>
    <mergeCell ref="B1042:F1042"/>
    <mergeCell ref="H1054:H1056"/>
    <mergeCell ref="H1046:H1048"/>
    <mergeCell ref="H1059:H1061"/>
    <mergeCell ref="D1043:G1043"/>
    <mergeCell ref="H1051:H1053"/>
    <mergeCell ref="D1038:G1038"/>
    <mergeCell ref="B1058:F1058"/>
    <mergeCell ref="D1059:G1059"/>
    <mergeCell ref="D1060:G1060"/>
    <mergeCell ref="D1046:G1046"/>
    <mergeCell ref="D1051:G1051"/>
    <mergeCell ref="D1063:G1063"/>
    <mergeCell ref="B1018:F1018"/>
    <mergeCell ref="B1010:F1010"/>
    <mergeCell ref="C969:G969"/>
    <mergeCell ref="D995:G995"/>
    <mergeCell ref="B950:F950"/>
    <mergeCell ref="D960:G960"/>
    <mergeCell ref="D1015:G1015"/>
    <mergeCell ref="D928:G928"/>
    <mergeCell ref="C941:G941"/>
    <mergeCell ref="C970:G970"/>
    <mergeCell ref="D998:G998"/>
    <mergeCell ref="D951:G951"/>
    <mergeCell ref="B986:F986"/>
    <mergeCell ref="C979:G979"/>
    <mergeCell ref="C978:G978"/>
    <mergeCell ref="C968:G968"/>
    <mergeCell ref="D959:G959"/>
    <mergeCell ref="D952:G952"/>
    <mergeCell ref="D990:G990"/>
    <mergeCell ref="D1028:G1028"/>
    <mergeCell ref="A1067:B1073"/>
    <mergeCell ref="C1067:G1067"/>
    <mergeCell ref="C1068:G1068"/>
    <mergeCell ref="D922:G922"/>
    <mergeCell ref="C893:G893"/>
    <mergeCell ref="D1061:G1061"/>
    <mergeCell ref="C1076:G1076"/>
    <mergeCell ref="C1072:G1072"/>
    <mergeCell ref="B1034:F1034"/>
    <mergeCell ref="D1036:G1036"/>
    <mergeCell ref="D1037:G1037"/>
    <mergeCell ref="D1035:G1035"/>
    <mergeCell ref="B925:F925"/>
    <mergeCell ref="D926:G926"/>
    <mergeCell ref="C974:G974"/>
    <mergeCell ref="D1005:G1005"/>
    <mergeCell ref="D1014:G1014"/>
    <mergeCell ref="D1006:G1006"/>
    <mergeCell ref="D1007:G1007"/>
    <mergeCell ref="D938:G938"/>
    <mergeCell ref="D962:G962"/>
    <mergeCell ref="C975:G975"/>
    <mergeCell ref="D1013:G1013"/>
    <mergeCell ref="C912:G912"/>
    <mergeCell ref="C894:G894"/>
    <mergeCell ref="C914:G914"/>
    <mergeCell ref="C980:G980"/>
    <mergeCell ref="D1004:G1004"/>
    <mergeCell ref="C983:G983"/>
    <mergeCell ref="B933:F933"/>
    <mergeCell ref="A985:G985"/>
    <mergeCell ref="C977:G977"/>
    <mergeCell ref="H1003:H1005"/>
    <mergeCell ref="H1006:H1008"/>
    <mergeCell ref="C943:G943"/>
    <mergeCell ref="C947:G947"/>
    <mergeCell ref="H987:H989"/>
    <mergeCell ref="C982:G982"/>
    <mergeCell ref="H865:H868"/>
    <mergeCell ref="D866:G866"/>
    <mergeCell ref="D876:G876"/>
    <mergeCell ref="B172:F172"/>
    <mergeCell ref="H173:H179"/>
    <mergeCell ref="D174:G174"/>
    <mergeCell ref="A154:G154"/>
    <mergeCell ref="D127:G127"/>
    <mergeCell ref="D135:G135"/>
    <mergeCell ref="B180:F180"/>
    <mergeCell ref="D181:G181"/>
    <mergeCell ref="C902:G902"/>
    <mergeCell ref="A907:G907"/>
    <mergeCell ref="D927:G927"/>
    <mergeCell ref="C972:G972"/>
    <mergeCell ref="C973:G973"/>
    <mergeCell ref="C885:G885"/>
    <mergeCell ref="D1003:G1003"/>
    <mergeCell ref="A909:B915"/>
    <mergeCell ref="C842:G842"/>
    <mergeCell ref="C273:G273"/>
    <mergeCell ref="H270:H276"/>
    <mergeCell ref="D281:G281"/>
    <mergeCell ref="D312:G312"/>
    <mergeCell ref="D313:G313"/>
    <mergeCell ref="C258:G258"/>
    <mergeCell ref="H1014:H1016"/>
    <mergeCell ref="C890:G890"/>
    <mergeCell ref="C881:G881"/>
    <mergeCell ref="C891:G891"/>
    <mergeCell ref="C892:G892"/>
    <mergeCell ref="H929:H931"/>
    <mergeCell ref="C944:G944"/>
    <mergeCell ref="D987:G987"/>
    <mergeCell ref="H990:H992"/>
    <mergeCell ref="H995:H997"/>
    <mergeCell ref="D937:G937"/>
    <mergeCell ref="D919:G919"/>
    <mergeCell ref="D953:G953"/>
    <mergeCell ref="D954:G954"/>
    <mergeCell ref="B7:F7"/>
    <mergeCell ref="D8:G8"/>
    <mergeCell ref="C30:G30"/>
    <mergeCell ref="C26:G26"/>
    <mergeCell ref="C27:G27"/>
    <mergeCell ref="D20:G20"/>
    <mergeCell ref="D9:G9"/>
    <mergeCell ref="D10:G10"/>
    <mergeCell ref="D11:G11"/>
    <mergeCell ref="D12:G12"/>
    <mergeCell ref="D119:G119"/>
    <mergeCell ref="D103:G103"/>
    <mergeCell ref="D109:G109"/>
    <mergeCell ref="B114:F114"/>
    <mergeCell ref="B74:F74"/>
    <mergeCell ref="D75:G75"/>
    <mergeCell ref="B82:F82"/>
    <mergeCell ref="D118:G118"/>
    <mergeCell ref="C23:G23"/>
    <mergeCell ref="A31:G31"/>
    <mergeCell ref="B32:F32"/>
    <mergeCell ref="D33:G33"/>
    <mergeCell ref="D34:G34"/>
    <mergeCell ref="D35:G35"/>
    <mergeCell ref="D36:G36"/>
    <mergeCell ref="D37:G37"/>
    <mergeCell ref="C40:G40"/>
    <mergeCell ref="C41:G41"/>
    <mergeCell ref="C42:G42"/>
    <mergeCell ref="D70:G70"/>
    <mergeCell ref="D71:G71"/>
    <mergeCell ref="D295:G295"/>
    <mergeCell ref="C61:G61"/>
    <mergeCell ref="H115:H117"/>
    <mergeCell ref="H110:H112"/>
    <mergeCell ref="B90:F90"/>
    <mergeCell ref="D93:G93"/>
    <mergeCell ref="D91:G91"/>
    <mergeCell ref="C43:G43"/>
    <mergeCell ref="C44:G44"/>
    <mergeCell ref="C45:G45"/>
    <mergeCell ref="C46:G46"/>
    <mergeCell ref="C47:G47"/>
    <mergeCell ref="C57:G57"/>
    <mergeCell ref="H67:H69"/>
    <mergeCell ref="D69:G69"/>
    <mergeCell ref="H94:H96"/>
    <mergeCell ref="H91:H93"/>
    <mergeCell ref="B98:F98"/>
    <mergeCell ref="D92:G92"/>
    <mergeCell ref="H58:H64"/>
    <mergeCell ref="H75:H77"/>
    <mergeCell ref="H232:H234"/>
    <mergeCell ref="D197:G197"/>
    <mergeCell ref="B196:F196"/>
    <mergeCell ref="H197:H199"/>
    <mergeCell ref="D231:G231"/>
    <mergeCell ref="H237:H239"/>
    <mergeCell ref="D225:G225"/>
    <mergeCell ref="H221:H223"/>
    <mergeCell ref="D265:G265"/>
    <mergeCell ref="C259:G259"/>
    <mergeCell ref="C170:G170"/>
    <mergeCell ref="A1:K1"/>
    <mergeCell ref="A2:K2"/>
    <mergeCell ref="A3:K3"/>
    <mergeCell ref="A6:G6"/>
    <mergeCell ref="A48:G48"/>
    <mergeCell ref="A65:G65"/>
    <mergeCell ref="C64:G64"/>
    <mergeCell ref="A58:B64"/>
    <mergeCell ref="H83:H85"/>
    <mergeCell ref="H86:H88"/>
    <mergeCell ref="B66:F66"/>
    <mergeCell ref="D67:G67"/>
    <mergeCell ref="C62:G62"/>
    <mergeCell ref="C63:G63"/>
    <mergeCell ref="C24:G24"/>
    <mergeCell ref="C25:G25"/>
    <mergeCell ref="C169:G169"/>
    <mergeCell ref="D19:G19"/>
    <mergeCell ref="C28:G28"/>
    <mergeCell ref="C58:G58"/>
    <mergeCell ref="C29:G29"/>
    <mergeCell ref="B106:F106"/>
    <mergeCell ref="B15:F15"/>
    <mergeCell ref="D16:G16"/>
    <mergeCell ref="D17:G17"/>
    <mergeCell ref="D18:G18"/>
    <mergeCell ref="D50:G50"/>
    <mergeCell ref="D51:G51"/>
    <mergeCell ref="D52:G52"/>
    <mergeCell ref="D53:G53"/>
    <mergeCell ref="H314:H316"/>
    <mergeCell ref="D352:G352"/>
    <mergeCell ref="D307:G307"/>
    <mergeCell ref="H295:H297"/>
    <mergeCell ref="A277:G277"/>
    <mergeCell ref="D355:G355"/>
    <mergeCell ref="D327:G327"/>
    <mergeCell ref="H330:H332"/>
    <mergeCell ref="H354:H356"/>
    <mergeCell ref="D335:G335"/>
    <mergeCell ref="H319:H321"/>
    <mergeCell ref="H327:H329"/>
    <mergeCell ref="H322:H324"/>
    <mergeCell ref="H346:H348"/>
    <mergeCell ref="D321:G321"/>
    <mergeCell ref="B49:F49"/>
    <mergeCell ref="C59:G59"/>
    <mergeCell ref="C60:G60"/>
    <mergeCell ref="H287:H289"/>
    <mergeCell ref="D296:G296"/>
    <mergeCell ref="H279:H285"/>
    <mergeCell ref="B294:F294"/>
    <mergeCell ref="D297:G297"/>
    <mergeCell ref="D288:G288"/>
    <mergeCell ref="C270:G270"/>
    <mergeCell ref="C274:G274"/>
    <mergeCell ref="D787:G787"/>
    <mergeCell ref="H787:H789"/>
    <mergeCell ref="H790:H792"/>
    <mergeCell ref="H830:H832"/>
    <mergeCell ref="H847:H853"/>
    <mergeCell ref="C903:G903"/>
    <mergeCell ref="C820:G820"/>
    <mergeCell ref="D834:G834"/>
    <mergeCell ref="C825:G825"/>
    <mergeCell ref="D830:G830"/>
    <mergeCell ref="A819:G819"/>
    <mergeCell ref="C814:G814"/>
    <mergeCell ref="C815:G815"/>
    <mergeCell ref="C837:G837"/>
    <mergeCell ref="A838:B844"/>
    <mergeCell ref="C811:G811"/>
    <mergeCell ref="C822:G822"/>
    <mergeCell ref="A821:B827"/>
    <mergeCell ref="H795:H797"/>
    <mergeCell ref="D796:G796"/>
    <mergeCell ref="D791:G791"/>
    <mergeCell ref="C895:G895"/>
    <mergeCell ref="B855:F855"/>
    <mergeCell ref="D867:G867"/>
    <mergeCell ref="C851:G851"/>
    <mergeCell ref="D857:G857"/>
    <mergeCell ref="C849:G849"/>
    <mergeCell ref="H812:H818"/>
    <mergeCell ref="H873:H876"/>
    <mergeCell ref="H877:H879"/>
    <mergeCell ref="K952:K955"/>
    <mergeCell ref="H934:H936"/>
    <mergeCell ref="H951:H953"/>
    <mergeCell ref="H954:H956"/>
    <mergeCell ref="C846:G846"/>
    <mergeCell ref="C827:G827"/>
    <mergeCell ref="C813:G813"/>
    <mergeCell ref="H798:H800"/>
    <mergeCell ref="D799:G799"/>
    <mergeCell ref="C913:G913"/>
    <mergeCell ref="D920:G920"/>
    <mergeCell ref="C911:G911"/>
    <mergeCell ref="H861:H863"/>
    <mergeCell ref="C843:G843"/>
    <mergeCell ref="H900:H906"/>
    <mergeCell ref="C899:G899"/>
    <mergeCell ref="C817:G817"/>
    <mergeCell ref="C839:G839"/>
    <mergeCell ref="C852:G852"/>
    <mergeCell ref="H833:H835"/>
    <mergeCell ref="D833:G833"/>
    <mergeCell ref="C812:G812"/>
    <mergeCell ref="D798:G798"/>
    <mergeCell ref="H806:H808"/>
    <mergeCell ref="H926:H928"/>
    <mergeCell ref="A896:G896"/>
    <mergeCell ref="K927:K930"/>
    <mergeCell ref="C942:G942"/>
    <mergeCell ref="C945:G945"/>
    <mergeCell ref="C884:G884"/>
    <mergeCell ref="D965:G965"/>
    <mergeCell ref="C901:G901"/>
    <mergeCell ref="C850:G850"/>
    <mergeCell ref="C888:G888"/>
    <mergeCell ref="C900:G900"/>
    <mergeCell ref="A949:G949"/>
    <mergeCell ref="K919:K922"/>
    <mergeCell ref="H942:H948"/>
    <mergeCell ref="H909:H915"/>
    <mergeCell ref="H882:H888"/>
    <mergeCell ref="H918:H920"/>
    <mergeCell ref="D858:G858"/>
    <mergeCell ref="A898:G898"/>
    <mergeCell ref="C889:G889"/>
    <mergeCell ref="D861:G861"/>
    <mergeCell ref="A897:K897"/>
    <mergeCell ref="A882:B888"/>
    <mergeCell ref="B917:F917"/>
    <mergeCell ref="C910:G910"/>
    <mergeCell ref="A889:B895"/>
    <mergeCell ref="D918:G918"/>
    <mergeCell ref="H921:H923"/>
    <mergeCell ref="C887:G887"/>
    <mergeCell ref="C906:G906"/>
    <mergeCell ref="A812:B818"/>
    <mergeCell ref="D803:G803"/>
    <mergeCell ref="D805:G805"/>
    <mergeCell ref="D856:G856"/>
    <mergeCell ref="D797:G797"/>
    <mergeCell ref="B794:F794"/>
    <mergeCell ref="A722:B728"/>
    <mergeCell ref="C883:G883"/>
    <mergeCell ref="C853:G853"/>
    <mergeCell ref="H856:H860"/>
    <mergeCell ref="C731:G731"/>
    <mergeCell ref="A778:B784"/>
    <mergeCell ref="H821:H827"/>
    <mergeCell ref="C769:G769"/>
    <mergeCell ref="C844:G844"/>
    <mergeCell ref="A828:G828"/>
    <mergeCell ref="C747:G747"/>
    <mergeCell ref="D831:G831"/>
    <mergeCell ref="C723:G723"/>
    <mergeCell ref="C745:G745"/>
    <mergeCell ref="A738:K738"/>
    <mergeCell ref="C818:G818"/>
    <mergeCell ref="D790:G790"/>
    <mergeCell ref="D832:G832"/>
    <mergeCell ref="C779:G779"/>
    <mergeCell ref="D788:G788"/>
    <mergeCell ref="C784:G784"/>
    <mergeCell ref="A785:G785"/>
    <mergeCell ref="C773:G773"/>
    <mergeCell ref="C774:G774"/>
    <mergeCell ref="C780:G780"/>
    <mergeCell ref="C782:G782"/>
    <mergeCell ref="A739:G739"/>
    <mergeCell ref="C754:G754"/>
    <mergeCell ref="D702:G702"/>
    <mergeCell ref="H729:H735"/>
    <mergeCell ref="C726:G726"/>
    <mergeCell ref="D544:G544"/>
    <mergeCell ref="D650:G650"/>
    <mergeCell ref="D653:G653"/>
    <mergeCell ref="D691:G691"/>
    <mergeCell ref="H685:H687"/>
    <mergeCell ref="D642:G642"/>
    <mergeCell ref="D686:G686"/>
    <mergeCell ref="C610:G610"/>
    <mergeCell ref="D677:G677"/>
    <mergeCell ref="D684:G684"/>
    <mergeCell ref="H769:H775"/>
    <mergeCell ref="C740:G740"/>
    <mergeCell ref="C741:G741"/>
    <mergeCell ref="A769:B775"/>
    <mergeCell ref="A767:G767"/>
    <mergeCell ref="B705:F705"/>
    <mergeCell ref="B567:F567"/>
    <mergeCell ref="C768:G768"/>
    <mergeCell ref="C743:G743"/>
    <mergeCell ref="C753:G753"/>
    <mergeCell ref="A748:G748"/>
    <mergeCell ref="D707:G707"/>
    <mergeCell ref="D708:G708"/>
    <mergeCell ref="D709:G709"/>
    <mergeCell ref="D717:G717"/>
    <mergeCell ref="H717:H719"/>
    <mergeCell ref="C725:G725"/>
    <mergeCell ref="C771:G771"/>
    <mergeCell ref="C777:G777"/>
    <mergeCell ref="H741:H747"/>
    <mergeCell ref="C722:G722"/>
    <mergeCell ref="H528:H530"/>
    <mergeCell ref="H666:H668"/>
    <mergeCell ref="D683:G683"/>
    <mergeCell ref="D529:G529"/>
    <mergeCell ref="B543:F543"/>
    <mergeCell ref="D706:G706"/>
    <mergeCell ref="D701:G701"/>
    <mergeCell ref="C620:G620"/>
    <mergeCell ref="H750:H756"/>
    <mergeCell ref="C744:G744"/>
    <mergeCell ref="D699:G699"/>
    <mergeCell ref="C746:G746"/>
    <mergeCell ref="H698:H700"/>
    <mergeCell ref="H701:H703"/>
    <mergeCell ref="D659:G659"/>
    <mergeCell ref="D660:G660"/>
    <mergeCell ref="A624:G624"/>
    <mergeCell ref="B657:F657"/>
    <mergeCell ref="C734:G734"/>
    <mergeCell ref="C750:G750"/>
    <mergeCell ref="C772:G772"/>
    <mergeCell ref="C732:G732"/>
    <mergeCell ref="A776:G776"/>
    <mergeCell ref="D690:G690"/>
    <mergeCell ref="D682:G682"/>
    <mergeCell ref="B689:F689"/>
    <mergeCell ref="D698:G698"/>
    <mergeCell ref="D694:G694"/>
    <mergeCell ref="D450:G450"/>
    <mergeCell ref="C611:G611"/>
    <mergeCell ref="C612:G612"/>
    <mergeCell ref="C613:G613"/>
    <mergeCell ref="D441:G441"/>
    <mergeCell ref="H560:H562"/>
    <mergeCell ref="D448:G448"/>
    <mergeCell ref="D456:G456"/>
    <mergeCell ref="A617:B623"/>
    <mergeCell ref="D532:G532"/>
    <mergeCell ref="D539:G539"/>
    <mergeCell ref="D584:G584"/>
    <mergeCell ref="H584:H586"/>
    <mergeCell ref="D568:G568"/>
    <mergeCell ref="D554:G554"/>
    <mergeCell ref="D555:G555"/>
    <mergeCell ref="D571:G571"/>
    <mergeCell ref="B575:F575"/>
    <mergeCell ref="D576:G576"/>
    <mergeCell ref="D595:G595"/>
    <mergeCell ref="H555:H557"/>
    <mergeCell ref="D556:G556"/>
    <mergeCell ref="D487:G487"/>
    <mergeCell ref="B462:F462"/>
    <mergeCell ref="H547:H549"/>
    <mergeCell ref="D548:G548"/>
    <mergeCell ref="H544:H546"/>
    <mergeCell ref="D463:G463"/>
    <mergeCell ref="H463:H465"/>
    <mergeCell ref="D464:G464"/>
    <mergeCell ref="D465:G465"/>
    <mergeCell ref="D458:G458"/>
    <mergeCell ref="H458:H460"/>
    <mergeCell ref="K636:K638"/>
    <mergeCell ref="D459:G459"/>
    <mergeCell ref="D537:G537"/>
    <mergeCell ref="C614:G614"/>
    <mergeCell ref="D628:G628"/>
    <mergeCell ref="C619:G619"/>
    <mergeCell ref="C608:G608"/>
    <mergeCell ref="H531:H533"/>
    <mergeCell ref="D538:G538"/>
    <mergeCell ref="D466:G466"/>
    <mergeCell ref="H466:H468"/>
    <mergeCell ref="D467:G467"/>
    <mergeCell ref="B470:F470"/>
    <mergeCell ref="D471:G471"/>
    <mergeCell ref="H471:H473"/>
    <mergeCell ref="D472:G472"/>
    <mergeCell ref="H520:H522"/>
    <mergeCell ref="D521:G521"/>
    <mergeCell ref="D522:G522"/>
    <mergeCell ref="D523:G523"/>
    <mergeCell ref="H523:H525"/>
    <mergeCell ref="D626:G626"/>
    <mergeCell ref="C621:G621"/>
    <mergeCell ref="C618:G618"/>
    <mergeCell ref="D530:G530"/>
    <mergeCell ref="C623:G623"/>
    <mergeCell ref="D634:G634"/>
    <mergeCell ref="H634:H636"/>
    <mergeCell ref="H608:H614"/>
    <mergeCell ref="H617:H623"/>
    <mergeCell ref="B559:F559"/>
    <mergeCell ref="D479:G479"/>
    <mergeCell ref="H479:H481"/>
    <mergeCell ref="D480:G480"/>
    <mergeCell ref="D481:G481"/>
    <mergeCell ref="D482:G482"/>
    <mergeCell ref="H482:H484"/>
    <mergeCell ref="D593:G593"/>
    <mergeCell ref="D483:G483"/>
    <mergeCell ref="B486:F486"/>
    <mergeCell ref="D643:G643"/>
    <mergeCell ref="C622:G622"/>
    <mergeCell ref="D630:G630"/>
    <mergeCell ref="D637:G637"/>
    <mergeCell ref="D536:G536"/>
    <mergeCell ref="H536:H538"/>
    <mergeCell ref="B583:F583"/>
    <mergeCell ref="B527:F527"/>
    <mergeCell ref="D528:G528"/>
    <mergeCell ref="C607:G607"/>
    <mergeCell ref="C609:G609"/>
    <mergeCell ref="B551:F551"/>
    <mergeCell ref="D552:G552"/>
    <mergeCell ref="H552:H554"/>
    <mergeCell ref="D638:G638"/>
    <mergeCell ref="H571:H573"/>
    <mergeCell ref="D572:G572"/>
    <mergeCell ref="B633:F633"/>
    <mergeCell ref="H637:H639"/>
    <mergeCell ref="B641:F641"/>
    <mergeCell ref="D560:G560"/>
    <mergeCell ref="D563:G563"/>
    <mergeCell ref="H563:H565"/>
    <mergeCell ref="C616:G616"/>
    <mergeCell ref="D636:G636"/>
    <mergeCell ref="H645:H647"/>
    <mergeCell ref="H650:H652"/>
    <mergeCell ref="D658:G658"/>
    <mergeCell ref="D662:G662"/>
    <mergeCell ref="B673:F673"/>
    <mergeCell ref="B681:F681"/>
    <mergeCell ref="B665:F665"/>
    <mergeCell ref="D651:G651"/>
    <mergeCell ref="H653:H655"/>
    <mergeCell ref="D654:G654"/>
    <mergeCell ref="C617:G617"/>
    <mergeCell ref="H626:H629"/>
    <mergeCell ref="A608:B614"/>
    <mergeCell ref="K643:K645"/>
    <mergeCell ref="D553:G553"/>
    <mergeCell ref="H630:H632"/>
    <mergeCell ref="D644:G644"/>
    <mergeCell ref="A615:G615"/>
    <mergeCell ref="D645:G645"/>
    <mergeCell ref="D564:G564"/>
    <mergeCell ref="D585:G585"/>
    <mergeCell ref="D586:G586"/>
    <mergeCell ref="D587:G587"/>
    <mergeCell ref="H587:H589"/>
    <mergeCell ref="D588:G588"/>
    <mergeCell ref="D666:G666"/>
    <mergeCell ref="H579:H581"/>
    <mergeCell ref="D580:G580"/>
    <mergeCell ref="D692:G692"/>
    <mergeCell ref="D674:G674"/>
    <mergeCell ref="D676:G676"/>
    <mergeCell ref="H669:H671"/>
    <mergeCell ref="H674:H676"/>
    <mergeCell ref="B591:F591"/>
    <mergeCell ref="D592:G592"/>
    <mergeCell ref="H592:H594"/>
    <mergeCell ref="D627:G627"/>
    <mergeCell ref="D646:G646"/>
    <mergeCell ref="B625:F625"/>
    <mergeCell ref="D652:G652"/>
    <mergeCell ref="D693:G693"/>
    <mergeCell ref="H595:H597"/>
    <mergeCell ref="D596:G596"/>
    <mergeCell ref="B599:F599"/>
    <mergeCell ref="D600:G600"/>
    <mergeCell ref="H600:H602"/>
    <mergeCell ref="D601:G601"/>
    <mergeCell ref="D602:G602"/>
    <mergeCell ref="D603:G603"/>
    <mergeCell ref="H603:H605"/>
    <mergeCell ref="D604:G604"/>
    <mergeCell ref="B649:F649"/>
    <mergeCell ref="D685:G685"/>
    <mergeCell ref="D661:G661"/>
    <mergeCell ref="D635:G635"/>
    <mergeCell ref="D669:G669"/>
    <mergeCell ref="H642:H644"/>
    <mergeCell ref="B697:F697"/>
    <mergeCell ref="H693:H695"/>
    <mergeCell ref="H682:H684"/>
    <mergeCell ref="D675:G675"/>
    <mergeCell ref="H677:H679"/>
    <mergeCell ref="D667:G667"/>
    <mergeCell ref="D668:G668"/>
    <mergeCell ref="D473:G473"/>
    <mergeCell ref="D474:G474"/>
    <mergeCell ref="H474:H476"/>
    <mergeCell ref="D475:G475"/>
    <mergeCell ref="B478:F478"/>
    <mergeCell ref="H487:H489"/>
    <mergeCell ref="D488:G488"/>
    <mergeCell ref="D489:G489"/>
    <mergeCell ref="D490:G490"/>
    <mergeCell ref="H490:H492"/>
    <mergeCell ref="D491:G491"/>
    <mergeCell ref="B495:F495"/>
    <mergeCell ref="D496:G496"/>
    <mergeCell ref="H496:H498"/>
    <mergeCell ref="D497:G497"/>
    <mergeCell ref="D498:G498"/>
    <mergeCell ref="D594:G594"/>
    <mergeCell ref="H658:H660"/>
    <mergeCell ref="D678:G678"/>
    <mergeCell ref="D670:G670"/>
    <mergeCell ref="H576:H578"/>
    <mergeCell ref="D577:G577"/>
    <mergeCell ref="D578:G578"/>
    <mergeCell ref="H568:H570"/>
    <mergeCell ref="D569:G569"/>
    <mergeCell ref="D499:G499"/>
    <mergeCell ref="H499:H501"/>
    <mergeCell ref="D500:G500"/>
    <mergeCell ref="B503:F503"/>
    <mergeCell ref="D504:G504"/>
    <mergeCell ref="H504:H506"/>
    <mergeCell ref="D505:G505"/>
    <mergeCell ref="D506:G506"/>
    <mergeCell ref="D507:G507"/>
    <mergeCell ref="H507:H509"/>
    <mergeCell ref="D508:G508"/>
    <mergeCell ref="D579:G579"/>
    <mergeCell ref="B511:F511"/>
    <mergeCell ref="D512:G512"/>
    <mergeCell ref="H512:H514"/>
    <mergeCell ref="H515:H517"/>
    <mergeCell ref="D516:G516"/>
    <mergeCell ref="D570:G570"/>
    <mergeCell ref="B535:F535"/>
    <mergeCell ref="D513:G513"/>
    <mergeCell ref="D514:G514"/>
    <mergeCell ref="D515:G515"/>
    <mergeCell ref="D531:G531"/>
    <mergeCell ref="D524:G524"/>
    <mergeCell ref="D520:G520"/>
    <mergeCell ref="D545:G545"/>
    <mergeCell ref="H539:H541"/>
    <mergeCell ref="D540:G540"/>
    <mergeCell ref="K1004:K1007"/>
    <mergeCell ref="K1012:K1015"/>
    <mergeCell ref="K1020:K1023"/>
    <mergeCell ref="K1028:K1031"/>
    <mergeCell ref="K1036:K1039"/>
    <mergeCell ref="K1044:K1047"/>
    <mergeCell ref="K1054:K1055"/>
    <mergeCell ref="K1060:K1063"/>
    <mergeCell ref="K68:K71"/>
    <mergeCell ref="K231:K233"/>
    <mergeCell ref="K289:K293"/>
    <mergeCell ref="K305:K307"/>
    <mergeCell ref="K321:K323"/>
    <mergeCell ref="K762:K764"/>
    <mergeCell ref="K788:K792"/>
    <mergeCell ref="K797:K799"/>
    <mergeCell ref="K866:K870"/>
    <mergeCell ref="K960:K966"/>
    <mergeCell ref="K183:K185"/>
    <mergeCell ref="K223:K225"/>
    <mergeCell ref="K652:K654"/>
    <mergeCell ref="K988:K991"/>
    <mergeCell ref="K998:K999"/>
  </mergeCells>
  <pageMargins left="0.51181102362204722" right="0.39370078740157483" top="0.59055118110236227" bottom="0.55118110236220474" header="0" footer="0"/>
  <pageSetup paperSize="9" scale="48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Stan</dc:creator>
  <cp:lastModifiedBy>Loredana Giurgiu</cp:lastModifiedBy>
  <cp:lastPrinted>2026-05-07T11:20:19Z</cp:lastPrinted>
  <dcterms:created xsi:type="dcterms:W3CDTF">2023-10-03T08:44:06Z</dcterms:created>
  <dcterms:modified xsi:type="dcterms:W3CDTF">2026-05-13T06:20:01Z</dcterms:modified>
</cp:coreProperties>
</file>