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40B3B04E-7CDC-4E7C-8DCE-A5E254F137A5}" xr6:coauthVersionLast="47" xr6:coauthVersionMax="47" xr10:uidLastSave="{00000000-0000-0000-0000-000000000000}"/>
  <bookViews>
    <workbookView xWindow="-120" yWindow="-120" windowWidth="29040" windowHeight="15840" xr2:uid="{BFA65992-03B2-4663-B73B-CAD4B3C44B2B}"/>
  </bookViews>
  <sheets>
    <sheet name="68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6" i="1" l="1"/>
  <c r="K276" i="1"/>
  <c r="J276" i="1"/>
  <c r="I276" i="1"/>
  <c r="H276" i="1"/>
  <c r="G276" i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D273" i="1" s="1"/>
  <c r="L272" i="1"/>
  <c r="K272" i="1"/>
  <c r="J272" i="1"/>
  <c r="I272" i="1"/>
  <c r="H272" i="1"/>
  <c r="G272" i="1"/>
  <c r="F272" i="1"/>
  <c r="D272" i="1" s="1"/>
  <c r="L271" i="1"/>
  <c r="L270" i="1" s="1"/>
  <c r="L269" i="1" s="1"/>
  <c r="K271" i="1"/>
  <c r="J271" i="1"/>
  <c r="I271" i="1"/>
  <c r="H271" i="1"/>
  <c r="G271" i="1"/>
  <c r="E271" i="1" s="1"/>
  <c r="F271" i="1"/>
  <c r="F270" i="1" s="1"/>
  <c r="F269" i="1" s="1"/>
  <c r="K270" i="1"/>
  <c r="K269" i="1" s="1"/>
  <c r="J270" i="1"/>
  <c r="J269" i="1" s="1"/>
  <c r="I270" i="1"/>
  <c r="I269" i="1" s="1"/>
  <c r="D270" i="1"/>
  <c r="D269" i="1" s="1"/>
  <c r="L268" i="1"/>
  <c r="L267" i="1" s="1"/>
  <c r="K268" i="1"/>
  <c r="K267" i="1" s="1"/>
  <c r="J268" i="1"/>
  <c r="J267" i="1" s="1"/>
  <c r="I268" i="1"/>
  <c r="I267" i="1" s="1"/>
  <c r="H268" i="1"/>
  <c r="G268" i="1"/>
  <c r="G267" i="1" s="1"/>
  <c r="F268" i="1"/>
  <c r="D268" i="1" s="1"/>
  <c r="D267" i="1" s="1"/>
  <c r="E266" i="1"/>
  <c r="L265" i="1"/>
  <c r="K265" i="1"/>
  <c r="J265" i="1"/>
  <c r="I265" i="1"/>
  <c r="H265" i="1"/>
  <c r="G265" i="1"/>
  <c r="F265" i="1"/>
  <c r="D265" i="1"/>
  <c r="L264" i="1"/>
  <c r="K264" i="1"/>
  <c r="J264" i="1"/>
  <c r="I264" i="1"/>
  <c r="H264" i="1"/>
  <c r="G264" i="1"/>
  <c r="E264" i="1" s="1"/>
  <c r="F264" i="1"/>
  <c r="D264" i="1" s="1"/>
  <c r="L263" i="1"/>
  <c r="K263" i="1"/>
  <c r="J263" i="1"/>
  <c r="I263" i="1"/>
  <c r="H263" i="1"/>
  <c r="G263" i="1"/>
  <c r="E263" i="1" s="1"/>
  <c r="F263" i="1"/>
  <c r="D263" i="1" s="1"/>
  <c r="L262" i="1"/>
  <c r="K262" i="1"/>
  <c r="J262" i="1"/>
  <c r="I262" i="1"/>
  <c r="H262" i="1"/>
  <c r="G262" i="1"/>
  <c r="F262" i="1"/>
  <c r="D262" i="1" s="1"/>
  <c r="E262" i="1"/>
  <c r="L261" i="1"/>
  <c r="K261" i="1"/>
  <c r="J261" i="1"/>
  <c r="I261" i="1"/>
  <c r="H261" i="1"/>
  <c r="G261" i="1"/>
  <c r="F261" i="1"/>
  <c r="D261" i="1" s="1"/>
  <c r="L257" i="1"/>
  <c r="K257" i="1"/>
  <c r="J257" i="1"/>
  <c r="I257" i="1"/>
  <c r="H257" i="1"/>
  <c r="G257" i="1"/>
  <c r="E257" i="1" s="1"/>
  <c r="F257" i="1"/>
  <c r="D257" i="1" s="1"/>
  <c r="L256" i="1"/>
  <c r="K256" i="1"/>
  <c r="J256" i="1"/>
  <c r="I256" i="1"/>
  <c r="H256" i="1"/>
  <c r="G256" i="1"/>
  <c r="E256" i="1" s="1"/>
  <c r="F256" i="1"/>
  <c r="D256" i="1" s="1"/>
  <c r="L255" i="1"/>
  <c r="K255" i="1"/>
  <c r="J255" i="1"/>
  <c r="I255" i="1"/>
  <c r="H255" i="1"/>
  <c r="G255" i="1"/>
  <c r="F255" i="1"/>
  <c r="D255" i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E221" i="1"/>
  <c r="D221" i="1"/>
  <c r="L220" i="1"/>
  <c r="K220" i="1"/>
  <c r="J220" i="1"/>
  <c r="I220" i="1"/>
  <c r="H220" i="1"/>
  <c r="G220" i="1"/>
  <c r="F220" i="1"/>
  <c r="E220" i="1"/>
  <c r="D220" i="1"/>
  <c r="L219" i="1"/>
  <c r="K219" i="1"/>
  <c r="J219" i="1"/>
  <c r="I219" i="1"/>
  <c r="H219" i="1"/>
  <c r="G219" i="1"/>
  <c r="F219" i="1"/>
  <c r="E219" i="1"/>
  <c r="D219" i="1"/>
  <c r="L217" i="1"/>
  <c r="K217" i="1"/>
  <c r="J217" i="1"/>
  <c r="I217" i="1"/>
  <c r="H217" i="1"/>
  <c r="G217" i="1"/>
  <c r="F217" i="1"/>
  <c r="E217" i="1"/>
  <c r="D217" i="1"/>
  <c r="L216" i="1"/>
  <c r="K216" i="1"/>
  <c r="J216" i="1"/>
  <c r="I216" i="1"/>
  <c r="H216" i="1"/>
  <c r="G216" i="1"/>
  <c r="F216" i="1"/>
  <c r="E216" i="1"/>
  <c r="D216" i="1"/>
  <c r="L215" i="1"/>
  <c r="K215" i="1"/>
  <c r="J215" i="1"/>
  <c r="I215" i="1"/>
  <c r="H215" i="1"/>
  <c r="G215" i="1"/>
  <c r="F215" i="1"/>
  <c r="E215" i="1"/>
  <c r="D215" i="1"/>
  <c r="L214" i="1"/>
  <c r="K214" i="1"/>
  <c r="J214" i="1"/>
  <c r="I214" i="1"/>
  <c r="H214" i="1"/>
  <c r="G214" i="1"/>
  <c r="F214" i="1"/>
  <c r="E214" i="1"/>
  <c r="D214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L200" i="1" s="1"/>
  <c r="L199" i="1" s="1"/>
  <c r="K206" i="1"/>
  <c r="K200" i="1" s="1"/>
  <c r="K199" i="1" s="1"/>
  <c r="J206" i="1"/>
  <c r="J200" i="1" s="1"/>
  <c r="J199" i="1" s="1"/>
  <c r="I206" i="1"/>
  <c r="I200" i="1" s="1"/>
  <c r="I199" i="1" s="1"/>
  <c r="H206" i="1"/>
  <c r="G206" i="1"/>
  <c r="F206" i="1"/>
  <c r="F200" i="1" s="1"/>
  <c r="F199" i="1" s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G200" i="1"/>
  <c r="G199" i="1" s="1"/>
  <c r="L198" i="1"/>
  <c r="K198" i="1"/>
  <c r="J198" i="1"/>
  <c r="I198" i="1"/>
  <c r="H198" i="1"/>
  <c r="G198" i="1"/>
  <c r="F198" i="1"/>
  <c r="L197" i="1"/>
  <c r="K197" i="1"/>
  <c r="J197" i="1"/>
  <c r="I197" i="1"/>
  <c r="H197" i="1"/>
  <c r="G197" i="1"/>
  <c r="F197" i="1"/>
  <c r="L196" i="1"/>
  <c r="K196" i="1"/>
  <c r="J196" i="1"/>
  <c r="I196" i="1"/>
  <c r="H196" i="1"/>
  <c r="G196" i="1"/>
  <c r="F196" i="1"/>
  <c r="L195" i="1"/>
  <c r="K195" i="1"/>
  <c r="J195" i="1"/>
  <c r="I195" i="1"/>
  <c r="H195" i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8" i="1"/>
  <c r="K188" i="1"/>
  <c r="J188" i="1"/>
  <c r="I188" i="1"/>
  <c r="H188" i="1"/>
  <c r="G188" i="1"/>
  <c r="F188" i="1"/>
  <c r="L186" i="1"/>
  <c r="G186" i="1"/>
  <c r="G183" i="1" s="1"/>
  <c r="F186" i="1"/>
  <c r="G185" i="1"/>
  <c r="F185" i="1"/>
  <c r="L184" i="1"/>
  <c r="K184" i="1"/>
  <c r="J184" i="1"/>
  <c r="J185" i="1" s="1"/>
  <c r="J186" i="1" s="1"/>
  <c r="J183" i="1" s="1"/>
  <c r="I184" i="1"/>
  <c r="I185" i="1" s="1"/>
  <c r="I186" i="1" s="1"/>
  <c r="I183" i="1" s="1"/>
  <c r="H184" i="1"/>
  <c r="G184" i="1"/>
  <c r="F184" i="1"/>
  <c r="F183" i="1" s="1"/>
  <c r="L183" i="1"/>
  <c r="K183" i="1"/>
  <c r="L182" i="1"/>
  <c r="K182" i="1"/>
  <c r="J182" i="1"/>
  <c r="I182" i="1"/>
  <c r="H182" i="1"/>
  <c r="G182" i="1"/>
  <c r="F182" i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F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K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L158" i="1"/>
  <c r="K158" i="1"/>
  <c r="J158" i="1"/>
  <c r="I158" i="1"/>
  <c r="H158" i="1"/>
  <c r="G158" i="1"/>
  <c r="F158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49" i="1"/>
  <c r="K149" i="1"/>
  <c r="J149" i="1"/>
  <c r="I149" i="1"/>
  <c r="H149" i="1"/>
  <c r="G149" i="1"/>
  <c r="F149" i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F135" i="1"/>
  <c r="L134" i="1"/>
  <c r="K134" i="1"/>
  <c r="J134" i="1"/>
  <c r="I134" i="1"/>
  <c r="H134" i="1"/>
  <c r="G134" i="1"/>
  <c r="F134" i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100" i="1"/>
  <c r="K100" i="1"/>
  <c r="J100" i="1"/>
  <c r="I100" i="1"/>
  <c r="H100" i="1"/>
  <c r="G100" i="1"/>
  <c r="F100" i="1"/>
  <c r="L98" i="1"/>
  <c r="K98" i="1"/>
  <c r="J98" i="1"/>
  <c r="I98" i="1"/>
  <c r="H98" i="1"/>
  <c r="G98" i="1"/>
  <c r="F98" i="1"/>
  <c r="L97" i="1"/>
  <c r="K97" i="1"/>
  <c r="J97" i="1"/>
  <c r="I97" i="1"/>
  <c r="H97" i="1"/>
  <c r="G97" i="1"/>
  <c r="F97" i="1"/>
  <c r="L96" i="1"/>
  <c r="K96" i="1"/>
  <c r="J96" i="1"/>
  <c r="I96" i="1"/>
  <c r="H96" i="1"/>
  <c r="G96" i="1"/>
  <c r="F96" i="1"/>
  <c r="L95" i="1"/>
  <c r="K95" i="1"/>
  <c r="J95" i="1"/>
  <c r="I95" i="1"/>
  <c r="H95" i="1"/>
  <c r="G95" i="1"/>
  <c r="F95" i="1"/>
  <c r="L94" i="1"/>
  <c r="K94" i="1"/>
  <c r="J94" i="1"/>
  <c r="I94" i="1"/>
  <c r="H94" i="1"/>
  <c r="G94" i="1"/>
  <c r="F94" i="1"/>
  <c r="L92" i="1"/>
  <c r="K92" i="1"/>
  <c r="J92" i="1"/>
  <c r="I92" i="1"/>
  <c r="H92" i="1"/>
  <c r="G92" i="1"/>
  <c r="F92" i="1"/>
  <c r="L91" i="1"/>
  <c r="K91" i="1"/>
  <c r="J91" i="1"/>
  <c r="I91" i="1"/>
  <c r="H91" i="1"/>
  <c r="G91" i="1"/>
  <c r="F91" i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L88" i="1"/>
  <c r="K88" i="1"/>
  <c r="J88" i="1"/>
  <c r="I88" i="1"/>
  <c r="H88" i="1"/>
  <c r="G88" i="1"/>
  <c r="F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L82" i="1"/>
  <c r="K82" i="1"/>
  <c r="J82" i="1"/>
  <c r="I82" i="1"/>
  <c r="H82" i="1"/>
  <c r="G82" i="1"/>
  <c r="F82" i="1"/>
  <c r="L81" i="1"/>
  <c r="K81" i="1"/>
  <c r="J81" i="1"/>
  <c r="I81" i="1"/>
  <c r="H81" i="1"/>
  <c r="G81" i="1"/>
  <c r="F81" i="1"/>
  <c r="L80" i="1"/>
  <c r="K80" i="1"/>
  <c r="J80" i="1"/>
  <c r="I80" i="1"/>
  <c r="H80" i="1"/>
  <c r="G80" i="1"/>
  <c r="F80" i="1"/>
  <c r="L79" i="1"/>
  <c r="K79" i="1"/>
  <c r="J79" i="1"/>
  <c r="I79" i="1"/>
  <c r="H79" i="1"/>
  <c r="G79" i="1"/>
  <c r="F79" i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F77" i="1"/>
  <c r="L75" i="1"/>
  <c r="K75" i="1"/>
  <c r="J75" i="1"/>
  <c r="I75" i="1"/>
  <c r="H75" i="1"/>
  <c r="G75" i="1"/>
  <c r="F75" i="1"/>
  <c r="L74" i="1"/>
  <c r="K74" i="1"/>
  <c r="J74" i="1"/>
  <c r="I74" i="1"/>
  <c r="H74" i="1"/>
  <c r="G74" i="1"/>
  <c r="F74" i="1"/>
  <c r="L73" i="1"/>
  <c r="K73" i="1"/>
  <c r="J73" i="1"/>
  <c r="I73" i="1"/>
  <c r="H73" i="1"/>
  <c r="G73" i="1"/>
  <c r="F73" i="1"/>
  <c r="L71" i="1"/>
  <c r="K71" i="1"/>
  <c r="J71" i="1"/>
  <c r="I71" i="1"/>
  <c r="H71" i="1"/>
  <c r="G71" i="1"/>
  <c r="F71" i="1"/>
  <c r="L70" i="1"/>
  <c r="K70" i="1"/>
  <c r="J70" i="1"/>
  <c r="I70" i="1"/>
  <c r="H70" i="1"/>
  <c r="G70" i="1"/>
  <c r="F70" i="1"/>
  <c r="L69" i="1"/>
  <c r="K69" i="1"/>
  <c r="J69" i="1"/>
  <c r="I69" i="1"/>
  <c r="H69" i="1"/>
  <c r="G69" i="1"/>
  <c r="F69" i="1"/>
  <c r="L68" i="1"/>
  <c r="K68" i="1"/>
  <c r="J68" i="1"/>
  <c r="I68" i="1"/>
  <c r="H68" i="1"/>
  <c r="G68" i="1"/>
  <c r="F68" i="1"/>
  <c r="L66" i="1"/>
  <c r="K66" i="1"/>
  <c r="J66" i="1"/>
  <c r="I66" i="1"/>
  <c r="H66" i="1"/>
  <c r="G66" i="1"/>
  <c r="F66" i="1"/>
  <c r="L65" i="1"/>
  <c r="K65" i="1"/>
  <c r="J65" i="1"/>
  <c r="I65" i="1"/>
  <c r="H65" i="1"/>
  <c r="G65" i="1"/>
  <c r="F65" i="1"/>
  <c r="L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0" i="1"/>
  <c r="K50" i="1"/>
  <c r="J50" i="1"/>
  <c r="I50" i="1"/>
  <c r="H50" i="1"/>
  <c r="G50" i="1"/>
  <c r="F50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L42" i="1"/>
  <c r="K42" i="1"/>
  <c r="J42" i="1"/>
  <c r="I42" i="1"/>
  <c r="H42" i="1"/>
  <c r="G42" i="1"/>
  <c r="F42" i="1"/>
  <c r="L41" i="1"/>
  <c r="K41" i="1"/>
  <c r="J41" i="1"/>
  <c r="I41" i="1"/>
  <c r="H41" i="1"/>
  <c r="G41" i="1"/>
  <c r="F41" i="1"/>
  <c r="L40" i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L37" i="1"/>
  <c r="K37" i="1"/>
  <c r="J37" i="1"/>
  <c r="I37" i="1"/>
  <c r="H37" i="1"/>
  <c r="G37" i="1"/>
  <c r="F37" i="1"/>
  <c r="L36" i="1"/>
  <c r="K36" i="1"/>
  <c r="J36" i="1"/>
  <c r="I36" i="1"/>
  <c r="H36" i="1"/>
  <c r="G36" i="1"/>
  <c r="F36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L25" i="1"/>
  <c r="K25" i="1"/>
  <c r="J25" i="1"/>
  <c r="I25" i="1"/>
  <c r="H25" i="1"/>
  <c r="G25" i="1"/>
  <c r="F25" i="1"/>
  <c r="L24" i="1"/>
  <c r="K24" i="1"/>
  <c r="J24" i="1"/>
  <c r="I24" i="1"/>
  <c r="H24" i="1"/>
  <c r="G24" i="1"/>
  <c r="F24" i="1"/>
  <c r="L23" i="1"/>
  <c r="K23" i="1"/>
  <c r="J23" i="1"/>
  <c r="I23" i="1"/>
  <c r="H23" i="1"/>
  <c r="G23" i="1"/>
  <c r="F23" i="1"/>
  <c r="L22" i="1"/>
  <c r="K22" i="1"/>
  <c r="J22" i="1"/>
  <c r="I22" i="1"/>
  <c r="H22" i="1"/>
  <c r="G22" i="1"/>
  <c r="F22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  <c r="L17" i="1"/>
  <c r="K17" i="1"/>
  <c r="J17" i="1"/>
  <c r="I17" i="1"/>
  <c r="H17" i="1"/>
  <c r="G17" i="1"/>
  <c r="F17" i="1"/>
  <c r="L16" i="1"/>
  <c r="K16" i="1"/>
  <c r="J16" i="1"/>
  <c r="I16" i="1"/>
  <c r="H16" i="1"/>
  <c r="G16" i="1"/>
  <c r="F16" i="1"/>
  <c r="D12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B6" i="1"/>
  <c r="G76" i="1" l="1"/>
  <c r="L151" i="1"/>
  <c r="L150" i="1" s="1"/>
  <c r="I151" i="1"/>
  <c r="I150" i="1" s="1"/>
  <c r="H72" i="1"/>
  <c r="H15" i="1"/>
  <c r="K110" i="1"/>
  <c r="I254" i="1"/>
  <c r="H67" i="1"/>
  <c r="J189" i="1"/>
  <c r="K254" i="1"/>
  <c r="F64" i="1"/>
  <c r="I157" i="1"/>
  <c r="G64" i="1"/>
  <c r="J110" i="1"/>
  <c r="J109" i="1" s="1"/>
  <c r="F43" i="1"/>
  <c r="L43" i="1"/>
  <c r="H76" i="1"/>
  <c r="F151" i="1"/>
  <c r="F150" i="1" s="1"/>
  <c r="I43" i="1"/>
  <c r="F67" i="1"/>
  <c r="L67" i="1"/>
  <c r="I110" i="1"/>
  <c r="I109" i="1" s="1"/>
  <c r="G151" i="1"/>
  <c r="G150" i="1" s="1"/>
  <c r="F218" i="1"/>
  <c r="L218" i="1"/>
  <c r="J64" i="1"/>
  <c r="I64" i="1"/>
  <c r="F76" i="1"/>
  <c r="L76" i="1"/>
  <c r="H218" i="1"/>
  <c r="G189" i="1"/>
  <c r="D254" i="1"/>
  <c r="K260" i="1"/>
  <c r="K259" i="1" s="1"/>
  <c r="K258" i="1" s="1"/>
  <c r="K189" i="1"/>
  <c r="J15" i="1"/>
  <c r="F52" i="1"/>
  <c r="F110" i="1"/>
  <c r="F109" i="1" s="1"/>
  <c r="L110" i="1"/>
  <c r="L109" i="1" s="1"/>
  <c r="G218" i="1"/>
  <c r="H260" i="1"/>
  <c r="H259" i="1" s="1"/>
  <c r="I99" i="1"/>
  <c r="I15" i="1"/>
  <c r="G43" i="1"/>
  <c r="H93" i="1"/>
  <c r="G157" i="1"/>
  <c r="I72" i="1"/>
  <c r="F133" i="1"/>
  <c r="F132" i="1" s="1"/>
  <c r="L133" i="1"/>
  <c r="L132" i="1" s="1"/>
  <c r="G67" i="1"/>
  <c r="H200" i="1"/>
  <c r="K64" i="1"/>
  <c r="J67" i="1"/>
  <c r="G72" i="1"/>
  <c r="K72" i="1"/>
  <c r="J76" i="1"/>
  <c r="F93" i="1"/>
  <c r="L93" i="1"/>
  <c r="J93" i="1"/>
  <c r="H254" i="1"/>
  <c r="L254" i="1"/>
  <c r="G52" i="1"/>
  <c r="L52" i="1"/>
  <c r="K67" i="1"/>
  <c r="I67" i="1"/>
  <c r="K76" i="1"/>
  <c r="I76" i="1"/>
  <c r="G93" i="1"/>
  <c r="K93" i="1"/>
  <c r="I93" i="1"/>
  <c r="G110" i="1"/>
  <c r="G109" i="1" s="1"/>
  <c r="F189" i="1"/>
  <c r="L189" i="1"/>
  <c r="I218" i="1"/>
  <c r="I213" i="1" s="1"/>
  <c r="J254" i="1"/>
  <c r="G260" i="1"/>
  <c r="G259" i="1" s="1"/>
  <c r="G258" i="1" s="1"/>
  <c r="F267" i="1"/>
  <c r="K15" i="1"/>
  <c r="K35" i="1"/>
  <c r="H99" i="1"/>
  <c r="J157" i="1"/>
  <c r="E218" i="1"/>
  <c r="I260" i="1"/>
  <c r="I259" i="1" s="1"/>
  <c r="I258" i="1" s="1"/>
  <c r="L260" i="1"/>
  <c r="L259" i="1" s="1"/>
  <c r="L258" i="1" s="1"/>
  <c r="H267" i="1"/>
  <c r="F15" i="1"/>
  <c r="L15" i="1"/>
  <c r="J133" i="1"/>
  <c r="J132" i="1" s="1"/>
  <c r="H133" i="1"/>
  <c r="H132" i="1" s="1"/>
  <c r="G133" i="1"/>
  <c r="G132" i="1" s="1"/>
  <c r="I189" i="1"/>
  <c r="G254" i="1"/>
  <c r="J260" i="1"/>
  <c r="J259" i="1" s="1"/>
  <c r="J258" i="1" s="1"/>
  <c r="K157" i="1"/>
  <c r="K218" i="1"/>
  <c r="K213" i="1" s="1"/>
  <c r="G15" i="1"/>
  <c r="J35" i="1"/>
  <c r="G35" i="1"/>
  <c r="I52" i="1"/>
  <c r="F72" i="1"/>
  <c r="L72" i="1"/>
  <c r="J72" i="1"/>
  <c r="F99" i="1"/>
  <c r="L99" i="1"/>
  <c r="J99" i="1"/>
  <c r="J151" i="1"/>
  <c r="J150" i="1" s="1"/>
  <c r="H151" i="1"/>
  <c r="H150" i="1" s="1"/>
  <c r="D218" i="1"/>
  <c r="J218" i="1"/>
  <c r="J52" i="1"/>
  <c r="H52" i="1"/>
  <c r="G99" i="1"/>
  <c r="K99" i="1"/>
  <c r="K52" i="1"/>
  <c r="F35" i="1"/>
  <c r="L35" i="1"/>
  <c r="K133" i="1"/>
  <c r="K132" i="1" s="1"/>
  <c r="I133" i="1"/>
  <c r="I132" i="1" s="1"/>
  <c r="H157" i="1"/>
  <c r="H35" i="1"/>
  <c r="J43" i="1"/>
  <c r="H43" i="1"/>
  <c r="H64" i="1"/>
  <c r="F157" i="1"/>
  <c r="L157" i="1"/>
  <c r="I35" i="1"/>
  <c r="K43" i="1"/>
  <c r="K109" i="1"/>
  <c r="K151" i="1"/>
  <c r="K150" i="1" s="1"/>
  <c r="D260" i="1"/>
  <c r="D259" i="1" s="1"/>
  <c r="D258" i="1" s="1"/>
  <c r="H185" i="1"/>
  <c r="H186" i="1" s="1"/>
  <c r="H189" i="1"/>
  <c r="H110" i="1"/>
  <c r="E255" i="1"/>
  <c r="E254" i="1" s="1"/>
  <c r="E261" i="1"/>
  <c r="E260" i="1" s="1"/>
  <c r="E259" i="1" s="1"/>
  <c r="E258" i="1" s="1"/>
  <c r="G270" i="1"/>
  <c r="G269" i="1" s="1"/>
  <c r="H270" i="1"/>
  <c r="F254" i="1"/>
  <c r="F260" i="1"/>
  <c r="F259" i="1" s="1"/>
  <c r="F258" i="1" s="1"/>
  <c r="L213" i="1" l="1"/>
  <c r="D213" i="1"/>
  <c r="D13" i="1" s="1"/>
  <c r="G213" i="1"/>
  <c r="G187" i="1" s="1"/>
  <c r="F213" i="1"/>
  <c r="K14" i="1"/>
  <c r="I14" i="1"/>
  <c r="F14" i="1"/>
  <c r="E213" i="1"/>
  <c r="E13" i="1" s="1"/>
  <c r="K187" i="1"/>
  <c r="I187" i="1"/>
  <c r="L14" i="1"/>
  <c r="K51" i="1"/>
  <c r="K12" i="1" s="1"/>
  <c r="J213" i="1"/>
  <c r="J187" i="1" s="1"/>
  <c r="F51" i="1"/>
  <c r="F12" i="1" s="1"/>
  <c r="L187" i="1"/>
  <c r="H213" i="1"/>
  <c r="G51" i="1"/>
  <c r="G14" i="1"/>
  <c r="J14" i="1"/>
  <c r="I51" i="1"/>
  <c r="H199" i="1"/>
  <c r="J51" i="1"/>
  <c r="L51" i="1"/>
  <c r="H258" i="1"/>
  <c r="H109" i="1"/>
  <c r="F187" i="1"/>
  <c r="H14" i="1"/>
  <c r="H269" i="1"/>
  <c r="H183" i="1"/>
  <c r="H51" i="1"/>
  <c r="D187" i="1" l="1"/>
  <c r="D11" i="1" s="1"/>
  <c r="D7" i="1" s="1"/>
  <c r="E187" i="1"/>
  <c r="E11" i="1" s="1"/>
  <c r="E7" i="1" s="1"/>
  <c r="K11" i="1"/>
  <c r="K7" i="1" s="1"/>
  <c r="I12" i="1"/>
  <c r="K13" i="1"/>
  <c r="L12" i="1"/>
  <c r="L11" i="1" s="1"/>
  <c r="L7" i="1" s="1"/>
  <c r="J12" i="1"/>
  <c r="J11" i="1" s="1"/>
  <c r="J7" i="1" s="1"/>
  <c r="G13" i="1"/>
  <c r="G12" i="1"/>
  <c r="G11" i="1" s="1"/>
  <c r="G7" i="1" s="1"/>
  <c r="I11" i="1"/>
  <c r="I7" i="1" s="1"/>
  <c r="L13" i="1"/>
  <c r="F13" i="1"/>
  <c r="J13" i="1"/>
  <c r="I13" i="1"/>
  <c r="H13" i="1"/>
  <c r="H12" i="1"/>
  <c r="F11" i="1"/>
  <c r="F7" i="1" s="1"/>
  <c r="H187" i="1"/>
  <c r="H11" i="1" l="1"/>
  <c r="H7" i="1" l="1"/>
</calcChain>
</file>

<file path=xl/sharedStrings.xml><?xml version="1.0" encoding="utf-8"?>
<sst xmlns="http://schemas.openxmlformats.org/spreadsheetml/2006/main" count="518" uniqueCount="487">
  <si>
    <t>PRIMĂRIA MUNICIPIULUI SATU MARE</t>
  </si>
  <si>
    <t>SERVICIUL BUGET</t>
  </si>
  <si>
    <t>Cap.68.02 " Asigurari si asistenta sociala"</t>
  </si>
  <si>
    <t xml:space="preserve">CONTUL DE EXECUTIE A BUGETULUI INSTITUTIILOR PUBLICE- Cheltuieli </t>
  </si>
  <si>
    <t>lei</t>
  </si>
  <si>
    <t>D E N U M I R E A     I N D I C A T O R I L O R</t>
  </si>
  <si>
    <t>01</t>
  </si>
  <si>
    <t>10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</si>
  <si>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</si>
  <si>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</si>
  <si>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</si>
  <si>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</si>
  <si>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</si>
  <si>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</si>
  <si>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</si>
  <si>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</si>
  <si>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</si>
  <si>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</si>
  <si>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</si>
  <si>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</si>
  <si>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</si>
  <si>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 xml:space="preserve"> 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</si>
  <si>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</si>
  <si>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</si>
  <si>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</si>
  <si>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</si>
  <si>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</si>
  <si>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</si>
  <si>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</si>
  <si>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</si>
  <si>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</si>
  <si>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</si>
  <si>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</si>
  <si>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</si>
  <si>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</si>
  <si>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</si>
  <si>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</si>
  <si>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</si>
  <si>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</si>
  <si>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</si>
  <si>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</si>
  <si>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</si>
  <si>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Indemnizatii de hrana</t>
  </si>
  <si>
    <t>Stimulent de risc</t>
  </si>
  <si>
    <t>10.01.29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</si>
  <si>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</si>
  <si>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</si>
  <si>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</si>
  <si>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</si>
  <si>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</si>
  <si>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</si>
  <si>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</si>
  <si>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</si>
  <si>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</si>
  <si>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</si>
  <si>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</si>
  <si>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</si>
  <si>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</si>
  <si>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</si>
  <si>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</si>
  <si>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</si>
  <si>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</si>
  <si>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</si>
  <si>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</si>
  <si>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</si>
  <si>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</si>
  <si>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</si>
  <si>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</si>
  <si>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</si>
  <si>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</si>
  <si>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</si>
  <si>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</si>
  <si>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</si>
  <si>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</si>
  <si>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</si>
  <si>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</si>
  <si>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</si>
  <si>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10.03.07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</si>
  <si>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</si>
  <si>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</si>
  <si>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</si>
  <si>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</si>
  <si>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</si>
  <si>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</si>
  <si>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</si>
  <si>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</si>
  <si>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</si>
  <si>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</si>
  <si>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</si>
  <si>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</si>
  <si>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</si>
  <si>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</si>
  <si>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</si>
  <si>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</si>
  <si>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</si>
  <si>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</si>
  <si>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</si>
  <si>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</si>
  <si>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</si>
  <si>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</si>
  <si>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</si>
  <si>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</si>
  <si>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</si>
  <si>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</si>
  <si>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</si>
  <si>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</si>
  <si>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</si>
  <si>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</si>
  <si>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</si>
  <si>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</si>
  <si>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</si>
  <si>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</si>
  <si>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</si>
  <si>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</si>
  <si>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</si>
  <si>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</si>
  <si>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</si>
  <si>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</si>
  <si>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</si>
  <si>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</si>
  <si>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</si>
  <si>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</si>
  <si>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</si>
  <si>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</si>
  <si>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</si>
  <si>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</si>
  <si>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</si>
  <si>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</si>
  <si>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</si>
  <si>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</si>
  <si>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</si>
  <si>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</si>
  <si>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</si>
  <si>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</si>
  <si>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</si>
  <si>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</si>
  <si>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</si>
  <si>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</si>
  <si>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</si>
  <si>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</si>
  <si>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</si>
  <si>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</si>
  <si>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</si>
  <si>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</si>
  <si>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</si>
  <si>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</si>
  <si>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</si>
  <si>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</si>
  <si>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</si>
  <si>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</si>
  <si>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</si>
  <si>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</si>
  <si>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</si>
  <si>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</si>
  <si>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</si>
  <si>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</si>
  <si>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</si>
  <si>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</si>
  <si>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</si>
  <si>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</si>
  <si>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</si>
  <si>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</si>
  <si>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</si>
  <si>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</si>
  <si>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</si>
  <si>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</si>
  <si>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</si>
  <si>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</si>
  <si>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</si>
  <si>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</si>
  <si>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</si>
  <si>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</si>
  <si>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</si>
  <si>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</si>
  <si>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</si>
  <si>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</si>
  <si>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</si>
  <si>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</si>
  <si>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</si>
  <si>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</si>
  <si>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</si>
  <si>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</si>
  <si>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</si>
  <si>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</si>
  <si>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</si>
  <si>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</si>
  <si>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</si>
  <si>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</si>
  <si>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</si>
  <si>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</si>
  <si>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</si>
  <si>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</si>
  <si>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</si>
  <si>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</si>
  <si>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</si>
  <si>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</si>
  <si>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</si>
  <si>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</si>
  <si>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</si>
  <si>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</si>
  <si>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</si>
  <si>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</si>
  <si>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</si>
  <si>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</si>
  <si>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</si>
  <si>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</si>
  <si>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</si>
  <si>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</si>
  <si>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</si>
  <si>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</si>
  <si>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</si>
  <si>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</si>
  <si>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</si>
  <si>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</si>
  <si>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</si>
  <si>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</si>
  <si>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</si>
  <si>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</si>
  <si>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</si>
  <si>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</si>
  <si>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</si>
  <si>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</si>
  <si>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</si>
  <si>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</si>
  <si>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</si>
  <si>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</si>
  <si>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</si>
  <si>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</si>
  <si>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</si>
  <si>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</si>
  <si>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</si>
  <si>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</si>
  <si>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</si>
  <si>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</si>
  <si>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</si>
  <si>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</si>
  <si>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</si>
  <si>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</si>
  <si>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</si>
  <si>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</si>
  <si>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</si>
  <si>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</si>
  <si>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</si>
  <si>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</si>
  <si>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</si>
  <si>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</si>
  <si>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</si>
  <si>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</si>
  <si>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</si>
  <si>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</si>
  <si>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</si>
  <si>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</si>
  <si>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</si>
  <si>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</si>
  <si>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</si>
  <si>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</si>
  <si>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</si>
  <si>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</si>
  <si>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</si>
  <si>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</si>
  <si>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</si>
  <si>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</si>
  <si>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</si>
  <si>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</si>
  <si>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</si>
  <si>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</si>
  <si>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</si>
  <si>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</si>
  <si>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</si>
  <si>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</si>
  <si>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</si>
  <si>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</si>
  <si>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</si>
  <si>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</si>
  <si>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</si>
  <si>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</si>
  <si>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</si>
  <si>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</si>
  <si>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</si>
  <si>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</si>
  <si>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</si>
  <si>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</si>
  <si>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</si>
  <si>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</si>
  <si>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</si>
  <si>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</si>
  <si>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</si>
  <si>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</si>
  <si>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</si>
  <si>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</si>
  <si>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</si>
  <si>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</si>
  <si>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</si>
  <si>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</si>
  <si>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neincadate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</si>
  <si>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</si>
  <si>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</si>
  <si>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</si>
  <si>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</si>
  <si>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</si>
  <si>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</si>
  <si>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</si>
  <si>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</si>
  <si>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</si>
  <si>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</si>
  <si>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</si>
  <si>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</si>
  <si>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</si>
  <si>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</si>
  <si>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</si>
  <si>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</si>
  <si>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</si>
  <si>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</si>
  <si>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</si>
  <si>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</si>
  <si>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</si>
  <si>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</si>
  <si>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</si>
  <si>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</si>
  <si>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</si>
  <si>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</si>
  <si>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</si>
  <si>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</si>
  <si>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</si>
  <si>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</si>
  <si>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</si>
  <si>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</si>
  <si>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</si>
  <si>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</si>
  <si>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</si>
  <si>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</si>
  <si>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</si>
  <si>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</si>
  <si>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</si>
  <si>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</si>
  <si>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</si>
  <si>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</si>
  <si>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</si>
  <si>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</si>
  <si>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</si>
  <si>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</si>
  <si>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</si>
  <si>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</si>
  <si>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</si>
  <si>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</si>
  <si>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</si>
  <si>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</si>
  <si>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</si>
  <si>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</si>
  <si>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</si>
  <si>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</si>
  <si>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</si>
  <si>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</si>
  <si>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</si>
  <si>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</si>
  <si>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</si>
  <si>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</si>
  <si>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</si>
  <si>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</si>
  <si>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</si>
  <si>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</si>
  <si>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</si>
  <si>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</si>
  <si>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</si>
  <si>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</si>
  <si>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</si>
  <si>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</si>
  <si>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</si>
  <si>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</si>
  <si>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</si>
  <si>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</si>
  <si>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</si>
  <si>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</si>
  <si>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</si>
  <si>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</si>
  <si>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</si>
  <si>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PROIECTE  - cadru financiar 2014 - 2020</t>
  </si>
  <si>
    <t>Programe din Fondul European de Dezvoltare Regională (FEDR )</t>
  </si>
  <si>
    <t>58,01</t>
  </si>
  <si>
    <t>Finanţarea naţională **)</t>
  </si>
  <si>
    <t>58.01.01</t>
  </si>
  <si>
    <t>Finanţarea Uniunii Europene **)</t>
  </si>
  <si>
    <t>58.01.02</t>
  </si>
  <si>
    <t>Cheltuieli neeligibile **)</t>
  </si>
  <si>
    <t>.58.01.03</t>
  </si>
  <si>
    <t>Programe din Fondul Social European (FSE)</t>
  </si>
  <si>
    <t>58.02</t>
  </si>
  <si>
    <t>58.02.01</t>
  </si>
  <si>
    <t>58.02.02</t>
  </si>
  <si>
    <t>58.02.03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</si>
  <si>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</si>
  <si>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</si>
  <si>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</si>
  <si>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</si>
  <si>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</si>
  <si>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</si>
  <si>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</si>
  <si>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</si>
  <si>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</si>
  <si>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</si>
  <si>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</si>
  <si>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</si>
  <si>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</si>
  <si>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</si>
  <si>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</si>
  <si>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</si>
  <si>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</si>
  <si>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</si>
  <si>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</si>
  <si>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</si>
  <si>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</si>
  <si>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</si>
  <si>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</si>
  <si>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</si>
  <si>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</si>
  <si>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</si>
  <si>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</si>
  <si>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</si>
  <si>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</si>
  <si>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</si>
  <si>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</si>
  <si>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</si>
  <si>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</si>
  <si>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</si>
  <si>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</si>
  <si>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</si>
  <si>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</si>
  <si>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</si>
  <si>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</si>
  <si>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</si>
  <si>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</si>
  <si>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</si>
  <si>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</si>
  <si>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</si>
  <si>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Programul Norvegian  201-2020</t>
  </si>
  <si>
    <t>58.31</t>
  </si>
  <si>
    <t>58.31.01</t>
  </si>
  <si>
    <t>58.31.02</t>
  </si>
  <si>
    <t>58.31.03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</si>
  <si>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</si>
  <si>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</si>
  <si>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</si>
  <si>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</si>
  <si>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</si>
  <si>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</si>
  <si>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</si>
  <si>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</si>
  <si>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</si>
  <si>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</si>
  <si>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</si>
  <si>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</si>
  <si>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</si>
  <si>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</si>
  <si>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</si>
  <si>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</si>
  <si>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</si>
  <si>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</si>
  <si>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</si>
  <si>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</si>
  <si>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</si>
  <si>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</si>
  <si>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</si>
  <si>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</si>
  <si>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</si>
  <si>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</si>
  <si>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</si>
  <si>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</si>
  <si>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</si>
  <si>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</si>
  <si>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</si>
  <si>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TOTAL CHELTUIELI  
(SECTIUNEA DE FUNCŢIONARE+SECŢIUNEA DE DEZVOLTARE)</t>
  </si>
  <si>
    <t>SECŢIUNEA DE FUNCŢIONARE 
(cod 01+80+81+84)</t>
  </si>
  <si>
    <t xml:space="preserve">CHELTUIELI CURENTE  </t>
  </si>
  <si>
    <t xml:space="preserve">TITLUL I  CHELTUIELI DE PERSONAL </t>
  </si>
  <si>
    <t>10.01.17</t>
  </si>
  <si>
    <t xml:space="preserve">TITLUL II  BUNURI SI SERVICII  </t>
  </si>
  <si>
    <t>Medicamente si materiale sanitare 
(cod 20.04.01 la 20.04.04)</t>
  </si>
  <si>
    <t>TITLUL X ALTE CHELTUIELI  
 (cod 59.01+59.02+59.11+59.12+59.15+59.17+59.22+59.25+59.30)</t>
  </si>
  <si>
    <t>TITLUL XXI PLATI EFECTUATE IN ANII PRECEDENTI SI RECUPERATE IN ANUL CURENT(85.01)</t>
  </si>
  <si>
    <t>Plati efectuate in anii precedenti si recuperate in anul 
curent</t>
  </si>
  <si>
    <t>Plati efectuate in anii precedenti si recuperate in anul curent (cod 85.01.01)</t>
  </si>
  <si>
    <t>Plati efectuate in anii precedenti si recuperate in anul
 curent în secţiunea de funcţionare a bugetului local</t>
  </si>
  <si>
    <t>Contribuția asiguratorie pentru muncă</t>
  </si>
  <si>
    <t>59.40</t>
  </si>
  <si>
    <t>Cheltuieli salariale in bani  
 (cod 10.01.01 la 10.01.16 +10.01.30)</t>
  </si>
  <si>
    <t>Bunuri de natura obiectelor de inventar
 (cod 20.05.01+20.05.03+20.05.30)</t>
  </si>
  <si>
    <t>ANEXA nr.10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</si>
</sst>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12"/>
      <name val="Arial"/>
      <family val="2"/>
    </font>
    <font>
      <b/>
      <sz val="10"/>
      <name val="Calibri"/>
      <family val="2"/>
    </font>
    <font>
      <b/>
      <sz val="10"/>
      <name val="Arial"/>
      <family val="2"/>
      <charset val="238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226">
    <xf numFmtId="0" fontId="0" fillId="0" borderId="0" xfId="0"/>
    <xf numFmtId="0" fontId="1" fillId="0" borderId="0" xfId="3"/>
    <xf numFmtId="0" fontId="1" fillId="0" borderId="0" xfId="2"/>
    <xf numFmtId="0" fontId="4" fillId="3" borderId="0" xfId="3" applyFont="1" applyFill="1"/>
    <xf numFmtId="0" fontId="1" fillId="0" borderId="0" xfId="3" applyAlignment="1">
      <alignment horizontal="left"/>
    </xf>
    <xf numFmtId="0" fontId="2" fillId="0" borderId="0" xfId="2" applyFont="1"/>
    <xf numFmtId="0" fontId="5" fillId="0" borderId="0" xfId="2" applyFont="1" applyAlignment="1">
      <alignment horizontal="center"/>
    </xf>
    <xf numFmtId="0" fontId="1" fillId="4" borderId="0" xfId="2" applyFill="1" applyAlignment="1">
      <alignment horizontal="center"/>
    </xf>
    <xf numFmtId="3" fontId="5" fillId="0" borderId="0" xfId="2" applyNumberFormat="1" applyFont="1" applyAlignment="1">
      <alignment horizontal="center"/>
    </xf>
    <xf numFmtId="1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6" fillId="5" borderId="6" xfId="4" applyNumberFormat="1" applyFont="1" applyFill="1" applyBorder="1" applyAlignment="1">
      <alignment horizontal="center" vertical="center" wrapText="1"/>
    </xf>
    <xf numFmtId="1" fontId="6" fillId="0" borderId="9" xfId="4" applyNumberFormat="1" applyFont="1" applyBorder="1" applyAlignment="1">
      <alignment horizontal="center" vertical="center" wrapText="1"/>
    </xf>
    <xf numFmtId="1" fontId="6" fillId="6" borderId="10" xfId="4" applyNumberFormat="1" applyFont="1" applyFill="1" applyBorder="1" applyAlignment="1">
      <alignment horizontal="center" vertical="center" wrapText="1"/>
    </xf>
    <xf numFmtId="1" fontId="6" fillId="4" borderId="9" xfId="4" applyNumberFormat="1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vertical="center"/>
    </xf>
    <xf numFmtId="0" fontId="3" fillId="7" borderId="9" xfId="5" applyFont="1" applyFill="1" applyBorder="1"/>
    <xf numFmtId="49" fontId="6" fillId="7" borderId="9" xfId="5" applyNumberFormat="1" applyFont="1" applyFill="1" applyBorder="1" applyAlignment="1">
      <alignment horizontal="right"/>
    </xf>
    <xf numFmtId="49" fontId="8" fillId="7" borderId="9" xfId="5" applyNumberFormat="1" applyFont="1" applyFill="1" applyBorder="1" applyAlignment="1">
      <alignment horizontal="left" vertical="center"/>
    </xf>
    <xf numFmtId="49" fontId="8" fillId="7" borderId="9" xfId="5" applyNumberFormat="1" applyFont="1" applyFill="1" applyBorder="1" applyAlignment="1">
      <alignment horizontal="left" vertical="top"/>
    </xf>
    <xf numFmtId="49" fontId="9" fillId="7" borderId="9" xfId="5" applyNumberFormat="1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horizontal="left" vertical="top"/>
    </xf>
    <xf numFmtId="49" fontId="6" fillId="8" borderId="9" xfId="5" applyNumberFormat="1" applyFont="1" applyFill="1" applyBorder="1" applyAlignment="1">
      <alignment horizontal="right"/>
    </xf>
    <xf numFmtId="0" fontId="2" fillId="0" borderId="9" xfId="5" applyFont="1" applyBorder="1"/>
    <xf numFmtId="0" fontId="1" fillId="0" borderId="9" xfId="5" applyBorder="1"/>
    <xf numFmtId="49" fontId="10" fillId="0" borderId="9" xfId="5" applyNumberFormat="1" applyFont="1" applyBorder="1" applyAlignment="1">
      <alignment horizontal="right"/>
    </xf>
    <xf numFmtId="0" fontId="11" fillId="0" borderId="9" xfId="5" applyFont="1" applyBorder="1"/>
    <xf numFmtId="0" fontId="12" fillId="0" borderId="9" xfId="5" applyFont="1" applyBorder="1"/>
    <xf numFmtId="49" fontId="13" fillId="0" borderId="9" xfId="5" applyNumberFormat="1" applyFont="1" applyBorder="1" applyAlignment="1">
      <alignment horizontal="right"/>
    </xf>
    <xf numFmtId="49" fontId="2" fillId="0" borderId="9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2" fillId="0" borderId="9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0" fillId="0" borderId="9" xfId="2" quotePrefix="1" applyNumberFormat="1" applyFont="1" applyBorder="1" applyAlignment="1">
      <alignment horizontal="right"/>
    </xf>
    <xf numFmtId="49" fontId="9" fillId="9" borderId="9" xfId="5" applyNumberFormat="1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0" fontId="2" fillId="8" borderId="9" xfId="5" applyFont="1" applyFill="1" applyBorder="1"/>
    <xf numFmtId="0" fontId="10" fillId="0" borderId="9" xfId="6" applyFont="1" applyBorder="1" applyAlignment="1">
      <alignment horizontal="right"/>
    </xf>
    <xf numFmtId="49" fontId="8" fillId="10" borderId="9" xfId="5" applyNumberFormat="1" applyFont="1" applyFill="1" applyBorder="1" applyAlignment="1">
      <alignment horizontal="left" vertical="top"/>
    </xf>
    <xf numFmtId="49" fontId="9" fillId="10" borderId="9" xfId="5" applyNumberFormat="1" applyFont="1" applyFill="1" applyBorder="1" applyAlignment="1">
      <alignment horizontal="right"/>
    </xf>
    <xf numFmtId="49" fontId="2" fillId="8" borderId="9" xfId="5" applyNumberFormat="1" applyFont="1" applyFill="1" applyBorder="1"/>
    <xf numFmtId="49" fontId="2" fillId="0" borderId="9" xfId="5" applyNumberFormat="1" applyFont="1" applyBorder="1"/>
    <xf numFmtId="0" fontId="10" fillId="0" borderId="9" xfId="5" applyFont="1" applyBorder="1" applyAlignment="1">
      <alignment horizontal="right"/>
    </xf>
    <xf numFmtId="49" fontId="15" fillId="10" borderId="9" xfId="5" applyNumberFormat="1" applyFont="1" applyFill="1" applyBorder="1" applyAlignment="1">
      <alignment horizontal="left" vertical="top"/>
    </xf>
    <xf numFmtId="49" fontId="5" fillId="0" borderId="9" xfId="0" applyNumberFormat="1" applyFont="1" applyBorder="1" applyAlignment="1">
      <alignment horizontal="left" vertical="top"/>
    </xf>
    <xf numFmtId="49" fontId="6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49" fontId="8" fillId="10" borderId="9" xfId="5" applyNumberFormat="1" applyFont="1" applyFill="1" applyBorder="1" applyAlignment="1">
      <alignment horizontal="left"/>
    </xf>
    <xf numFmtId="0" fontId="2" fillId="10" borderId="9" xfId="5" applyFont="1" applyFill="1" applyBorder="1"/>
    <xf numFmtId="49" fontId="9" fillId="10" borderId="9" xfId="5" applyNumberFormat="1" applyFont="1" applyFill="1" applyBorder="1" applyAlignment="1">
      <alignment horizontal="right" vertical="center"/>
    </xf>
    <xf numFmtId="49" fontId="6" fillId="0" borderId="9" xfId="5" applyNumberFormat="1" applyFont="1" applyBorder="1" applyAlignment="1">
      <alignment horizontal="right"/>
    </xf>
    <xf numFmtId="0" fontId="17" fillId="0" borderId="9" xfId="5" applyFont="1" applyBorder="1"/>
    <xf numFmtId="0" fontId="17" fillId="0" borderId="9" xfId="5" applyFont="1" applyBorder="1" applyAlignment="1">
      <alignment wrapText="1"/>
    </xf>
    <xf numFmtId="49" fontId="18" fillId="0" borderId="9" xfId="5" applyNumberFormat="1" applyFont="1" applyBorder="1" applyAlignment="1">
      <alignment horizontal="right"/>
    </xf>
    <xf numFmtId="49" fontId="8" fillId="9" borderId="9" xfId="5" applyNumberFormat="1" applyFont="1" applyFill="1" applyBorder="1" applyAlignment="1">
      <alignment horizontal="left" vertical="top"/>
    </xf>
    <xf numFmtId="0" fontId="1" fillId="0" borderId="9" xfId="2" applyBorder="1"/>
    <xf numFmtId="49" fontId="2" fillId="9" borderId="9" xfId="5" applyNumberFormat="1" applyFont="1" applyFill="1" applyBorder="1" applyAlignment="1">
      <alignment horizontal="left" vertical="top"/>
    </xf>
    <xf numFmtId="0" fontId="1" fillId="9" borderId="9" xfId="5" applyFill="1" applyBorder="1"/>
    <xf numFmtId="49" fontId="6" fillId="9" borderId="9" xfId="5" applyNumberFormat="1" applyFont="1" applyFill="1" applyBorder="1" applyAlignment="1">
      <alignment horizontal="right"/>
    </xf>
    <xf numFmtId="0" fontId="2" fillId="8" borderId="9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0" fillId="0" borderId="9" xfId="2" applyFont="1" applyBorder="1" applyAlignment="1">
      <alignment horizontal="right"/>
    </xf>
    <xf numFmtId="0" fontId="7" fillId="8" borderId="9" xfId="5" applyFont="1" applyFill="1" applyBorder="1"/>
    <xf numFmtId="49" fontId="19" fillId="8" borderId="9" xfId="5" applyNumberFormat="1" applyFont="1" applyFill="1" applyBorder="1" applyAlignment="1">
      <alignment horizontal="left" vertical="top"/>
    </xf>
    <xf numFmtId="0" fontId="19" fillId="0" borderId="9" xfId="5" applyFont="1" applyBorder="1"/>
    <xf numFmtId="49" fontId="19" fillId="0" borderId="9" xfId="5" applyNumberFormat="1" applyFont="1" applyBorder="1" applyAlignment="1">
      <alignment horizontal="left" vertical="top"/>
    </xf>
    <xf numFmtId="49" fontId="8" fillId="10" borderId="9" xfId="5" quotePrefix="1" applyNumberFormat="1" applyFont="1" applyFill="1" applyBorder="1" applyAlignment="1">
      <alignment horizontal="left" vertical="top"/>
    </xf>
    <xf numFmtId="0" fontId="8" fillId="10" borderId="9" xfId="5" applyFont="1" applyFill="1" applyBorder="1"/>
    <xf numFmtId="49" fontId="9" fillId="6" borderId="9" xfId="5" applyNumberFormat="1" applyFont="1" applyFill="1" applyBorder="1" applyAlignment="1">
      <alignment horizontal="right"/>
    </xf>
    <xf numFmtId="0" fontId="6" fillId="9" borderId="9" xfId="2" applyFont="1" applyFill="1" applyBorder="1" applyAlignment="1">
      <alignment horizontal="center" vertical="center"/>
    </xf>
    <xf numFmtId="49" fontId="2" fillId="7" borderId="9" xfId="5" applyNumberFormat="1" applyFont="1" applyFill="1" applyBorder="1" applyAlignment="1">
      <alignment horizontal="left" vertical="top"/>
    </xf>
    <xf numFmtId="0" fontId="1" fillId="7" borderId="9" xfId="5" applyFill="1" applyBorder="1"/>
    <xf numFmtId="0" fontId="20" fillId="0" borderId="9" xfId="5" applyFont="1" applyBorder="1"/>
    <xf numFmtId="0" fontId="21" fillId="0" borderId="9" xfId="5" applyFont="1" applyBorder="1"/>
    <xf numFmtId="0" fontId="22" fillId="0" borderId="9" xfId="0" applyFont="1" applyBorder="1" applyAlignment="1">
      <alignment wrapText="1"/>
    </xf>
    <xf numFmtId="49" fontId="2" fillId="10" borderId="9" xfId="5" applyNumberFormat="1" applyFont="1" applyFill="1" applyBorder="1" applyAlignment="1">
      <alignment horizontal="left" vertical="top"/>
    </xf>
    <xf numFmtId="49" fontId="6" fillId="10" borderId="9" xfId="5" applyNumberFormat="1" applyFont="1" applyFill="1" applyBorder="1" applyAlignment="1">
      <alignment horizontal="right"/>
    </xf>
    <xf numFmtId="49" fontId="2" fillId="0" borderId="9" xfId="5" applyNumberFormat="1" applyFont="1" applyBorder="1" applyAlignment="1">
      <alignment horizontal="center"/>
    </xf>
    <xf numFmtId="0" fontId="6" fillId="6" borderId="9" xfId="0" quotePrefix="1" applyFont="1" applyFill="1" applyBorder="1"/>
    <xf numFmtId="49" fontId="6" fillId="6" borderId="9" xfId="5" applyNumberFormat="1" applyFont="1" applyFill="1" applyBorder="1" applyAlignment="1">
      <alignment horizontal="right"/>
    </xf>
    <xf numFmtId="0" fontId="2" fillId="0" borderId="9" xfId="2" applyFont="1" applyBorder="1"/>
    <xf numFmtId="0" fontId="5" fillId="0" borderId="9" xfId="0" applyFont="1" applyBorder="1" applyAlignment="1">
      <alignment horizontal="left" wrapText="1" indent="2"/>
    </xf>
    <xf numFmtId="0" fontId="6" fillId="0" borderId="9" xfId="0" quotePrefix="1" applyFont="1" applyBorder="1" applyAlignment="1">
      <alignment horizontal="right"/>
    </xf>
    <xf numFmtId="0" fontId="6" fillId="8" borderId="9" xfId="0" applyFont="1" applyFill="1" applyBorder="1" applyAlignment="1">
      <alignment horizontal="right"/>
    </xf>
    <xf numFmtId="0" fontId="23" fillId="0" borderId="9" xfId="0" applyFont="1" applyBorder="1" applyAlignment="1">
      <alignment horizontal="left" wrapText="1" indent="2"/>
    </xf>
    <xf numFmtId="0" fontId="10" fillId="0" borderId="9" xfId="0" quotePrefix="1" applyFont="1" applyBorder="1" applyAlignment="1">
      <alignment horizontal="right"/>
    </xf>
    <xf numFmtId="0" fontId="5" fillId="0" borderId="9" xfId="0" applyFont="1" applyBorder="1"/>
    <xf numFmtId="0" fontId="23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3" fontId="2" fillId="6" borderId="9" xfId="5" applyNumberFormat="1" applyFont="1" applyFill="1" applyBorder="1" applyAlignment="1">
      <alignment horizontal="right"/>
    </xf>
    <xf numFmtId="49" fontId="2" fillId="6" borderId="9" xfId="5" quotePrefix="1" applyNumberFormat="1" applyFont="1" applyFill="1" applyBorder="1" applyAlignment="1">
      <alignment horizontal="left" vertical="top"/>
    </xf>
    <xf numFmtId="49" fontId="1" fillId="6" borderId="9" xfId="5" applyNumberFormat="1" applyFill="1" applyBorder="1" applyAlignment="1">
      <alignment horizontal="left" vertical="top"/>
    </xf>
    <xf numFmtId="0" fontId="6" fillId="6" borderId="9" xfId="5" applyFont="1" applyFill="1" applyBorder="1" applyAlignment="1">
      <alignment horizontal="right"/>
    </xf>
    <xf numFmtId="0" fontId="6" fillId="8" borderId="9" xfId="5" applyFont="1" applyFill="1" applyBorder="1" applyAlignment="1">
      <alignment horizontal="right"/>
    </xf>
    <xf numFmtId="3" fontId="2" fillId="8" borderId="9" xfId="5" applyNumberFormat="1" applyFont="1" applyFill="1" applyBorder="1" applyAlignment="1">
      <alignment horizontal="right"/>
    </xf>
    <xf numFmtId="49" fontId="11" fillId="0" borderId="9" xfId="5" applyNumberFormat="1" applyFont="1" applyBorder="1" applyAlignment="1">
      <alignment horizontal="left" vertical="top"/>
    </xf>
    <xf numFmtId="49" fontId="5" fillId="8" borderId="9" xfId="5" quotePrefix="1" applyNumberFormat="1" applyFont="1" applyFill="1" applyBorder="1" applyAlignment="1">
      <alignment horizontal="left" vertical="top"/>
    </xf>
    <xf numFmtId="0" fontId="23" fillId="8" borderId="9" xfId="5" applyFont="1" applyFill="1" applyBorder="1"/>
    <xf numFmtId="0" fontId="5" fillId="8" borderId="9" xfId="5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vertical="top"/>
    </xf>
    <xf numFmtId="49" fontId="2" fillId="0" borderId="9" xfId="5" applyNumberFormat="1" applyFont="1" applyBorder="1" applyAlignment="1">
      <alignment vertical="top"/>
    </xf>
    <xf numFmtId="49" fontId="2" fillId="10" borderId="9" xfId="5" applyNumberFormat="1" applyFont="1" applyFill="1" applyBorder="1" applyAlignment="1">
      <alignment vertical="top"/>
    </xf>
    <xf numFmtId="0" fontId="6" fillId="10" borderId="9" xfId="2" applyFont="1" applyFill="1" applyBorder="1" applyAlignment="1">
      <alignment horizontal="right"/>
    </xf>
    <xf numFmtId="1" fontId="1" fillId="0" borderId="9" xfId="2" applyNumberFormat="1" applyBorder="1"/>
    <xf numFmtId="0" fontId="1" fillId="0" borderId="9" xfId="2" applyBorder="1" applyAlignment="1">
      <alignment horizontal="right"/>
    </xf>
    <xf numFmtId="1" fontId="1" fillId="0" borderId="0" xfId="2" applyNumberFormat="1"/>
    <xf numFmtId="0" fontId="25" fillId="0" borderId="0" xfId="2" applyFon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1" fontId="2" fillId="0" borderId="0" xfId="2" applyNumberFormat="1" applyFont="1" applyAlignment="1">
      <alignment horizontal="center"/>
    </xf>
    <xf numFmtId="0" fontId="2" fillId="0" borderId="0" xfId="0" applyFont="1"/>
    <xf numFmtId="49" fontId="5" fillId="8" borderId="9" xfId="5" applyNumberFormat="1" applyFont="1" applyFill="1" applyBorder="1" applyAlignment="1">
      <alignment horizontal="right"/>
    </xf>
    <xf numFmtId="49" fontId="5" fillId="0" borderId="9" xfId="5" applyNumberFormat="1" applyFont="1" applyBorder="1" applyAlignment="1">
      <alignment horizontal="right"/>
    </xf>
    <xf numFmtId="3" fontId="5" fillId="0" borderId="9" xfId="5" applyNumberFormat="1" applyFont="1" applyBorder="1" applyAlignment="1">
      <alignment horizontal="right"/>
    </xf>
    <xf numFmtId="3" fontId="5" fillId="8" borderId="9" xfId="5" applyNumberFormat="1" applyFont="1" applyFill="1" applyBorder="1" applyAlignment="1">
      <alignment horizontal="right"/>
    </xf>
    <xf numFmtId="49" fontId="7" fillId="9" borderId="9" xfId="5" applyNumberFormat="1" applyFont="1" applyFill="1" applyBorder="1" applyAlignment="1">
      <alignment horizontal="right"/>
    </xf>
    <xf numFmtId="3" fontId="7" fillId="9" borderId="9" xfId="5" applyNumberFormat="1" applyFont="1" applyFill="1" applyBorder="1" applyAlignment="1">
      <alignment horizontal="right"/>
    </xf>
    <xf numFmtId="49" fontId="7" fillId="10" borderId="9" xfId="5" applyNumberFormat="1" applyFont="1" applyFill="1" applyBorder="1" applyAlignment="1">
      <alignment horizontal="right"/>
    </xf>
    <xf numFmtId="3" fontId="7" fillId="10" borderId="9" xfId="5" applyNumberFormat="1" applyFont="1" applyFill="1" applyBorder="1" applyAlignment="1">
      <alignment horizontal="right"/>
    </xf>
    <xf numFmtId="0" fontId="5" fillId="0" borderId="9" xfId="5" applyFont="1" applyBorder="1" applyAlignment="1">
      <alignment horizontal="right"/>
    </xf>
    <xf numFmtId="0" fontId="5" fillId="0" borderId="9" xfId="2" applyFont="1" applyBorder="1" applyAlignment="1">
      <alignment horizontal="right"/>
    </xf>
    <xf numFmtId="49" fontId="7" fillId="6" borderId="9" xfId="5" applyNumberFormat="1" applyFont="1" applyFill="1" applyBorder="1" applyAlignment="1">
      <alignment horizontal="right"/>
    </xf>
    <xf numFmtId="3" fontId="5" fillId="7" borderId="9" xfId="5" applyNumberFormat="1" applyFont="1" applyFill="1" applyBorder="1" applyAlignment="1">
      <alignment horizontal="right"/>
    </xf>
    <xf numFmtId="49" fontId="5" fillId="10" borderId="9" xfId="5" applyNumberFormat="1" applyFont="1" applyFill="1" applyBorder="1" applyAlignment="1">
      <alignment horizontal="right"/>
    </xf>
    <xf numFmtId="3" fontId="5" fillId="10" borderId="9" xfId="5" applyNumberFormat="1" applyFont="1" applyFill="1" applyBorder="1" applyAlignment="1">
      <alignment horizontal="right"/>
    </xf>
    <xf numFmtId="3" fontId="5" fillId="10" borderId="9" xfId="2" applyNumberFormat="1" applyFont="1" applyFill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3" fillId="6" borderId="9" xfId="5" applyNumberFormat="1" applyFont="1" applyFill="1" applyBorder="1" applyAlignment="1">
      <alignment horizontal="right"/>
    </xf>
    <xf numFmtId="3" fontId="2" fillId="0" borderId="9" xfId="5" applyNumberFormat="1" applyFont="1" applyBorder="1" applyAlignment="1">
      <alignment horizontal="right"/>
    </xf>
    <xf numFmtId="49" fontId="2" fillId="0" borderId="9" xfId="5" applyNumberFormat="1" applyFont="1" applyBorder="1" applyAlignment="1">
      <alignment horizontal="right"/>
    </xf>
    <xf numFmtId="49" fontId="28" fillId="0" borderId="9" xfId="5" applyNumberFormat="1" applyFont="1" applyBorder="1" applyAlignment="1">
      <alignment horizontal="right"/>
    </xf>
    <xf numFmtId="49" fontId="16" fillId="0" borderId="15" xfId="5" applyNumberFormat="1" applyFont="1" applyBorder="1" applyAlignment="1">
      <alignment horizontal="left" vertical="top"/>
    </xf>
    <xf numFmtId="3" fontId="2" fillId="9" borderId="9" xfId="2" applyNumberFormat="1" applyFont="1" applyFill="1" applyBorder="1" applyAlignment="1">
      <alignment horizontal="right" vertical="center"/>
    </xf>
    <xf numFmtId="49" fontId="2" fillId="7" borderId="9" xfId="5" applyNumberFormat="1" applyFont="1" applyFill="1" applyBorder="1" applyAlignment="1">
      <alignment horizontal="right"/>
    </xf>
    <xf numFmtId="3" fontId="2" fillId="7" borderId="9" xfId="5" applyNumberFormat="1" applyFont="1" applyFill="1" applyBorder="1" applyAlignment="1">
      <alignment horizontal="right"/>
    </xf>
    <xf numFmtId="49" fontId="3" fillId="0" borderId="9" xfId="5" applyNumberFormat="1" applyFont="1" applyBorder="1" applyAlignment="1">
      <alignment horizontal="right"/>
    </xf>
    <xf numFmtId="3" fontId="3" fillId="0" borderId="9" xfId="5" applyNumberFormat="1" applyFont="1" applyBorder="1" applyAlignment="1">
      <alignment horizontal="right"/>
    </xf>
    <xf numFmtId="49" fontId="2" fillId="10" borderId="9" xfId="5" applyNumberFormat="1" applyFont="1" applyFill="1" applyBorder="1" applyAlignment="1">
      <alignment horizontal="right"/>
    </xf>
    <xf numFmtId="3" fontId="2" fillId="10" borderId="9" xfId="5" applyNumberFormat="1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horizontal="right"/>
    </xf>
    <xf numFmtId="3" fontId="2" fillId="6" borderId="9" xfId="0" quotePrefix="1" applyNumberFormat="1" applyFont="1" applyFill="1" applyBorder="1"/>
    <xf numFmtId="3" fontId="2" fillId="6" borderId="9" xfId="0" quotePrefix="1" applyNumberFormat="1" applyFont="1" applyFill="1" applyBorder="1" applyAlignment="1">
      <alignment horizontal="right"/>
    </xf>
    <xf numFmtId="3" fontId="2" fillId="0" borderId="9" xfId="0" quotePrefix="1" applyNumberFormat="1" applyFont="1" applyBorder="1" applyAlignment="1">
      <alignment horizontal="right"/>
    </xf>
    <xf numFmtId="3" fontId="2" fillId="8" borderId="9" xfId="0" applyNumberFormat="1" applyFont="1" applyFill="1" applyBorder="1" applyAlignment="1">
      <alignment horizontal="right"/>
    </xf>
    <xf numFmtId="0" fontId="2" fillId="8" borderId="9" xfId="0" applyFont="1" applyFill="1" applyBorder="1" applyAlignment="1">
      <alignment horizontal="right"/>
    </xf>
    <xf numFmtId="0" fontId="2" fillId="0" borderId="9" xfId="0" quotePrefix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6" borderId="10" xfId="4" applyNumberFormat="1" applyFont="1" applyFill="1" applyBorder="1" applyAlignment="1">
      <alignment vertical="center" wrapText="1"/>
    </xf>
    <xf numFmtId="3" fontId="2" fillId="4" borderId="9" xfId="4" applyNumberFormat="1" applyFont="1" applyFill="1" applyBorder="1" applyAlignment="1">
      <alignment vertical="center" wrapText="1"/>
    </xf>
    <xf numFmtId="3" fontId="2" fillId="7" borderId="9" xfId="4" applyNumberFormat="1" applyFont="1" applyFill="1" applyBorder="1" applyAlignment="1">
      <alignment vertical="center" wrapText="1"/>
    </xf>
    <xf numFmtId="49" fontId="3" fillId="7" borderId="9" xfId="5" applyNumberFormat="1" applyFont="1" applyFill="1" applyBorder="1" applyAlignment="1">
      <alignment horizontal="right"/>
    </xf>
    <xf numFmtId="3" fontId="3" fillId="7" borderId="9" xfId="2" applyNumberFormat="1" applyFont="1" applyFill="1" applyBorder="1"/>
    <xf numFmtId="3" fontId="2" fillId="8" borderId="9" xfId="2" applyNumberFormat="1" applyFont="1" applyFill="1" applyBorder="1"/>
    <xf numFmtId="49" fontId="11" fillId="0" borderId="9" xfId="5" applyNumberFormat="1" applyFont="1" applyBorder="1" applyAlignment="1">
      <alignment horizontal="right"/>
    </xf>
    <xf numFmtId="3" fontId="11" fillId="0" borderId="9" xfId="5" applyNumberFormat="1" applyFont="1" applyBorder="1" applyAlignment="1">
      <alignment horizontal="right"/>
    </xf>
    <xf numFmtId="1" fontId="11" fillId="0" borderId="9" xfId="2" quotePrefix="1" applyNumberFormat="1" applyFont="1" applyBorder="1" applyAlignment="1">
      <alignment horizontal="right"/>
    </xf>
    <xf numFmtId="49" fontId="3" fillId="9" borderId="9" xfId="5" applyNumberFormat="1" applyFont="1" applyFill="1" applyBorder="1" applyAlignment="1">
      <alignment horizontal="right"/>
    </xf>
    <xf numFmtId="3" fontId="3" fillId="9" borderId="9" xfId="5" applyNumberFormat="1" applyFont="1" applyFill="1" applyBorder="1" applyAlignment="1">
      <alignment horizontal="right"/>
    </xf>
    <xf numFmtId="0" fontId="2" fillId="0" borderId="9" xfId="6" applyFont="1" applyBorder="1" applyAlignment="1">
      <alignment horizontal="right"/>
    </xf>
    <xf numFmtId="3" fontId="2" fillId="0" borderId="9" xfId="6" applyNumberFormat="1" applyFont="1" applyBorder="1" applyAlignment="1">
      <alignment horizontal="right"/>
    </xf>
    <xf numFmtId="49" fontId="3" fillId="10" borderId="9" xfId="5" applyNumberFormat="1" applyFont="1" applyFill="1" applyBorder="1" applyAlignment="1">
      <alignment horizontal="right"/>
    </xf>
    <xf numFmtId="3" fontId="3" fillId="10" borderId="9" xfId="5" applyNumberFormat="1" applyFont="1" applyFill="1" applyBorder="1" applyAlignment="1">
      <alignment horizontal="right"/>
    </xf>
    <xf numFmtId="0" fontId="2" fillId="0" borderId="9" xfId="5" applyFont="1" applyBorder="1" applyAlignment="1">
      <alignment horizontal="right"/>
    </xf>
    <xf numFmtId="49" fontId="2" fillId="0" borderId="9" xfId="0" applyNumberFormat="1" applyFont="1" applyBorder="1" applyAlignment="1">
      <alignment horizontal="right"/>
    </xf>
    <xf numFmtId="49" fontId="3" fillId="10" borderId="9" xfId="5" applyNumberFormat="1" applyFont="1" applyFill="1" applyBorder="1" applyAlignment="1">
      <alignment horizontal="right" vertical="center"/>
    </xf>
    <xf numFmtId="3" fontId="3" fillId="10" borderId="9" xfId="5" applyNumberFormat="1" applyFont="1" applyFill="1" applyBorder="1" applyAlignment="1">
      <alignment horizontal="right" vertical="center"/>
    </xf>
    <xf numFmtId="49" fontId="2" fillId="9" borderId="9" xfId="5" applyNumberFormat="1" applyFont="1" applyFill="1" applyBorder="1" applyAlignment="1">
      <alignment horizontal="right"/>
    </xf>
    <xf numFmtId="3" fontId="2" fillId="9" borderId="9" xfId="5" applyNumberFormat="1" applyFont="1" applyFill="1" applyBorder="1" applyAlignment="1">
      <alignment horizontal="right"/>
    </xf>
    <xf numFmtId="3" fontId="2" fillId="6" borderId="9" xfId="4" applyNumberFormat="1" applyFont="1" applyFill="1" applyBorder="1" applyAlignment="1">
      <alignment vertical="center" wrapText="1"/>
    </xf>
    <xf numFmtId="0" fontId="7" fillId="6" borderId="11" xfId="5" applyFont="1" applyFill="1" applyBorder="1" applyAlignment="1">
      <alignment horizontal="center"/>
    </xf>
    <xf numFmtId="0" fontId="7" fillId="6" borderId="12" xfId="5" applyFont="1" applyFill="1" applyBorder="1" applyAlignment="1">
      <alignment horizontal="center"/>
    </xf>
    <xf numFmtId="49" fontId="7" fillId="10" borderId="9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5" fillId="8" borderId="9" xfId="0" applyFont="1" applyFill="1" applyBorder="1" applyAlignment="1">
      <alignment horizontal="left" wrapText="1"/>
    </xf>
    <xf numFmtId="0" fontId="8" fillId="6" borderId="9" xfId="0" quotePrefix="1" applyFont="1" applyFill="1" applyBorder="1" applyAlignment="1">
      <alignment vertical="center" wrapText="1"/>
    </xf>
    <xf numFmtId="0" fontId="5" fillId="6" borderId="9" xfId="0" quotePrefix="1" applyFont="1" applyFill="1" applyBorder="1" applyAlignment="1">
      <alignment horizontal="left" wrapText="1"/>
    </xf>
    <xf numFmtId="0" fontId="5" fillId="8" borderId="9" xfId="0" applyFont="1" applyFill="1" applyBorder="1" applyAlignment="1">
      <alignment wrapText="1"/>
    </xf>
    <xf numFmtId="0" fontId="24" fillId="8" borderId="9" xfId="0" applyFont="1" applyFill="1" applyBorder="1"/>
    <xf numFmtId="0" fontId="2" fillId="8" borderId="9" xfId="0" applyFont="1" applyFill="1" applyBorder="1" applyAlignment="1">
      <alignment horizontal="left" wrapText="1"/>
    </xf>
    <xf numFmtId="49" fontId="2" fillId="8" borderId="9" xfId="5" applyNumberFormat="1" applyFont="1" applyFill="1" applyBorder="1" applyAlignment="1">
      <alignment horizontal="left" vertical="top" wrapText="1"/>
    </xf>
    <xf numFmtId="0" fontId="2" fillId="8" borderId="9" xfId="6" applyFont="1" applyFill="1" applyBorder="1" applyAlignment="1">
      <alignment horizontal="left" wrapText="1"/>
    </xf>
    <xf numFmtId="49" fontId="8" fillId="10" borderId="9" xfId="5" applyNumberFormat="1" applyFont="1" applyFill="1" applyBorder="1" applyAlignment="1">
      <alignment horizontal="left" vertical="top" wrapText="1"/>
    </xf>
    <xf numFmtId="0" fontId="16" fillId="8" borderId="9" xfId="0" applyFont="1" applyFill="1" applyBorder="1"/>
    <xf numFmtId="49" fontId="7" fillId="9" borderId="11" xfId="5" applyNumberFormat="1" applyFont="1" applyFill="1" applyBorder="1" applyAlignment="1">
      <alignment horizontal="center" vertical="center" wrapText="1"/>
    </xf>
    <xf numFmtId="49" fontId="7" fillId="9" borderId="12" xfId="5" applyNumberFormat="1" applyFont="1" applyFill="1" applyBorder="1" applyAlignment="1">
      <alignment horizontal="center" vertical="center" wrapText="1"/>
    </xf>
    <xf numFmtId="0" fontId="2" fillId="0" borderId="9" xfId="5" applyFont="1" applyBorder="1" applyAlignment="1">
      <alignment horizontal="left" wrapText="1"/>
    </xf>
    <xf numFmtId="49" fontId="2" fillId="0" borderId="11" xfId="5" applyNumberFormat="1" applyFont="1" applyBorder="1" applyAlignment="1">
      <alignment horizontal="center" vertical="top" wrapText="1"/>
    </xf>
    <xf numFmtId="49" fontId="2" fillId="0" borderId="12" xfId="5" applyNumberFormat="1" applyFont="1" applyBorder="1" applyAlignment="1">
      <alignment horizontal="center" vertical="top" wrapText="1"/>
    </xf>
    <xf numFmtId="49" fontId="2" fillId="0" borderId="13" xfId="5" applyNumberFormat="1" applyFont="1" applyBorder="1" applyAlignment="1">
      <alignment vertical="center" wrapText="1"/>
    </xf>
    <xf numFmtId="49" fontId="2" fillId="0" borderId="14" xfId="5" applyNumberFormat="1" applyFont="1" applyBorder="1" applyAlignment="1">
      <alignment vertical="center" wrapText="1"/>
    </xf>
    <xf numFmtId="49" fontId="2" fillId="0" borderId="12" xfId="5" applyNumberFormat="1" applyFont="1" applyBorder="1" applyAlignment="1">
      <alignment horizontal="center" vertical="top"/>
    </xf>
    <xf numFmtId="49" fontId="2" fillId="0" borderId="9" xfId="5" applyNumberFormat="1" applyFont="1" applyBorder="1" applyAlignment="1">
      <alignment horizontal="left" wrapText="1"/>
    </xf>
    <xf numFmtId="49" fontId="27" fillId="11" borderId="13" xfId="5" applyNumberFormat="1" applyFont="1" applyFill="1" applyBorder="1" applyAlignment="1">
      <alignment horizontal="left" vertical="center" wrapText="1"/>
    </xf>
    <xf numFmtId="49" fontId="27" fillId="11" borderId="14" xfId="5" applyNumberFormat="1" applyFont="1" applyFill="1" applyBorder="1" applyAlignment="1">
      <alignment horizontal="left" vertical="center" wrapText="1"/>
    </xf>
    <xf numFmtId="1" fontId="4" fillId="9" borderId="9" xfId="4" applyNumberFormat="1" applyFont="1" applyFill="1" applyBorder="1" applyAlignment="1">
      <alignment horizontal="center" vertical="center" wrapText="1"/>
    </xf>
    <xf numFmtId="49" fontId="2" fillId="7" borderId="9" xfId="5" applyNumberFormat="1" applyFont="1" applyFill="1" applyBorder="1" applyAlignment="1">
      <alignment horizontal="left" vertical="center" wrapText="1"/>
    </xf>
    <xf numFmtId="49" fontId="2" fillId="8" borderId="9" xfId="5" applyNumberFormat="1" applyFont="1" applyFill="1" applyBorder="1" applyAlignment="1">
      <alignment horizontal="left" vertical="top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5" borderId="4" xfId="4" applyNumberFormat="1" applyFont="1" applyFill="1" applyBorder="1" applyAlignment="1">
      <alignment horizontal="center" vertical="center" wrapText="1"/>
    </xf>
    <xf numFmtId="1" fontId="5" fillId="5" borderId="5" xfId="4" applyNumberFormat="1" applyFont="1" applyFill="1" applyBorder="1" applyAlignment="1">
      <alignment horizontal="center" vertical="center" wrapText="1"/>
    </xf>
    <xf numFmtId="49" fontId="2" fillId="8" borderId="11" xfId="5" applyNumberFormat="1" applyFont="1" applyFill="1" applyBorder="1" applyAlignment="1">
      <alignment horizontal="center" vertical="top" wrapText="1"/>
    </xf>
    <xf numFmtId="49" fontId="2" fillId="8" borderId="12" xfId="5" applyNumberFormat="1" applyFont="1" applyFill="1" applyBorder="1" applyAlignment="1">
      <alignment horizontal="center" vertical="top"/>
    </xf>
    <xf numFmtId="49" fontId="2" fillId="8" borderId="11" xfId="5" quotePrefix="1" applyNumberFormat="1" applyFont="1" applyFill="1" applyBorder="1" applyAlignment="1">
      <alignment horizontal="center" vertical="top"/>
    </xf>
    <xf numFmtId="49" fontId="2" fillId="8" borderId="12" xfId="5" quotePrefix="1" applyNumberFormat="1" applyFont="1" applyFill="1" applyBorder="1" applyAlignment="1">
      <alignment horizontal="center" vertical="top"/>
    </xf>
    <xf numFmtId="164" fontId="2" fillId="8" borderId="11" xfId="1" applyFont="1" applyFill="1" applyBorder="1" applyAlignment="1">
      <alignment horizontal="center" vertical="top" wrapText="1"/>
    </xf>
    <xf numFmtId="164" fontId="2" fillId="8" borderId="12" xfId="1" applyFont="1" applyFill="1" applyBorder="1" applyAlignment="1">
      <alignment horizontal="center" vertical="top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1" fontId="5" fillId="6" borderId="9" xfId="4" applyNumberFormat="1" applyFont="1" applyFill="1" applyBorder="1" applyAlignment="1">
      <alignment horizontal="center" vertical="center" wrapText="1"/>
    </xf>
    <xf numFmtId="1" fontId="4" fillId="4" borderId="9" xfId="4" applyNumberFormat="1" applyFont="1" applyFill="1" applyBorder="1" applyAlignment="1">
      <alignment horizontal="center" vertical="center" wrapText="1"/>
    </xf>
    <xf numFmtId="0" fontId="8" fillId="9" borderId="9" xfId="5" applyFont="1" applyFill="1" applyBorder="1" applyAlignment="1">
      <alignment horizontal="center" vertical="center" wrapText="1"/>
    </xf>
    <xf numFmtId="49" fontId="2" fillId="8" borderId="12" xfId="5" applyNumberFormat="1" applyFont="1" applyFill="1" applyBorder="1" applyAlignment="1">
      <alignment horizontal="center" vertical="top" wrapText="1"/>
    </xf>
  </cellXfs>
  <cellStyles count="7">
    <cellStyle name="Comma" xfId="1" builtinId="3"/>
    <cellStyle name="Normal" xfId="0" builtinId="0"/>
    <cellStyle name="Normal_Anexa F 140 146 10.07" xfId="5" xr:uid="{C52844EC-55CA-4FFE-8B2B-CAA460D46710}"/>
    <cellStyle name="Normal_F 07" xfId="3" xr:uid="{0FFF616A-2A8B-4C63-AA1D-B60621A2FC32}"/>
    <cellStyle name="Normal_mach03" xfId="4" xr:uid="{DABDD2CB-B196-4282-994F-2AF11E6CAAFB}"/>
    <cellStyle name="Normal_mach31" xfId="2" xr:uid="{D3AF3C61-B5F8-4A0B-8494-060E21C4E7A8}"/>
    <cellStyle name="Normal_Machete buget 99" xfId="6" xr:uid="{145D2128-6330-4B47-9D15-9C8D2F2B9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189</xdr:row>
      <xdr:rowOff>0</xdr:rowOff>
    </xdr:from>
    <xdr:to>
      <xdr:col>2</xdr:col>
      <xdr:colOff>19050</xdr:colOff>
      <xdr:row>189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F92C6C2-C354-42C4-8BE6-A1AD4CC56BB1}"/>
            </a:ext>
          </a:extLst>
        </xdr:cNvPr>
        <xdr:cNvSpPr>
          <a:spLocks/>
        </xdr:cNvSpPr>
      </xdr:nvSpPr>
      <xdr:spPr bwMode="auto">
        <a:xfrm>
          <a:off x="3524250" y="41414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561E5C7-8D30-4080-AF79-69F1C5CA846B}"/>
            </a:ext>
          </a:extLst>
        </xdr:cNvPr>
        <xdr:cNvSpPr>
          <a:spLocks/>
        </xdr:cNvSpPr>
      </xdr:nvSpPr>
      <xdr:spPr bwMode="auto">
        <a:xfrm>
          <a:off x="3524250" y="4200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B2DE2BB0-447F-43EA-AAB3-CC7EC99B614E}"/>
            </a:ext>
          </a:extLst>
        </xdr:cNvPr>
        <xdr:cNvSpPr>
          <a:spLocks/>
        </xdr:cNvSpPr>
      </xdr:nvSpPr>
      <xdr:spPr bwMode="auto">
        <a:xfrm>
          <a:off x="3524250" y="4200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UGETE\BUGET%202026\curtea%20de%20conturi%202026\1%2002-%2051,54,55,70,83,84%20IV%202025.xls" TargetMode="External"/><Relationship Id="rId1" Type="http://schemas.openxmlformats.org/officeDocument/2006/relationships/externalLinkPath" Target="/BUGETE/BUGET%202026/curtea%20de%20conturi%202026/1%2002-%2051,54,55,70,83,84%20IV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3.%2030.09.2023\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la data de  31.12.2025</v>
          </cell>
        </row>
        <row r="8">
          <cell r="C8" t="str">
            <v>Cod indica tor</v>
          </cell>
          <cell r="D8" t="str">
            <v>Credite de angajament initiale</v>
          </cell>
          <cell r="E8" t="str">
            <v>Credite de angajament  finale</v>
          </cell>
          <cell r="F8" t="str">
            <v xml:space="preserve">Credite  bugetare  initiale </v>
          </cell>
          <cell r="G8" t="str">
            <v>Credite bugetare finale</v>
          </cell>
          <cell r="H8" t="str">
            <v>Angajamente 
bugetare</v>
          </cell>
          <cell r="I8" t="str">
            <v>Angajamente 
legale</v>
          </cell>
          <cell r="J8" t="str">
            <v>Plati 
efectuate</v>
          </cell>
          <cell r="K8" t="str">
            <v>Angajamente 
legale de platit</v>
          </cell>
          <cell r="L8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0">
          <cell r="D10">
            <v>0</v>
          </cell>
          <cell r="E10">
            <v>0</v>
          </cell>
          <cell r="F10">
            <v>11421626</v>
          </cell>
          <cell r="G10">
            <v>11407277</v>
          </cell>
          <cell r="H10">
            <v>11150463</v>
          </cell>
          <cell r="I10">
            <v>11150463</v>
          </cell>
          <cell r="J10">
            <v>11150463</v>
          </cell>
          <cell r="K10">
            <v>0</v>
          </cell>
          <cell r="L10">
            <v>11447544</v>
          </cell>
        </row>
        <row r="15">
          <cell r="F15">
            <v>7138000</v>
          </cell>
          <cell r="G15">
            <v>7580900</v>
          </cell>
          <cell r="H15">
            <v>7412655</v>
          </cell>
          <cell r="I15">
            <v>7412655</v>
          </cell>
          <cell r="J15">
            <v>7412655</v>
          </cell>
          <cell r="K15">
            <v>0</v>
          </cell>
          <cell r="L15">
            <v>7266978</v>
          </cell>
        </row>
        <row r="16">
          <cell r="I16">
            <v>0</v>
          </cell>
          <cell r="K16">
            <v>0</v>
          </cell>
        </row>
        <row r="17">
          <cell r="I17">
            <v>0</v>
          </cell>
          <cell r="K17">
            <v>0</v>
          </cell>
        </row>
        <row r="18">
          <cell r="I18">
            <v>0</v>
          </cell>
          <cell r="K18">
            <v>0</v>
          </cell>
        </row>
        <row r="19">
          <cell r="I19">
            <v>0</v>
          </cell>
          <cell r="K19">
            <v>0</v>
          </cell>
        </row>
        <row r="20">
          <cell r="I20">
            <v>0</v>
          </cell>
          <cell r="K20">
            <v>0</v>
          </cell>
        </row>
        <row r="21">
          <cell r="I21">
            <v>0</v>
          </cell>
          <cell r="K21">
            <v>0</v>
          </cell>
        </row>
        <row r="22">
          <cell r="I22">
            <v>0</v>
          </cell>
          <cell r="K22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6">
          <cell r="I26">
            <v>0</v>
          </cell>
          <cell r="K26">
            <v>0</v>
          </cell>
        </row>
        <row r="27">
          <cell r="I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200000</v>
          </cell>
          <cell r="G31">
            <v>178600</v>
          </cell>
          <cell r="H31">
            <v>178547</v>
          </cell>
          <cell r="I31">
            <v>178547</v>
          </cell>
          <cell r="J31">
            <v>178547</v>
          </cell>
          <cell r="K31">
            <v>0</v>
          </cell>
          <cell r="L31">
            <v>178547</v>
          </cell>
        </row>
        <row r="32">
          <cell r="I32">
            <v>0</v>
          </cell>
          <cell r="K32">
            <v>0</v>
          </cell>
        </row>
        <row r="33">
          <cell r="I33">
            <v>0</v>
          </cell>
          <cell r="K33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I40">
            <v>0</v>
          </cell>
          <cell r="K40">
            <v>0</v>
          </cell>
          <cell r="L40">
            <v>0</v>
          </cell>
        </row>
        <row r="41">
          <cell r="K41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47">
          <cell r="I47">
            <v>0</v>
          </cell>
          <cell r="K47">
            <v>0</v>
          </cell>
        </row>
        <row r="48">
          <cell r="I48">
            <v>0</v>
          </cell>
          <cell r="K48">
            <v>0</v>
          </cell>
        </row>
        <row r="49">
          <cell r="F49">
            <v>162000</v>
          </cell>
          <cell r="G49">
            <v>167500</v>
          </cell>
          <cell r="H49">
            <v>167045</v>
          </cell>
          <cell r="I49">
            <v>167045</v>
          </cell>
          <cell r="J49">
            <v>167045</v>
          </cell>
          <cell r="K49">
            <v>0</v>
          </cell>
          <cell r="L49">
            <v>164282</v>
          </cell>
        </row>
        <row r="52">
          <cell r="F52">
            <v>35000</v>
          </cell>
          <cell r="G52">
            <v>18000</v>
          </cell>
          <cell r="H52">
            <v>15844</v>
          </cell>
          <cell r="I52">
            <v>15844</v>
          </cell>
          <cell r="J52">
            <v>15844</v>
          </cell>
          <cell r="K52">
            <v>0</v>
          </cell>
          <cell r="L52">
            <v>24950</v>
          </cell>
        </row>
        <row r="53">
          <cell r="F53">
            <v>56000</v>
          </cell>
          <cell r="G53">
            <v>59000</v>
          </cell>
          <cell r="H53">
            <v>58460</v>
          </cell>
          <cell r="I53">
            <v>58460</v>
          </cell>
          <cell r="J53">
            <v>58460</v>
          </cell>
          <cell r="K53">
            <v>0</v>
          </cell>
          <cell r="L53">
            <v>58697</v>
          </cell>
        </row>
        <row r="54">
          <cell r="F54">
            <v>234000</v>
          </cell>
          <cell r="G54">
            <v>182000</v>
          </cell>
          <cell r="H54">
            <v>181023</v>
          </cell>
          <cell r="I54">
            <v>181023</v>
          </cell>
          <cell r="J54">
            <v>181023</v>
          </cell>
          <cell r="K54">
            <v>0</v>
          </cell>
          <cell r="L54">
            <v>172744</v>
          </cell>
        </row>
        <row r="55">
          <cell r="F55">
            <v>97000</v>
          </cell>
          <cell r="G55">
            <v>83000</v>
          </cell>
          <cell r="H55">
            <v>82638</v>
          </cell>
          <cell r="I55">
            <v>82638</v>
          </cell>
          <cell r="J55">
            <v>82638</v>
          </cell>
          <cell r="K55">
            <v>0</v>
          </cell>
          <cell r="L55">
            <v>82560</v>
          </cell>
        </row>
        <row r="56">
          <cell r="F56">
            <v>11000</v>
          </cell>
          <cell r="G56">
            <v>11500</v>
          </cell>
          <cell r="H56">
            <v>11250</v>
          </cell>
          <cell r="I56">
            <v>11250</v>
          </cell>
          <cell r="J56">
            <v>11250</v>
          </cell>
          <cell r="K56">
            <v>0</v>
          </cell>
          <cell r="L56">
            <v>12771</v>
          </cell>
        </row>
        <row r="57">
          <cell r="K57">
            <v>0</v>
          </cell>
        </row>
        <row r="58">
          <cell r="K58">
            <v>0</v>
          </cell>
        </row>
        <row r="59">
          <cell r="F59">
            <v>42500</v>
          </cell>
          <cell r="G59">
            <v>41500</v>
          </cell>
          <cell r="H59">
            <v>38127</v>
          </cell>
          <cell r="I59">
            <v>38127</v>
          </cell>
          <cell r="J59">
            <v>38127</v>
          </cell>
          <cell r="K59">
            <v>0</v>
          </cell>
          <cell r="L59">
            <v>38264</v>
          </cell>
        </row>
        <row r="60">
          <cell r="F60">
            <v>442500</v>
          </cell>
          <cell r="G60">
            <v>386500</v>
          </cell>
          <cell r="H60">
            <v>386461</v>
          </cell>
          <cell r="I60">
            <v>386461</v>
          </cell>
          <cell r="J60">
            <v>386461</v>
          </cell>
          <cell r="K60">
            <v>0</v>
          </cell>
          <cell r="L60">
            <v>386642</v>
          </cell>
        </row>
        <row r="61">
          <cell r="F61">
            <v>458500</v>
          </cell>
          <cell r="G61">
            <v>350400</v>
          </cell>
          <cell r="H61">
            <v>317913</v>
          </cell>
          <cell r="I61">
            <v>317913</v>
          </cell>
          <cell r="J61">
            <v>317913</v>
          </cell>
          <cell r="K61">
            <v>0</v>
          </cell>
          <cell r="L61">
            <v>331840</v>
          </cell>
        </row>
        <row r="62">
          <cell r="I62">
            <v>0</v>
          </cell>
          <cell r="K62">
            <v>0</v>
          </cell>
        </row>
        <row r="64">
          <cell r="F64">
            <v>156000</v>
          </cell>
          <cell r="G64">
            <v>253000</v>
          </cell>
          <cell r="H64">
            <v>235383</v>
          </cell>
          <cell r="I64">
            <v>235383</v>
          </cell>
          <cell r="J64">
            <v>235383</v>
          </cell>
          <cell r="K64">
            <v>0</v>
          </cell>
          <cell r="L64">
            <v>239396</v>
          </cell>
        </row>
        <row r="65">
          <cell r="K65">
            <v>0</v>
          </cell>
        </row>
        <row r="67">
          <cell r="F67">
            <v>10000</v>
          </cell>
          <cell r="G67">
            <v>5000</v>
          </cell>
          <cell r="H67">
            <v>3982</v>
          </cell>
          <cell r="I67">
            <v>3982</v>
          </cell>
          <cell r="J67">
            <v>3982</v>
          </cell>
          <cell r="K67">
            <v>0</v>
          </cell>
          <cell r="L67">
            <v>3982</v>
          </cell>
        </row>
        <row r="68">
          <cell r="F68">
            <v>5000</v>
          </cell>
          <cell r="G68">
            <v>4000</v>
          </cell>
          <cell r="H68">
            <v>1359</v>
          </cell>
          <cell r="I68">
            <v>1359</v>
          </cell>
          <cell r="J68">
            <v>1359</v>
          </cell>
          <cell r="K68">
            <v>0</v>
          </cell>
          <cell r="L68">
            <v>1359</v>
          </cell>
        </row>
        <row r="69">
          <cell r="K69">
            <v>0</v>
          </cell>
        </row>
        <row r="70">
          <cell r="F70">
            <v>2000</v>
          </cell>
          <cell r="G70">
            <v>2000</v>
          </cell>
          <cell r="H70">
            <v>527</v>
          </cell>
          <cell r="I70">
            <v>527</v>
          </cell>
          <cell r="J70">
            <v>527</v>
          </cell>
          <cell r="K70">
            <v>0</v>
          </cell>
          <cell r="L70">
            <v>527</v>
          </cell>
        </row>
        <row r="72">
          <cell r="I72">
            <v>0</v>
          </cell>
          <cell r="K72">
            <v>0</v>
          </cell>
        </row>
        <row r="73">
          <cell r="I73">
            <v>0</v>
          </cell>
          <cell r="K73">
            <v>0</v>
          </cell>
          <cell r="L73">
            <v>4155</v>
          </cell>
        </row>
        <row r="74">
          <cell r="F74">
            <v>30000</v>
          </cell>
          <cell r="G74">
            <v>20500</v>
          </cell>
          <cell r="H74">
            <v>19798</v>
          </cell>
          <cell r="I74">
            <v>19798</v>
          </cell>
          <cell r="J74">
            <v>19798</v>
          </cell>
          <cell r="K74">
            <v>0</v>
          </cell>
          <cell r="L74">
            <v>24786</v>
          </cell>
        </row>
        <row r="76">
          <cell r="F76">
            <v>1000</v>
          </cell>
          <cell r="I76">
            <v>0</v>
          </cell>
          <cell r="K76">
            <v>0</v>
          </cell>
        </row>
        <row r="77">
          <cell r="I77">
            <v>0</v>
          </cell>
          <cell r="K77">
            <v>0</v>
          </cell>
        </row>
        <row r="78">
          <cell r="I78">
            <v>0</v>
          </cell>
          <cell r="K78">
            <v>0</v>
          </cell>
        </row>
        <row r="79">
          <cell r="I79">
            <v>0</v>
          </cell>
          <cell r="K79">
            <v>0</v>
          </cell>
        </row>
        <row r="80">
          <cell r="F80">
            <v>4500</v>
          </cell>
          <cell r="G80">
            <v>4500</v>
          </cell>
          <cell r="H80">
            <v>4443</v>
          </cell>
          <cell r="I80">
            <v>4443</v>
          </cell>
          <cell r="J80">
            <v>4443</v>
          </cell>
          <cell r="K80">
            <v>0</v>
          </cell>
          <cell r="L80">
            <v>4443</v>
          </cell>
        </row>
        <row r="81">
          <cell r="I81">
            <v>0</v>
          </cell>
          <cell r="K81">
            <v>0</v>
          </cell>
        </row>
        <row r="82">
          <cell r="I82">
            <v>0</v>
          </cell>
          <cell r="K82">
            <v>0</v>
          </cell>
        </row>
        <row r="83">
          <cell r="I83">
            <v>0</v>
          </cell>
          <cell r="K83">
            <v>0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</row>
        <row r="87">
          <cell r="I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K88">
            <v>0</v>
          </cell>
          <cell r="L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</row>
        <row r="90">
          <cell r="I90">
            <v>0</v>
          </cell>
          <cell r="K90">
            <v>0</v>
          </cell>
          <cell r="L90">
            <v>0</v>
          </cell>
        </row>
        <row r="91">
          <cell r="I91">
            <v>0</v>
          </cell>
          <cell r="K91">
            <v>0</v>
          </cell>
          <cell r="L91">
            <v>0</v>
          </cell>
        </row>
        <row r="93">
          <cell r="I93">
            <v>0</v>
          </cell>
          <cell r="K93">
            <v>0</v>
          </cell>
          <cell r="L93">
            <v>0</v>
          </cell>
        </row>
        <row r="94">
          <cell r="I94">
            <v>0</v>
          </cell>
          <cell r="K94">
            <v>0</v>
          </cell>
          <cell r="L94">
            <v>0</v>
          </cell>
        </row>
        <row r="95">
          <cell r="I95">
            <v>0</v>
          </cell>
          <cell r="K95">
            <v>0</v>
          </cell>
          <cell r="L95">
            <v>0</v>
          </cell>
        </row>
        <row r="96">
          <cell r="F96">
            <v>6000</v>
          </cell>
          <cell r="G96">
            <v>4500</v>
          </cell>
          <cell r="H96">
            <v>904</v>
          </cell>
          <cell r="I96">
            <v>904</v>
          </cell>
          <cell r="J96">
            <v>904</v>
          </cell>
          <cell r="K96">
            <v>0</v>
          </cell>
          <cell r="L96">
            <v>904</v>
          </cell>
        </row>
        <row r="99">
          <cell r="K99">
            <v>0</v>
          </cell>
        </row>
        <row r="100">
          <cell r="F100">
            <v>5000</v>
          </cell>
          <cell r="G100">
            <v>4000</v>
          </cell>
          <cell r="H100">
            <v>2207</v>
          </cell>
          <cell r="I100">
            <v>2207</v>
          </cell>
          <cell r="J100">
            <v>2207</v>
          </cell>
          <cell r="K100">
            <v>0</v>
          </cell>
          <cell r="L100">
            <v>2760</v>
          </cell>
        </row>
        <row r="101">
          <cell r="K101">
            <v>0</v>
          </cell>
        </row>
        <row r="102">
          <cell r="F102">
            <v>4000</v>
          </cell>
          <cell r="G102">
            <v>50600</v>
          </cell>
          <cell r="H102">
            <v>50600</v>
          </cell>
          <cell r="I102">
            <v>50600</v>
          </cell>
          <cell r="J102">
            <v>50600</v>
          </cell>
          <cell r="K102">
            <v>0</v>
          </cell>
          <cell r="L102">
            <v>50665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K105">
            <v>0</v>
          </cell>
        </row>
        <row r="106">
          <cell r="K106">
            <v>0</v>
          </cell>
        </row>
        <row r="157">
          <cell r="I157">
            <v>0</v>
          </cell>
          <cell r="K157">
            <v>0</v>
          </cell>
        </row>
        <row r="158">
          <cell r="I158">
            <v>0</v>
          </cell>
          <cell r="K158">
            <v>0</v>
          </cell>
        </row>
        <row r="159">
          <cell r="F159">
            <v>2300000</v>
          </cell>
          <cell r="G159">
            <v>2300000</v>
          </cell>
          <cell r="H159">
            <v>2281820</v>
          </cell>
          <cell r="I159">
            <v>2281820</v>
          </cell>
          <cell r="J159">
            <v>2281820</v>
          </cell>
          <cell r="K159">
            <v>0</v>
          </cell>
          <cell r="L159">
            <v>2281820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I164">
            <v>0</v>
          </cell>
          <cell r="K164">
            <v>0</v>
          </cell>
        </row>
        <row r="165">
          <cell r="F165">
            <v>70000</v>
          </cell>
          <cell r="G165">
            <v>16758</v>
          </cell>
          <cell r="H165">
            <v>16758</v>
          </cell>
          <cell r="I165">
            <v>16758</v>
          </cell>
          <cell r="J165">
            <v>16758</v>
          </cell>
          <cell r="K165">
            <v>0</v>
          </cell>
          <cell r="L165">
            <v>10968</v>
          </cell>
        </row>
        <row r="182">
          <cell r="F182">
            <v>-48374</v>
          </cell>
          <cell r="G182">
            <v>-316481</v>
          </cell>
        </row>
        <row r="183">
          <cell r="F183">
            <v>-48374</v>
          </cell>
          <cell r="G183">
            <v>-316481</v>
          </cell>
          <cell r="H183">
            <v>-317281</v>
          </cell>
          <cell r="I183">
            <v>-317281</v>
          </cell>
          <cell r="J183">
            <v>-317281</v>
          </cell>
        </row>
        <row r="184">
          <cell r="F184">
            <v>-48374</v>
          </cell>
          <cell r="G184">
            <v>-316481</v>
          </cell>
        </row>
        <row r="217">
          <cell r="D217">
            <v>0</v>
          </cell>
          <cell r="E217">
            <v>0</v>
          </cell>
          <cell r="I217">
            <v>0</v>
          </cell>
          <cell r="K217">
            <v>0</v>
          </cell>
        </row>
        <row r="218">
          <cell r="D218">
            <v>0</v>
          </cell>
          <cell r="E218">
            <v>0</v>
          </cell>
          <cell r="I218">
            <v>0</v>
          </cell>
          <cell r="K218">
            <v>0</v>
          </cell>
        </row>
        <row r="219">
          <cell r="D219">
            <v>0</v>
          </cell>
          <cell r="E219">
            <v>0</v>
          </cell>
          <cell r="I219">
            <v>0</v>
          </cell>
          <cell r="K219">
            <v>0</v>
          </cell>
        </row>
        <row r="260">
          <cell r="L260">
            <v>17131</v>
          </cell>
        </row>
        <row r="261">
          <cell r="I261">
            <v>0</v>
          </cell>
          <cell r="L261">
            <v>8049</v>
          </cell>
        </row>
        <row r="262">
          <cell r="I262">
            <v>0</v>
          </cell>
          <cell r="L262">
            <v>78324</v>
          </cell>
        </row>
      </sheetData>
      <sheetData sheetId="34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216">
          <cell r="D216">
            <v>0</v>
          </cell>
          <cell r="E216">
            <v>0</v>
          </cell>
          <cell r="I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E217">
            <v>0</v>
          </cell>
          <cell r="I217">
            <v>0</v>
          </cell>
          <cell r="K217">
            <v>0</v>
          </cell>
        </row>
        <row r="218">
          <cell r="D218">
            <v>0</v>
          </cell>
          <cell r="E218">
            <v>0</v>
          </cell>
          <cell r="I218">
            <v>0</v>
          </cell>
          <cell r="K218">
            <v>0</v>
          </cell>
        </row>
        <row r="252">
          <cell r="K252">
            <v>0</v>
          </cell>
        </row>
        <row r="253">
          <cell r="K253">
            <v>0</v>
          </cell>
        </row>
        <row r="254">
          <cell r="K254">
            <v>0</v>
          </cell>
        </row>
      </sheetData>
      <sheetData sheetId="35">
        <row r="10">
          <cell r="F10">
            <v>1900000</v>
          </cell>
          <cell r="G10">
            <v>1743000</v>
          </cell>
          <cell r="H10">
            <v>1720305</v>
          </cell>
          <cell r="I10">
            <v>1720305</v>
          </cell>
          <cell r="J10">
            <v>1720305</v>
          </cell>
          <cell r="K10">
            <v>0</v>
          </cell>
          <cell r="L10">
            <v>1839750</v>
          </cell>
        </row>
        <row r="15">
          <cell r="F15">
            <v>1360000</v>
          </cell>
          <cell r="G15">
            <v>1334500</v>
          </cell>
          <cell r="H15">
            <v>1331088</v>
          </cell>
          <cell r="I15">
            <v>1331088</v>
          </cell>
          <cell r="J15">
            <v>1331088</v>
          </cell>
          <cell r="L15">
            <v>1443529</v>
          </cell>
        </row>
        <row r="31">
          <cell r="F31">
            <v>105000</v>
          </cell>
          <cell r="G31">
            <v>57000</v>
          </cell>
          <cell r="H31">
            <v>55704</v>
          </cell>
          <cell r="I31">
            <v>55704</v>
          </cell>
          <cell r="J31">
            <v>55704</v>
          </cell>
          <cell r="L31">
            <v>55704</v>
          </cell>
        </row>
        <row r="48">
          <cell r="F48">
            <v>35000</v>
          </cell>
          <cell r="G48">
            <v>31500</v>
          </cell>
          <cell r="H48">
            <v>30964</v>
          </cell>
          <cell r="I48">
            <v>30964</v>
          </cell>
          <cell r="J48">
            <v>30964</v>
          </cell>
          <cell r="K48">
            <v>0</v>
          </cell>
          <cell r="L48">
            <v>33503</v>
          </cell>
        </row>
        <row r="51">
          <cell r="F51">
            <v>16000</v>
          </cell>
          <cell r="G51">
            <v>8000</v>
          </cell>
          <cell r="H51">
            <v>6956</v>
          </cell>
          <cell r="I51">
            <v>6956</v>
          </cell>
          <cell r="J51">
            <v>6956</v>
          </cell>
          <cell r="K51">
            <v>0</v>
          </cell>
          <cell r="L51">
            <v>6956</v>
          </cell>
        </row>
        <row r="52">
          <cell r="F52">
            <v>16000</v>
          </cell>
          <cell r="G52">
            <v>11000</v>
          </cell>
          <cell r="H52">
            <v>9463</v>
          </cell>
          <cell r="I52">
            <v>9463</v>
          </cell>
          <cell r="J52">
            <v>9463</v>
          </cell>
          <cell r="L52">
            <v>10118</v>
          </cell>
        </row>
        <row r="53">
          <cell r="F53">
            <v>131100</v>
          </cell>
          <cell r="G53">
            <v>82100</v>
          </cell>
          <cell r="H53">
            <v>77685</v>
          </cell>
          <cell r="I53">
            <v>77685</v>
          </cell>
          <cell r="J53">
            <v>77685</v>
          </cell>
          <cell r="K53">
            <v>0</v>
          </cell>
          <cell r="L53">
            <v>78775</v>
          </cell>
        </row>
        <row r="54">
          <cell r="F54">
            <v>26100</v>
          </cell>
          <cell r="G54">
            <v>17100</v>
          </cell>
          <cell r="H54">
            <v>15861</v>
          </cell>
          <cell r="I54">
            <v>15861</v>
          </cell>
          <cell r="J54">
            <v>15861</v>
          </cell>
          <cell r="K54">
            <v>0</v>
          </cell>
          <cell r="L54">
            <v>16521</v>
          </cell>
        </row>
        <row r="59">
          <cell r="F59">
            <v>24900</v>
          </cell>
          <cell r="G59">
            <v>8900</v>
          </cell>
          <cell r="H59">
            <v>3399</v>
          </cell>
          <cell r="I59">
            <v>3399</v>
          </cell>
          <cell r="J59">
            <v>3399</v>
          </cell>
          <cell r="K59">
            <v>0</v>
          </cell>
          <cell r="L59">
            <v>3399</v>
          </cell>
        </row>
        <row r="60">
          <cell r="F60">
            <v>55900</v>
          </cell>
          <cell r="G60">
            <v>81900</v>
          </cell>
          <cell r="H60">
            <v>81198</v>
          </cell>
          <cell r="I60">
            <v>81198</v>
          </cell>
          <cell r="J60">
            <v>81198</v>
          </cell>
          <cell r="K60">
            <v>0</v>
          </cell>
          <cell r="L60">
            <v>83874</v>
          </cell>
        </row>
        <row r="63">
          <cell r="F63">
            <v>122000</v>
          </cell>
          <cell r="G63">
            <v>105000</v>
          </cell>
          <cell r="H63">
            <v>102456</v>
          </cell>
          <cell r="I63">
            <v>102456</v>
          </cell>
          <cell r="J63">
            <v>102456</v>
          </cell>
          <cell r="K63">
            <v>0</v>
          </cell>
          <cell r="L63">
            <v>103595</v>
          </cell>
        </row>
        <row r="66">
          <cell r="F66">
            <v>4000</v>
          </cell>
          <cell r="G66">
            <v>2800</v>
          </cell>
          <cell r="H66">
            <v>2727</v>
          </cell>
          <cell r="I66">
            <v>2727</v>
          </cell>
          <cell r="J66">
            <v>2727</v>
          </cell>
          <cell r="K66">
            <v>0</v>
          </cell>
          <cell r="L66">
            <v>2727</v>
          </cell>
        </row>
        <row r="67">
          <cell r="F67">
            <v>4000</v>
          </cell>
          <cell r="G67">
            <v>1200</v>
          </cell>
          <cell r="H67">
            <v>1049</v>
          </cell>
          <cell r="I67">
            <v>1049</v>
          </cell>
          <cell r="J67">
            <v>1049</v>
          </cell>
          <cell r="K67">
            <v>0</v>
          </cell>
          <cell r="L67">
            <v>1049</v>
          </cell>
        </row>
        <row r="73">
          <cell r="G73">
            <v>2000</v>
          </cell>
          <cell r="H73">
            <v>1755</v>
          </cell>
          <cell r="I73">
            <v>1755</v>
          </cell>
          <cell r="J73">
            <v>1755</v>
          </cell>
        </row>
        <row r="216">
          <cell r="K216">
            <v>0</v>
          </cell>
        </row>
      </sheetData>
      <sheetData sheetId="36">
        <row r="10">
          <cell r="F10">
            <v>19000000</v>
          </cell>
          <cell r="G10">
            <v>19970000</v>
          </cell>
          <cell r="H10">
            <v>19946180</v>
          </cell>
          <cell r="I10">
            <v>19946180</v>
          </cell>
          <cell r="J10">
            <v>19946180</v>
          </cell>
          <cell r="K10">
            <v>0</v>
          </cell>
          <cell r="L10">
            <v>19855340</v>
          </cell>
        </row>
        <row r="15">
          <cell r="F15">
            <v>17042000</v>
          </cell>
          <cell r="G15">
            <v>18156000</v>
          </cell>
          <cell r="H15">
            <v>18134713</v>
          </cell>
          <cell r="I15">
            <v>18134713</v>
          </cell>
          <cell r="J15">
            <v>18134713</v>
          </cell>
          <cell r="L15">
            <v>18041390</v>
          </cell>
        </row>
        <row r="31">
          <cell r="F31">
            <v>1534000</v>
          </cell>
          <cell r="G31">
            <v>1408000</v>
          </cell>
          <cell r="H31">
            <v>1406517</v>
          </cell>
          <cell r="I31">
            <v>1406517</v>
          </cell>
          <cell r="J31">
            <v>1406517</v>
          </cell>
          <cell r="L31">
            <v>1406517</v>
          </cell>
        </row>
        <row r="33">
          <cell r="I33">
            <v>0</v>
          </cell>
          <cell r="K33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I40">
            <v>0</v>
          </cell>
          <cell r="K40">
            <v>0</v>
          </cell>
        </row>
        <row r="41">
          <cell r="K41">
            <v>0</v>
          </cell>
          <cell r="L41">
            <v>0</v>
          </cell>
        </row>
        <row r="43">
          <cell r="I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K45">
            <v>0</v>
          </cell>
          <cell r="L45">
            <v>0</v>
          </cell>
        </row>
        <row r="46">
          <cell r="I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K47">
            <v>0</v>
          </cell>
        </row>
        <row r="48">
          <cell r="I48">
            <v>0</v>
          </cell>
          <cell r="K48">
            <v>0</v>
          </cell>
        </row>
        <row r="49">
          <cell r="F49">
            <v>424000</v>
          </cell>
          <cell r="G49">
            <v>406000</v>
          </cell>
          <cell r="H49">
            <v>404950</v>
          </cell>
          <cell r="I49">
            <v>404950</v>
          </cell>
          <cell r="J49">
            <v>404950</v>
          </cell>
          <cell r="K49">
            <v>0</v>
          </cell>
          <cell r="L49">
            <v>407433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I59">
            <v>0</v>
          </cell>
          <cell r="K59">
            <v>0</v>
          </cell>
        </row>
        <row r="60">
          <cell r="I60">
            <v>0</v>
          </cell>
          <cell r="K60">
            <v>0</v>
          </cell>
        </row>
        <row r="61">
          <cell r="I61">
            <v>0</v>
          </cell>
          <cell r="K61">
            <v>0</v>
          </cell>
        </row>
        <row r="62">
          <cell r="I62">
            <v>0</v>
          </cell>
          <cell r="K62">
            <v>0</v>
          </cell>
        </row>
        <row r="64">
          <cell r="I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I65">
            <v>0</v>
          </cell>
          <cell r="K65">
            <v>0</v>
          </cell>
          <cell r="L65">
            <v>0</v>
          </cell>
        </row>
        <row r="67">
          <cell r="I67">
            <v>0</v>
          </cell>
          <cell r="K67">
            <v>0</v>
          </cell>
        </row>
        <row r="68">
          <cell r="I68">
            <v>0</v>
          </cell>
          <cell r="K68">
            <v>0</v>
          </cell>
        </row>
        <row r="69">
          <cell r="I69">
            <v>0</v>
          </cell>
          <cell r="K69">
            <v>0</v>
          </cell>
        </row>
        <row r="70">
          <cell r="I70">
            <v>0</v>
          </cell>
          <cell r="K70">
            <v>0</v>
          </cell>
        </row>
        <row r="72">
          <cell r="I72">
            <v>0</v>
          </cell>
          <cell r="K72">
            <v>0</v>
          </cell>
        </row>
        <row r="73">
          <cell r="I73">
            <v>0</v>
          </cell>
          <cell r="K73">
            <v>0</v>
          </cell>
        </row>
        <row r="74">
          <cell r="I74">
            <v>0</v>
          </cell>
          <cell r="K74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I82">
            <v>0</v>
          </cell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9">
          <cell r="I99">
            <v>0</v>
          </cell>
          <cell r="K99">
            <v>0</v>
          </cell>
        </row>
        <row r="100">
          <cell r="K100">
            <v>0</v>
          </cell>
          <cell r="L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57">
          <cell r="I157">
            <v>0</v>
          </cell>
          <cell r="K157">
            <v>0</v>
          </cell>
        </row>
        <row r="158">
          <cell r="I158">
            <v>0</v>
          </cell>
          <cell r="K158">
            <v>0</v>
          </cell>
        </row>
        <row r="159">
          <cell r="I159">
            <v>0</v>
          </cell>
          <cell r="K159">
            <v>0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I164">
            <v>0</v>
          </cell>
          <cell r="K164">
            <v>0</v>
          </cell>
        </row>
        <row r="165">
          <cell r="I165">
            <v>0</v>
          </cell>
          <cell r="K165">
            <v>0</v>
          </cell>
        </row>
        <row r="259">
          <cell r="K259">
            <v>0</v>
          </cell>
        </row>
        <row r="260">
          <cell r="K260">
            <v>0</v>
          </cell>
        </row>
        <row r="261">
          <cell r="K261">
            <v>0</v>
          </cell>
        </row>
        <row r="262">
          <cell r="K262">
            <v>0</v>
          </cell>
        </row>
      </sheetData>
      <sheetData sheetId="37">
        <row r="10">
          <cell r="D10">
            <v>470000</v>
          </cell>
          <cell r="E10">
            <v>2000</v>
          </cell>
          <cell r="F10">
            <v>46545640</v>
          </cell>
          <cell r="G10">
            <v>57042688</v>
          </cell>
          <cell r="H10">
            <v>56931383</v>
          </cell>
          <cell r="I10">
            <v>56931383</v>
          </cell>
          <cell r="J10">
            <v>56931383</v>
          </cell>
          <cell r="K10">
            <v>0</v>
          </cell>
          <cell r="L10">
            <v>56262970</v>
          </cell>
        </row>
        <row r="15">
          <cell r="I15">
            <v>0</v>
          </cell>
          <cell r="K15">
            <v>0</v>
          </cell>
        </row>
        <row r="47">
          <cell r="I47">
            <v>0</v>
          </cell>
          <cell r="K47">
            <v>0</v>
          </cell>
        </row>
        <row r="73">
          <cell r="K73">
            <v>0</v>
          </cell>
          <cell r="L73">
            <v>21399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I140">
            <v>0</v>
          </cell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51">
          <cell r="F151">
            <v>38575640</v>
          </cell>
          <cell r="G151">
            <v>47311688</v>
          </cell>
          <cell r="H151">
            <v>47202910</v>
          </cell>
          <cell r="I151">
            <v>47202910</v>
          </cell>
          <cell r="J151">
            <v>47202910</v>
          </cell>
          <cell r="K151">
            <v>0</v>
          </cell>
          <cell r="L151">
            <v>46510012</v>
          </cell>
        </row>
        <row r="158">
          <cell r="F158">
            <v>7500000</v>
          </cell>
          <cell r="G158">
            <v>9729000</v>
          </cell>
          <cell r="H158">
            <v>9728473</v>
          </cell>
          <cell r="I158">
            <v>9728473</v>
          </cell>
          <cell r="J158">
            <v>9728473</v>
          </cell>
          <cell r="L158">
            <v>9728473</v>
          </cell>
        </row>
        <row r="159">
          <cell r="K159">
            <v>0</v>
          </cell>
        </row>
        <row r="169">
          <cell r="I169">
            <v>0</v>
          </cell>
          <cell r="K169">
            <v>0</v>
          </cell>
        </row>
        <row r="186">
          <cell r="F186">
            <v>0</v>
          </cell>
          <cell r="G186">
            <v>0</v>
          </cell>
        </row>
        <row r="187">
          <cell r="G187">
            <v>0</v>
          </cell>
          <cell r="H187">
            <v>0</v>
          </cell>
          <cell r="J187">
            <v>0</v>
          </cell>
        </row>
        <row r="188">
          <cell r="F188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E217">
            <v>0</v>
          </cell>
          <cell r="K217">
            <v>0</v>
          </cell>
        </row>
        <row r="218">
          <cell r="D218">
            <v>0</v>
          </cell>
          <cell r="E218">
            <v>0</v>
          </cell>
          <cell r="K218">
            <v>0</v>
          </cell>
        </row>
        <row r="219">
          <cell r="D219">
            <v>0</v>
          </cell>
          <cell r="E219">
            <v>0</v>
          </cell>
          <cell r="K219">
            <v>0</v>
          </cell>
          <cell r="L219">
            <v>0</v>
          </cell>
        </row>
        <row r="263">
          <cell r="F263">
            <v>1000</v>
          </cell>
          <cell r="G263">
            <v>1000</v>
          </cell>
          <cell r="K263">
            <v>0</v>
          </cell>
        </row>
        <row r="264">
          <cell r="K264">
            <v>0</v>
          </cell>
        </row>
        <row r="265">
          <cell r="K265">
            <v>0</v>
          </cell>
        </row>
        <row r="266">
          <cell r="F266">
            <v>469000</v>
          </cell>
          <cell r="G266">
            <v>1000</v>
          </cell>
          <cell r="I266">
            <v>0</v>
          </cell>
          <cell r="K266">
            <v>0</v>
          </cell>
          <cell r="L266">
            <v>3086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</sheetData>
      <sheetData sheetId="2">
        <row r="62">
          <cell r="F62">
            <v>0</v>
          </cell>
        </row>
      </sheetData>
      <sheetData sheetId="3">
        <row r="63">
          <cell r="F63">
            <v>0</v>
          </cell>
        </row>
      </sheetData>
      <sheetData sheetId="4"/>
      <sheetData sheetId="5">
        <row r="95">
          <cell r="H95">
            <v>0</v>
          </cell>
          <cell r="J95">
            <v>0</v>
          </cell>
          <cell r="K95">
            <v>0</v>
          </cell>
        </row>
        <row r="105">
          <cell r="F105">
            <v>0</v>
          </cell>
          <cell r="H105">
            <v>0</v>
          </cell>
          <cell r="J105">
            <v>0</v>
          </cell>
        </row>
        <row r="108">
          <cell r="H108">
            <v>0</v>
          </cell>
          <cell r="J108">
            <v>0</v>
          </cell>
        </row>
        <row r="109">
          <cell r="H109">
            <v>0</v>
          </cell>
          <cell r="J109">
            <v>0</v>
          </cell>
        </row>
        <row r="110">
          <cell r="H110">
            <v>0</v>
          </cell>
          <cell r="J110">
            <v>0</v>
          </cell>
        </row>
        <row r="111">
          <cell r="H111">
            <v>0</v>
          </cell>
          <cell r="J111">
            <v>0</v>
          </cell>
        </row>
        <row r="112">
          <cell r="H112">
            <v>0</v>
          </cell>
          <cell r="J112">
            <v>0</v>
          </cell>
        </row>
        <row r="113">
          <cell r="H113">
            <v>0</v>
          </cell>
          <cell r="J113">
            <v>0</v>
          </cell>
        </row>
        <row r="114">
          <cell r="H114">
            <v>0</v>
          </cell>
          <cell r="J114">
            <v>0</v>
          </cell>
        </row>
        <row r="115">
          <cell r="H115">
            <v>0</v>
          </cell>
          <cell r="J115">
            <v>0</v>
          </cell>
        </row>
        <row r="116">
          <cell r="H116">
            <v>0</v>
          </cell>
          <cell r="J116">
            <v>0</v>
          </cell>
        </row>
        <row r="117">
          <cell r="H117">
            <v>0</v>
          </cell>
          <cell r="J117">
            <v>0</v>
          </cell>
        </row>
        <row r="118">
          <cell r="H118">
            <v>0</v>
          </cell>
          <cell r="J118">
            <v>0</v>
          </cell>
        </row>
        <row r="119">
          <cell r="H119">
            <v>0</v>
          </cell>
          <cell r="J119">
            <v>0</v>
          </cell>
        </row>
        <row r="120">
          <cell r="H120">
            <v>0</v>
          </cell>
          <cell r="J120">
            <v>0</v>
          </cell>
        </row>
        <row r="121">
          <cell r="H121">
            <v>0</v>
          </cell>
          <cell r="J121">
            <v>0</v>
          </cell>
        </row>
        <row r="122">
          <cell r="H122">
            <v>0</v>
          </cell>
          <cell r="J122">
            <v>0</v>
          </cell>
        </row>
        <row r="123">
          <cell r="H123">
            <v>0</v>
          </cell>
          <cell r="J123">
            <v>0</v>
          </cell>
        </row>
        <row r="124">
          <cell r="H124">
            <v>0</v>
          </cell>
          <cell r="J124">
            <v>0</v>
          </cell>
        </row>
        <row r="125">
          <cell r="H125">
            <v>0</v>
          </cell>
          <cell r="J125">
            <v>0</v>
          </cell>
        </row>
        <row r="126">
          <cell r="H126">
            <v>0</v>
          </cell>
          <cell r="J126">
            <v>0</v>
          </cell>
        </row>
        <row r="127">
          <cell r="H127">
            <v>0</v>
          </cell>
          <cell r="J127">
            <v>0</v>
          </cell>
        </row>
        <row r="128">
          <cell r="H128">
            <v>0</v>
          </cell>
          <cell r="J128">
            <v>0</v>
          </cell>
        </row>
        <row r="143">
          <cell r="H143">
            <v>0</v>
          </cell>
          <cell r="J143">
            <v>0</v>
          </cell>
        </row>
        <row r="144">
          <cell r="H144">
            <v>0</v>
          </cell>
          <cell r="J144">
            <v>0</v>
          </cell>
        </row>
        <row r="145">
          <cell r="H145">
            <v>0</v>
          </cell>
          <cell r="J145">
            <v>0</v>
          </cell>
        </row>
        <row r="146">
          <cell r="H146">
            <v>0</v>
          </cell>
          <cell r="J146">
            <v>0</v>
          </cell>
        </row>
        <row r="164">
          <cell r="H164">
            <v>0</v>
          </cell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K182">
            <v>0</v>
          </cell>
        </row>
        <row r="184">
          <cell r="J184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64">
          <cell r="J264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</sheetData>
      <sheetData sheetId="6">
        <row r="95">
          <cell r="K95">
            <v>0</v>
          </cell>
        </row>
        <row r="105">
          <cell r="K105">
            <v>0</v>
          </cell>
          <cell r="L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I164">
            <v>0</v>
          </cell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7">
        <row r="95">
          <cell r="K95">
            <v>0</v>
          </cell>
        </row>
        <row r="105">
          <cell r="K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21537-C187-4C1F-9E8A-78DF8A49067E}">
  <sheetPr>
    <tabColor theme="5" tint="-0.249977111117893"/>
  </sheetPr>
  <dimension ref="A1:L283"/>
  <sheetViews>
    <sheetView tabSelected="1" zoomScaleNormal="100" zoomScaleSheetLayoutView="85" workbookViewId="0">
      <selection activeCell="B5" sqref="B5:K5"/>
    </sheetView>
  </sheetViews>
  <sheetFormatPr defaultRowHeight="12.75"/>
  <cols>
    <col min="1" max="1" width="5.140625" style="2" customWidth="1"/>
    <col min="2" max="2" width="47.7109375" style="111" customWidth="1"/>
    <col min="3" max="3" width="8.140625" style="2" customWidth="1"/>
    <col min="4" max="5" width="9.7109375" style="2" customWidth="1"/>
    <col min="6" max="6" width="14.5703125" style="2" customWidth="1"/>
    <col min="7" max="7" width="14.7109375" style="2" customWidth="1"/>
    <col min="8" max="8" width="14.140625" style="2" customWidth="1"/>
    <col min="9" max="9" width="16.28515625" style="2" customWidth="1"/>
    <col min="10" max="10" width="14.42578125" style="2" customWidth="1"/>
    <col min="11" max="11" width="11" style="2" customWidth="1"/>
    <col min="12" max="12" width="13.5703125" style="2" customWidth="1"/>
    <col min="13" max="246" width="9.140625" style="2"/>
    <col min="247" max="247" width="5.140625" style="2" customWidth="1"/>
    <col min="248" max="248" width="47.7109375" style="2" customWidth="1"/>
    <col min="249" max="249" width="7.28515625" style="2" customWidth="1"/>
    <col min="250" max="251" width="12" style="2" customWidth="1"/>
    <col min="252" max="252" width="14.5703125" style="2" customWidth="1"/>
    <col min="253" max="253" width="14.7109375" style="2" customWidth="1"/>
    <col min="254" max="254" width="14.140625" style="2" customWidth="1"/>
    <col min="255" max="255" width="16.28515625" style="2" customWidth="1"/>
    <col min="256" max="256" width="14.42578125" style="2" customWidth="1"/>
    <col min="257" max="257" width="12.85546875" style="2" customWidth="1"/>
    <col min="258" max="258" width="18" style="2" customWidth="1"/>
    <col min="259" max="259" width="5.42578125" style="2" customWidth="1"/>
    <col min="260" max="502" width="9.140625" style="2"/>
    <col min="503" max="503" width="5.140625" style="2" customWidth="1"/>
    <col min="504" max="504" width="47.7109375" style="2" customWidth="1"/>
    <col min="505" max="505" width="7.28515625" style="2" customWidth="1"/>
    <col min="506" max="507" width="12" style="2" customWidth="1"/>
    <col min="508" max="508" width="14.5703125" style="2" customWidth="1"/>
    <col min="509" max="509" width="14.7109375" style="2" customWidth="1"/>
    <col min="510" max="510" width="14.140625" style="2" customWidth="1"/>
    <col min="511" max="511" width="16.28515625" style="2" customWidth="1"/>
    <col min="512" max="512" width="14.42578125" style="2" customWidth="1"/>
    <col min="513" max="513" width="12.85546875" style="2" customWidth="1"/>
    <col min="514" max="514" width="18" style="2" customWidth="1"/>
    <col min="515" max="515" width="5.42578125" style="2" customWidth="1"/>
    <col min="516" max="758" width="9.140625" style="2"/>
    <col min="759" max="759" width="5.140625" style="2" customWidth="1"/>
    <col min="760" max="760" width="47.7109375" style="2" customWidth="1"/>
    <col min="761" max="761" width="7.28515625" style="2" customWidth="1"/>
    <col min="762" max="763" width="12" style="2" customWidth="1"/>
    <col min="764" max="764" width="14.5703125" style="2" customWidth="1"/>
    <col min="765" max="765" width="14.7109375" style="2" customWidth="1"/>
    <col min="766" max="766" width="14.140625" style="2" customWidth="1"/>
    <col min="767" max="767" width="16.28515625" style="2" customWidth="1"/>
    <col min="768" max="768" width="14.42578125" style="2" customWidth="1"/>
    <col min="769" max="769" width="12.85546875" style="2" customWidth="1"/>
    <col min="770" max="770" width="18" style="2" customWidth="1"/>
    <col min="771" max="771" width="5.42578125" style="2" customWidth="1"/>
    <col min="772" max="1014" width="9.140625" style="2"/>
    <col min="1015" max="1015" width="5.140625" style="2" customWidth="1"/>
    <col min="1016" max="1016" width="47.7109375" style="2" customWidth="1"/>
    <col min="1017" max="1017" width="7.28515625" style="2" customWidth="1"/>
    <col min="1018" max="1019" width="12" style="2" customWidth="1"/>
    <col min="1020" max="1020" width="14.5703125" style="2" customWidth="1"/>
    <col min="1021" max="1021" width="14.7109375" style="2" customWidth="1"/>
    <col min="1022" max="1022" width="14.140625" style="2" customWidth="1"/>
    <col min="1023" max="1023" width="16.28515625" style="2" customWidth="1"/>
    <col min="1024" max="1024" width="14.42578125" style="2" customWidth="1"/>
    <col min="1025" max="1025" width="12.85546875" style="2" customWidth="1"/>
    <col min="1026" max="1026" width="18" style="2" customWidth="1"/>
    <col min="1027" max="1027" width="5.42578125" style="2" customWidth="1"/>
    <col min="1028" max="1270" width="9.140625" style="2"/>
    <col min="1271" max="1271" width="5.140625" style="2" customWidth="1"/>
    <col min="1272" max="1272" width="47.7109375" style="2" customWidth="1"/>
    <col min="1273" max="1273" width="7.28515625" style="2" customWidth="1"/>
    <col min="1274" max="1275" width="12" style="2" customWidth="1"/>
    <col min="1276" max="1276" width="14.5703125" style="2" customWidth="1"/>
    <col min="1277" max="1277" width="14.7109375" style="2" customWidth="1"/>
    <col min="1278" max="1278" width="14.140625" style="2" customWidth="1"/>
    <col min="1279" max="1279" width="16.28515625" style="2" customWidth="1"/>
    <col min="1280" max="1280" width="14.42578125" style="2" customWidth="1"/>
    <col min="1281" max="1281" width="12.85546875" style="2" customWidth="1"/>
    <col min="1282" max="1282" width="18" style="2" customWidth="1"/>
    <col min="1283" max="1283" width="5.42578125" style="2" customWidth="1"/>
    <col min="1284" max="1526" width="9.140625" style="2"/>
    <col min="1527" max="1527" width="5.140625" style="2" customWidth="1"/>
    <col min="1528" max="1528" width="47.7109375" style="2" customWidth="1"/>
    <col min="1529" max="1529" width="7.28515625" style="2" customWidth="1"/>
    <col min="1530" max="1531" width="12" style="2" customWidth="1"/>
    <col min="1532" max="1532" width="14.5703125" style="2" customWidth="1"/>
    <col min="1533" max="1533" width="14.7109375" style="2" customWidth="1"/>
    <col min="1534" max="1534" width="14.140625" style="2" customWidth="1"/>
    <col min="1535" max="1535" width="16.28515625" style="2" customWidth="1"/>
    <col min="1536" max="1536" width="14.42578125" style="2" customWidth="1"/>
    <col min="1537" max="1537" width="12.85546875" style="2" customWidth="1"/>
    <col min="1538" max="1538" width="18" style="2" customWidth="1"/>
    <col min="1539" max="1539" width="5.42578125" style="2" customWidth="1"/>
    <col min="1540" max="1782" width="9.140625" style="2"/>
    <col min="1783" max="1783" width="5.140625" style="2" customWidth="1"/>
    <col min="1784" max="1784" width="47.7109375" style="2" customWidth="1"/>
    <col min="1785" max="1785" width="7.28515625" style="2" customWidth="1"/>
    <col min="1786" max="1787" width="12" style="2" customWidth="1"/>
    <col min="1788" max="1788" width="14.5703125" style="2" customWidth="1"/>
    <col min="1789" max="1789" width="14.7109375" style="2" customWidth="1"/>
    <col min="1790" max="1790" width="14.140625" style="2" customWidth="1"/>
    <col min="1791" max="1791" width="16.28515625" style="2" customWidth="1"/>
    <col min="1792" max="1792" width="14.42578125" style="2" customWidth="1"/>
    <col min="1793" max="1793" width="12.85546875" style="2" customWidth="1"/>
    <col min="1794" max="1794" width="18" style="2" customWidth="1"/>
    <col min="1795" max="1795" width="5.42578125" style="2" customWidth="1"/>
    <col min="1796" max="2038" width="9.140625" style="2"/>
    <col min="2039" max="2039" width="5.140625" style="2" customWidth="1"/>
    <col min="2040" max="2040" width="47.7109375" style="2" customWidth="1"/>
    <col min="2041" max="2041" width="7.28515625" style="2" customWidth="1"/>
    <col min="2042" max="2043" width="12" style="2" customWidth="1"/>
    <col min="2044" max="2044" width="14.5703125" style="2" customWidth="1"/>
    <col min="2045" max="2045" width="14.7109375" style="2" customWidth="1"/>
    <col min="2046" max="2046" width="14.140625" style="2" customWidth="1"/>
    <col min="2047" max="2047" width="16.28515625" style="2" customWidth="1"/>
    <col min="2048" max="2048" width="14.42578125" style="2" customWidth="1"/>
    <col min="2049" max="2049" width="12.85546875" style="2" customWidth="1"/>
    <col min="2050" max="2050" width="18" style="2" customWidth="1"/>
    <col min="2051" max="2051" width="5.42578125" style="2" customWidth="1"/>
    <col min="2052" max="2294" width="9.140625" style="2"/>
    <col min="2295" max="2295" width="5.140625" style="2" customWidth="1"/>
    <col min="2296" max="2296" width="47.7109375" style="2" customWidth="1"/>
    <col min="2297" max="2297" width="7.28515625" style="2" customWidth="1"/>
    <col min="2298" max="2299" width="12" style="2" customWidth="1"/>
    <col min="2300" max="2300" width="14.5703125" style="2" customWidth="1"/>
    <col min="2301" max="2301" width="14.7109375" style="2" customWidth="1"/>
    <col min="2302" max="2302" width="14.140625" style="2" customWidth="1"/>
    <col min="2303" max="2303" width="16.28515625" style="2" customWidth="1"/>
    <col min="2304" max="2304" width="14.42578125" style="2" customWidth="1"/>
    <col min="2305" max="2305" width="12.85546875" style="2" customWidth="1"/>
    <col min="2306" max="2306" width="18" style="2" customWidth="1"/>
    <col min="2307" max="2307" width="5.42578125" style="2" customWidth="1"/>
    <col min="2308" max="2550" width="9.140625" style="2"/>
    <col min="2551" max="2551" width="5.140625" style="2" customWidth="1"/>
    <col min="2552" max="2552" width="47.7109375" style="2" customWidth="1"/>
    <col min="2553" max="2553" width="7.28515625" style="2" customWidth="1"/>
    <col min="2554" max="2555" width="12" style="2" customWidth="1"/>
    <col min="2556" max="2556" width="14.5703125" style="2" customWidth="1"/>
    <col min="2557" max="2557" width="14.7109375" style="2" customWidth="1"/>
    <col min="2558" max="2558" width="14.140625" style="2" customWidth="1"/>
    <col min="2559" max="2559" width="16.28515625" style="2" customWidth="1"/>
    <col min="2560" max="2560" width="14.42578125" style="2" customWidth="1"/>
    <col min="2561" max="2561" width="12.85546875" style="2" customWidth="1"/>
    <col min="2562" max="2562" width="18" style="2" customWidth="1"/>
    <col min="2563" max="2563" width="5.42578125" style="2" customWidth="1"/>
    <col min="2564" max="2806" width="9.140625" style="2"/>
    <col min="2807" max="2807" width="5.140625" style="2" customWidth="1"/>
    <col min="2808" max="2808" width="47.7109375" style="2" customWidth="1"/>
    <col min="2809" max="2809" width="7.28515625" style="2" customWidth="1"/>
    <col min="2810" max="2811" width="12" style="2" customWidth="1"/>
    <col min="2812" max="2812" width="14.5703125" style="2" customWidth="1"/>
    <col min="2813" max="2813" width="14.7109375" style="2" customWidth="1"/>
    <col min="2814" max="2814" width="14.140625" style="2" customWidth="1"/>
    <col min="2815" max="2815" width="16.28515625" style="2" customWidth="1"/>
    <col min="2816" max="2816" width="14.42578125" style="2" customWidth="1"/>
    <col min="2817" max="2817" width="12.85546875" style="2" customWidth="1"/>
    <col min="2818" max="2818" width="18" style="2" customWidth="1"/>
    <col min="2819" max="2819" width="5.42578125" style="2" customWidth="1"/>
    <col min="2820" max="3062" width="9.140625" style="2"/>
    <col min="3063" max="3063" width="5.140625" style="2" customWidth="1"/>
    <col min="3064" max="3064" width="47.7109375" style="2" customWidth="1"/>
    <col min="3065" max="3065" width="7.28515625" style="2" customWidth="1"/>
    <col min="3066" max="3067" width="12" style="2" customWidth="1"/>
    <col min="3068" max="3068" width="14.5703125" style="2" customWidth="1"/>
    <col min="3069" max="3069" width="14.7109375" style="2" customWidth="1"/>
    <col min="3070" max="3070" width="14.140625" style="2" customWidth="1"/>
    <col min="3071" max="3071" width="16.28515625" style="2" customWidth="1"/>
    <col min="3072" max="3072" width="14.42578125" style="2" customWidth="1"/>
    <col min="3073" max="3073" width="12.85546875" style="2" customWidth="1"/>
    <col min="3074" max="3074" width="18" style="2" customWidth="1"/>
    <col min="3075" max="3075" width="5.42578125" style="2" customWidth="1"/>
    <col min="3076" max="3318" width="9.140625" style="2"/>
    <col min="3319" max="3319" width="5.140625" style="2" customWidth="1"/>
    <col min="3320" max="3320" width="47.7109375" style="2" customWidth="1"/>
    <col min="3321" max="3321" width="7.28515625" style="2" customWidth="1"/>
    <col min="3322" max="3323" width="12" style="2" customWidth="1"/>
    <col min="3324" max="3324" width="14.5703125" style="2" customWidth="1"/>
    <col min="3325" max="3325" width="14.7109375" style="2" customWidth="1"/>
    <col min="3326" max="3326" width="14.140625" style="2" customWidth="1"/>
    <col min="3327" max="3327" width="16.28515625" style="2" customWidth="1"/>
    <col min="3328" max="3328" width="14.42578125" style="2" customWidth="1"/>
    <col min="3329" max="3329" width="12.85546875" style="2" customWidth="1"/>
    <col min="3330" max="3330" width="18" style="2" customWidth="1"/>
    <col min="3331" max="3331" width="5.42578125" style="2" customWidth="1"/>
    <col min="3332" max="3574" width="9.140625" style="2"/>
    <col min="3575" max="3575" width="5.140625" style="2" customWidth="1"/>
    <col min="3576" max="3576" width="47.7109375" style="2" customWidth="1"/>
    <col min="3577" max="3577" width="7.28515625" style="2" customWidth="1"/>
    <col min="3578" max="3579" width="12" style="2" customWidth="1"/>
    <col min="3580" max="3580" width="14.5703125" style="2" customWidth="1"/>
    <col min="3581" max="3581" width="14.7109375" style="2" customWidth="1"/>
    <col min="3582" max="3582" width="14.140625" style="2" customWidth="1"/>
    <col min="3583" max="3583" width="16.28515625" style="2" customWidth="1"/>
    <col min="3584" max="3584" width="14.42578125" style="2" customWidth="1"/>
    <col min="3585" max="3585" width="12.85546875" style="2" customWidth="1"/>
    <col min="3586" max="3586" width="18" style="2" customWidth="1"/>
    <col min="3587" max="3587" width="5.42578125" style="2" customWidth="1"/>
    <col min="3588" max="3830" width="9.140625" style="2"/>
    <col min="3831" max="3831" width="5.140625" style="2" customWidth="1"/>
    <col min="3832" max="3832" width="47.7109375" style="2" customWidth="1"/>
    <col min="3833" max="3833" width="7.28515625" style="2" customWidth="1"/>
    <col min="3834" max="3835" width="12" style="2" customWidth="1"/>
    <col min="3836" max="3836" width="14.5703125" style="2" customWidth="1"/>
    <col min="3837" max="3837" width="14.7109375" style="2" customWidth="1"/>
    <col min="3838" max="3838" width="14.140625" style="2" customWidth="1"/>
    <col min="3839" max="3839" width="16.28515625" style="2" customWidth="1"/>
    <col min="3840" max="3840" width="14.42578125" style="2" customWidth="1"/>
    <col min="3841" max="3841" width="12.85546875" style="2" customWidth="1"/>
    <col min="3842" max="3842" width="18" style="2" customWidth="1"/>
    <col min="3843" max="3843" width="5.42578125" style="2" customWidth="1"/>
    <col min="3844" max="4086" width="9.140625" style="2"/>
    <col min="4087" max="4087" width="5.140625" style="2" customWidth="1"/>
    <col min="4088" max="4088" width="47.7109375" style="2" customWidth="1"/>
    <col min="4089" max="4089" width="7.28515625" style="2" customWidth="1"/>
    <col min="4090" max="4091" width="12" style="2" customWidth="1"/>
    <col min="4092" max="4092" width="14.5703125" style="2" customWidth="1"/>
    <col min="4093" max="4093" width="14.7109375" style="2" customWidth="1"/>
    <col min="4094" max="4094" width="14.140625" style="2" customWidth="1"/>
    <col min="4095" max="4095" width="16.28515625" style="2" customWidth="1"/>
    <col min="4096" max="4096" width="14.42578125" style="2" customWidth="1"/>
    <col min="4097" max="4097" width="12.85546875" style="2" customWidth="1"/>
    <col min="4098" max="4098" width="18" style="2" customWidth="1"/>
    <col min="4099" max="4099" width="5.42578125" style="2" customWidth="1"/>
    <col min="4100" max="4342" width="9.140625" style="2"/>
    <col min="4343" max="4343" width="5.140625" style="2" customWidth="1"/>
    <col min="4344" max="4344" width="47.7109375" style="2" customWidth="1"/>
    <col min="4345" max="4345" width="7.28515625" style="2" customWidth="1"/>
    <col min="4346" max="4347" width="12" style="2" customWidth="1"/>
    <col min="4348" max="4348" width="14.5703125" style="2" customWidth="1"/>
    <col min="4349" max="4349" width="14.7109375" style="2" customWidth="1"/>
    <col min="4350" max="4350" width="14.140625" style="2" customWidth="1"/>
    <col min="4351" max="4351" width="16.28515625" style="2" customWidth="1"/>
    <col min="4352" max="4352" width="14.42578125" style="2" customWidth="1"/>
    <col min="4353" max="4353" width="12.85546875" style="2" customWidth="1"/>
    <col min="4354" max="4354" width="18" style="2" customWidth="1"/>
    <col min="4355" max="4355" width="5.42578125" style="2" customWidth="1"/>
    <col min="4356" max="4598" width="9.140625" style="2"/>
    <col min="4599" max="4599" width="5.140625" style="2" customWidth="1"/>
    <col min="4600" max="4600" width="47.7109375" style="2" customWidth="1"/>
    <col min="4601" max="4601" width="7.28515625" style="2" customWidth="1"/>
    <col min="4602" max="4603" width="12" style="2" customWidth="1"/>
    <col min="4604" max="4604" width="14.5703125" style="2" customWidth="1"/>
    <col min="4605" max="4605" width="14.7109375" style="2" customWidth="1"/>
    <col min="4606" max="4606" width="14.140625" style="2" customWidth="1"/>
    <col min="4607" max="4607" width="16.28515625" style="2" customWidth="1"/>
    <col min="4608" max="4608" width="14.42578125" style="2" customWidth="1"/>
    <col min="4609" max="4609" width="12.85546875" style="2" customWidth="1"/>
    <col min="4610" max="4610" width="18" style="2" customWidth="1"/>
    <col min="4611" max="4611" width="5.42578125" style="2" customWidth="1"/>
    <col min="4612" max="4854" width="9.140625" style="2"/>
    <col min="4855" max="4855" width="5.140625" style="2" customWidth="1"/>
    <col min="4856" max="4856" width="47.7109375" style="2" customWidth="1"/>
    <col min="4857" max="4857" width="7.28515625" style="2" customWidth="1"/>
    <col min="4858" max="4859" width="12" style="2" customWidth="1"/>
    <col min="4860" max="4860" width="14.5703125" style="2" customWidth="1"/>
    <col min="4861" max="4861" width="14.7109375" style="2" customWidth="1"/>
    <col min="4862" max="4862" width="14.140625" style="2" customWidth="1"/>
    <col min="4863" max="4863" width="16.28515625" style="2" customWidth="1"/>
    <col min="4864" max="4864" width="14.42578125" style="2" customWidth="1"/>
    <col min="4865" max="4865" width="12.85546875" style="2" customWidth="1"/>
    <col min="4866" max="4866" width="18" style="2" customWidth="1"/>
    <col min="4867" max="4867" width="5.42578125" style="2" customWidth="1"/>
    <col min="4868" max="5110" width="9.140625" style="2"/>
    <col min="5111" max="5111" width="5.140625" style="2" customWidth="1"/>
    <col min="5112" max="5112" width="47.7109375" style="2" customWidth="1"/>
    <col min="5113" max="5113" width="7.28515625" style="2" customWidth="1"/>
    <col min="5114" max="5115" width="12" style="2" customWidth="1"/>
    <col min="5116" max="5116" width="14.5703125" style="2" customWidth="1"/>
    <col min="5117" max="5117" width="14.7109375" style="2" customWidth="1"/>
    <col min="5118" max="5118" width="14.140625" style="2" customWidth="1"/>
    <col min="5119" max="5119" width="16.28515625" style="2" customWidth="1"/>
    <col min="5120" max="5120" width="14.42578125" style="2" customWidth="1"/>
    <col min="5121" max="5121" width="12.85546875" style="2" customWidth="1"/>
    <col min="5122" max="5122" width="18" style="2" customWidth="1"/>
    <col min="5123" max="5123" width="5.42578125" style="2" customWidth="1"/>
    <col min="5124" max="5366" width="9.140625" style="2"/>
    <col min="5367" max="5367" width="5.140625" style="2" customWidth="1"/>
    <col min="5368" max="5368" width="47.7109375" style="2" customWidth="1"/>
    <col min="5369" max="5369" width="7.28515625" style="2" customWidth="1"/>
    <col min="5370" max="5371" width="12" style="2" customWidth="1"/>
    <col min="5372" max="5372" width="14.5703125" style="2" customWidth="1"/>
    <col min="5373" max="5373" width="14.7109375" style="2" customWidth="1"/>
    <col min="5374" max="5374" width="14.140625" style="2" customWidth="1"/>
    <col min="5375" max="5375" width="16.28515625" style="2" customWidth="1"/>
    <col min="5376" max="5376" width="14.42578125" style="2" customWidth="1"/>
    <col min="5377" max="5377" width="12.85546875" style="2" customWidth="1"/>
    <col min="5378" max="5378" width="18" style="2" customWidth="1"/>
    <col min="5379" max="5379" width="5.42578125" style="2" customWidth="1"/>
    <col min="5380" max="5622" width="9.140625" style="2"/>
    <col min="5623" max="5623" width="5.140625" style="2" customWidth="1"/>
    <col min="5624" max="5624" width="47.7109375" style="2" customWidth="1"/>
    <col min="5625" max="5625" width="7.28515625" style="2" customWidth="1"/>
    <col min="5626" max="5627" width="12" style="2" customWidth="1"/>
    <col min="5628" max="5628" width="14.5703125" style="2" customWidth="1"/>
    <col min="5629" max="5629" width="14.7109375" style="2" customWidth="1"/>
    <col min="5630" max="5630" width="14.140625" style="2" customWidth="1"/>
    <col min="5631" max="5631" width="16.28515625" style="2" customWidth="1"/>
    <col min="5632" max="5632" width="14.42578125" style="2" customWidth="1"/>
    <col min="5633" max="5633" width="12.85546875" style="2" customWidth="1"/>
    <col min="5634" max="5634" width="18" style="2" customWidth="1"/>
    <col min="5635" max="5635" width="5.42578125" style="2" customWidth="1"/>
    <col min="5636" max="5878" width="9.140625" style="2"/>
    <col min="5879" max="5879" width="5.140625" style="2" customWidth="1"/>
    <col min="5880" max="5880" width="47.7109375" style="2" customWidth="1"/>
    <col min="5881" max="5881" width="7.28515625" style="2" customWidth="1"/>
    <col min="5882" max="5883" width="12" style="2" customWidth="1"/>
    <col min="5884" max="5884" width="14.5703125" style="2" customWidth="1"/>
    <col min="5885" max="5885" width="14.7109375" style="2" customWidth="1"/>
    <col min="5886" max="5886" width="14.140625" style="2" customWidth="1"/>
    <col min="5887" max="5887" width="16.28515625" style="2" customWidth="1"/>
    <col min="5888" max="5888" width="14.42578125" style="2" customWidth="1"/>
    <col min="5889" max="5889" width="12.85546875" style="2" customWidth="1"/>
    <col min="5890" max="5890" width="18" style="2" customWidth="1"/>
    <col min="5891" max="5891" width="5.42578125" style="2" customWidth="1"/>
    <col min="5892" max="6134" width="9.140625" style="2"/>
    <col min="6135" max="6135" width="5.140625" style="2" customWidth="1"/>
    <col min="6136" max="6136" width="47.7109375" style="2" customWidth="1"/>
    <col min="6137" max="6137" width="7.28515625" style="2" customWidth="1"/>
    <col min="6138" max="6139" width="12" style="2" customWidth="1"/>
    <col min="6140" max="6140" width="14.5703125" style="2" customWidth="1"/>
    <col min="6141" max="6141" width="14.7109375" style="2" customWidth="1"/>
    <col min="6142" max="6142" width="14.140625" style="2" customWidth="1"/>
    <col min="6143" max="6143" width="16.28515625" style="2" customWidth="1"/>
    <col min="6144" max="6144" width="14.42578125" style="2" customWidth="1"/>
    <col min="6145" max="6145" width="12.85546875" style="2" customWidth="1"/>
    <col min="6146" max="6146" width="18" style="2" customWidth="1"/>
    <col min="6147" max="6147" width="5.42578125" style="2" customWidth="1"/>
    <col min="6148" max="6390" width="9.140625" style="2"/>
    <col min="6391" max="6391" width="5.140625" style="2" customWidth="1"/>
    <col min="6392" max="6392" width="47.7109375" style="2" customWidth="1"/>
    <col min="6393" max="6393" width="7.28515625" style="2" customWidth="1"/>
    <col min="6394" max="6395" width="12" style="2" customWidth="1"/>
    <col min="6396" max="6396" width="14.5703125" style="2" customWidth="1"/>
    <col min="6397" max="6397" width="14.7109375" style="2" customWidth="1"/>
    <col min="6398" max="6398" width="14.140625" style="2" customWidth="1"/>
    <col min="6399" max="6399" width="16.28515625" style="2" customWidth="1"/>
    <col min="6400" max="6400" width="14.42578125" style="2" customWidth="1"/>
    <col min="6401" max="6401" width="12.85546875" style="2" customWidth="1"/>
    <col min="6402" max="6402" width="18" style="2" customWidth="1"/>
    <col min="6403" max="6403" width="5.42578125" style="2" customWidth="1"/>
    <col min="6404" max="6646" width="9.140625" style="2"/>
    <col min="6647" max="6647" width="5.140625" style="2" customWidth="1"/>
    <col min="6648" max="6648" width="47.7109375" style="2" customWidth="1"/>
    <col min="6649" max="6649" width="7.28515625" style="2" customWidth="1"/>
    <col min="6650" max="6651" width="12" style="2" customWidth="1"/>
    <col min="6652" max="6652" width="14.5703125" style="2" customWidth="1"/>
    <col min="6653" max="6653" width="14.7109375" style="2" customWidth="1"/>
    <col min="6654" max="6654" width="14.140625" style="2" customWidth="1"/>
    <col min="6655" max="6655" width="16.28515625" style="2" customWidth="1"/>
    <col min="6656" max="6656" width="14.42578125" style="2" customWidth="1"/>
    <col min="6657" max="6657" width="12.85546875" style="2" customWidth="1"/>
    <col min="6658" max="6658" width="18" style="2" customWidth="1"/>
    <col min="6659" max="6659" width="5.42578125" style="2" customWidth="1"/>
    <col min="6660" max="6902" width="9.140625" style="2"/>
    <col min="6903" max="6903" width="5.140625" style="2" customWidth="1"/>
    <col min="6904" max="6904" width="47.7109375" style="2" customWidth="1"/>
    <col min="6905" max="6905" width="7.28515625" style="2" customWidth="1"/>
    <col min="6906" max="6907" width="12" style="2" customWidth="1"/>
    <col min="6908" max="6908" width="14.5703125" style="2" customWidth="1"/>
    <col min="6909" max="6909" width="14.7109375" style="2" customWidth="1"/>
    <col min="6910" max="6910" width="14.140625" style="2" customWidth="1"/>
    <col min="6911" max="6911" width="16.28515625" style="2" customWidth="1"/>
    <col min="6912" max="6912" width="14.42578125" style="2" customWidth="1"/>
    <col min="6913" max="6913" width="12.85546875" style="2" customWidth="1"/>
    <col min="6914" max="6914" width="18" style="2" customWidth="1"/>
    <col min="6915" max="6915" width="5.42578125" style="2" customWidth="1"/>
    <col min="6916" max="7158" width="9.140625" style="2"/>
    <col min="7159" max="7159" width="5.140625" style="2" customWidth="1"/>
    <col min="7160" max="7160" width="47.7109375" style="2" customWidth="1"/>
    <col min="7161" max="7161" width="7.28515625" style="2" customWidth="1"/>
    <col min="7162" max="7163" width="12" style="2" customWidth="1"/>
    <col min="7164" max="7164" width="14.5703125" style="2" customWidth="1"/>
    <col min="7165" max="7165" width="14.7109375" style="2" customWidth="1"/>
    <col min="7166" max="7166" width="14.140625" style="2" customWidth="1"/>
    <col min="7167" max="7167" width="16.28515625" style="2" customWidth="1"/>
    <col min="7168" max="7168" width="14.42578125" style="2" customWidth="1"/>
    <col min="7169" max="7169" width="12.85546875" style="2" customWidth="1"/>
    <col min="7170" max="7170" width="18" style="2" customWidth="1"/>
    <col min="7171" max="7171" width="5.42578125" style="2" customWidth="1"/>
    <col min="7172" max="7414" width="9.140625" style="2"/>
    <col min="7415" max="7415" width="5.140625" style="2" customWidth="1"/>
    <col min="7416" max="7416" width="47.7109375" style="2" customWidth="1"/>
    <col min="7417" max="7417" width="7.28515625" style="2" customWidth="1"/>
    <col min="7418" max="7419" width="12" style="2" customWidth="1"/>
    <col min="7420" max="7420" width="14.5703125" style="2" customWidth="1"/>
    <col min="7421" max="7421" width="14.7109375" style="2" customWidth="1"/>
    <col min="7422" max="7422" width="14.140625" style="2" customWidth="1"/>
    <col min="7423" max="7423" width="16.28515625" style="2" customWidth="1"/>
    <col min="7424" max="7424" width="14.42578125" style="2" customWidth="1"/>
    <col min="7425" max="7425" width="12.85546875" style="2" customWidth="1"/>
    <col min="7426" max="7426" width="18" style="2" customWidth="1"/>
    <col min="7427" max="7427" width="5.42578125" style="2" customWidth="1"/>
    <col min="7428" max="7670" width="9.140625" style="2"/>
    <col min="7671" max="7671" width="5.140625" style="2" customWidth="1"/>
    <col min="7672" max="7672" width="47.7109375" style="2" customWidth="1"/>
    <col min="7673" max="7673" width="7.28515625" style="2" customWidth="1"/>
    <col min="7674" max="7675" width="12" style="2" customWidth="1"/>
    <col min="7676" max="7676" width="14.5703125" style="2" customWidth="1"/>
    <col min="7677" max="7677" width="14.7109375" style="2" customWidth="1"/>
    <col min="7678" max="7678" width="14.140625" style="2" customWidth="1"/>
    <col min="7679" max="7679" width="16.28515625" style="2" customWidth="1"/>
    <col min="7680" max="7680" width="14.42578125" style="2" customWidth="1"/>
    <col min="7681" max="7681" width="12.85546875" style="2" customWidth="1"/>
    <col min="7682" max="7682" width="18" style="2" customWidth="1"/>
    <col min="7683" max="7683" width="5.42578125" style="2" customWidth="1"/>
    <col min="7684" max="7926" width="9.140625" style="2"/>
    <col min="7927" max="7927" width="5.140625" style="2" customWidth="1"/>
    <col min="7928" max="7928" width="47.7109375" style="2" customWidth="1"/>
    <col min="7929" max="7929" width="7.28515625" style="2" customWidth="1"/>
    <col min="7930" max="7931" width="12" style="2" customWidth="1"/>
    <col min="7932" max="7932" width="14.5703125" style="2" customWidth="1"/>
    <col min="7933" max="7933" width="14.7109375" style="2" customWidth="1"/>
    <col min="7934" max="7934" width="14.140625" style="2" customWidth="1"/>
    <col min="7935" max="7935" width="16.28515625" style="2" customWidth="1"/>
    <col min="7936" max="7936" width="14.42578125" style="2" customWidth="1"/>
    <col min="7937" max="7937" width="12.85546875" style="2" customWidth="1"/>
    <col min="7938" max="7938" width="18" style="2" customWidth="1"/>
    <col min="7939" max="7939" width="5.42578125" style="2" customWidth="1"/>
    <col min="7940" max="8182" width="9.140625" style="2"/>
    <col min="8183" max="8183" width="5.140625" style="2" customWidth="1"/>
    <col min="8184" max="8184" width="47.7109375" style="2" customWidth="1"/>
    <col min="8185" max="8185" width="7.28515625" style="2" customWidth="1"/>
    <col min="8186" max="8187" width="12" style="2" customWidth="1"/>
    <col min="8188" max="8188" width="14.5703125" style="2" customWidth="1"/>
    <col min="8189" max="8189" width="14.7109375" style="2" customWidth="1"/>
    <col min="8190" max="8190" width="14.140625" style="2" customWidth="1"/>
    <col min="8191" max="8191" width="16.28515625" style="2" customWidth="1"/>
    <col min="8192" max="8192" width="14.42578125" style="2" customWidth="1"/>
    <col min="8193" max="8193" width="12.85546875" style="2" customWidth="1"/>
    <col min="8194" max="8194" width="18" style="2" customWidth="1"/>
    <col min="8195" max="8195" width="5.42578125" style="2" customWidth="1"/>
    <col min="8196" max="8438" width="9.140625" style="2"/>
    <col min="8439" max="8439" width="5.140625" style="2" customWidth="1"/>
    <col min="8440" max="8440" width="47.7109375" style="2" customWidth="1"/>
    <col min="8441" max="8441" width="7.28515625" style="2" customWidth="1"/>
    <col min="8442" max="8443" width="12" style="2" customWidth="1"/>
    <col min="8444" max="8444" width="14.5703125" style="2" customWidth="1"/>
    <col min="8445" max="8445" width="14.7109375" style="2" customWidth="1"/>
    <col min="8446" max="8446" width="14.140625" style="2" customWidth="1"/>
    <col min="8447" max="8447" width="16.28515625" style="2" customWidth="1"/>
    <col min="8448" max="8448" width="14.42578125" style="2" customWidth="1"/>
    <col min="8449" max="8449" width="12.85546875" style="2" customWidth="1"/>
    <col min="8450" max="8450" width="18" style="2" customWidth="1"/>
    <col min="8451" max="8451" width="5.42578125" style="2" customWidth="1"/>
    <col min="8452" max="8694" width="9.140625" style="2"/>
    <col min="8695" max="8695" width="5.140625" style="2" customWidth="1"/>
    <col min="8696" max="8696" width="47.7109375" style="2" customWidth="1"/>
    <col min="8697" max="8697" width="7.28515625" style="2" customWidth="1"/>
    <col min="8698" max="8699" width="12" style="2" customWidth="1"/>
    <col min="8700" max="8700" width="14.5703125" style="2" customWidth="1"/>
    <col min="8701" max="8701" width="14.7109375" style="2" customWidth="1"/>
    <col min="8702" max="8702" width="14.140625" style="2" customWidth="1"/>
    <col min="8703" max="8703" width="16.28515625" style="2" customWidth="1"/>
    <col min="8704" max="8704" width="14.42578125" style="2" customWidth="1"/>
    <col min="8705" max="8705" width="12.85546875" style="2" customWidth="1"/>
    <col min="8706" max="8706" width="18" style="2" customWidth="1"/>
    <col min="8707" max="8707" width="5.42578125" style="2" customWidth="1"/>
    <col min="8708" max="8950" width="9.140625" style="2"/>
    <col min="8951" max="8951" width="5.140625" style="2" customWidth="1"/>
    <col min="8952" max="8952" width="47.7109375" style="2" customWidth="1"/>
    <col min="8953" max="8953" width="7.28515625" style="2" customWidth="1"/>
    <col min="8954" max="8955" width="12" style="2" customWidth="1"/>
    <col min="8956" max="8956" width="14.5703125" style="2" customWidth="1"/>
    <col min="8957" max="8957" width="14.7109375" style="2" customWidth="1"/>
    <col min="8958" max="8958" width="14.140625" style="2" customWidth="1"/>
    <col min="8959" max="8959" width="16.28515625" style="2" customWidth="1"/>
    <col min="8960" max="8960" width="14.42578125" style="2" customWidth="1"/>
    <col min="8961" max="8961" width="12.85546875" style="2" customWidth="1"/>
    <col min="8962" max="8962" width="18" style="2" customWidth="1"/>
    <col min="8963" max="8963" width="5.42578125" style="2" customWidth="1"/>
    <col min="8964" max="9206" width="9.140625" style="2"/>
    <col min="9207" max="9207" width="5.140625" style="2" customWidth="1"/>
    <col min="9208" max="9208" width="47.7109375" style="2" customWidth="1"/>
    <col min="9209" max="9209" width="7.28515625" style="2" customWidth="1"/>
    <col min="9210" max="9211" width="12" style="2" customWidth="1"/>
    <col min="9212" max="9212" width="14.5703125" style="2" customWidth="1"/>
    <col min="9213" max="9213" width="14.7109375" style="2" customWidth="1"/>
    <col min="9214" max="9214" width="14.140625" style="2" customWidth="1"/>
    <col min="9215" max="9215" width="16.28515625" style="2" customWidth="1"/>
    <col min="9216" max="9216" width="14.42578125" style="2" customWidth="1"/>
    <col min="9217" max="9217" width="12.85546875" style="2" customWidth="1"/>
    <col min="9218" max="9218" width="18" style="2" customWidth="1"/>
    <col min="9219" max="9219" width="5.42578125" style="2" customWidth="1"/>
    <col min="9220" max="9462" width="9.140625" style="2"/>
    <col min="9463" max="9463" width="5.140625" style="2" customWidth="1"/>
    <col min="9464" max="9464" width="47.7109375" style="2" customWidth="1"/>
    <col min="9465" max="9465" width="7.28515625" style="2" customWidth="1"/>
    <col min="9466" max="9467" width="12" style="2" customWidth="1"/>
    <col min="9468" max="9468" width="14.5703125" style="2" customWidth="1"/>
    <col min="9469" max="9469" width="14.7109375" style="2" customWidth="1"/>
    <col min="9470" max="9470" width="14.140625" style="2" customWidth="1"/>
    <col min="9471" max="9471" width="16.28515625" style="2" customWidth="1"/>
    <col min="9472" max="9472" width="14.42578125" style="2" customWidth="1"/>
    <col min="9473" max="9473" width="12.85546875" style="2" customWidth="1"/>
    <col min="9474" max="9474" width="18" style="2" customWidth="1"/>
    <col min="9475" max="9475" width="5.42578125" style="2" customWidth="1"/>
    <col min="9476" max="9718" width="9.140625" style="2"/>
    <col min="9719" max="9719" width="5.140625" style="2" customWidth="1"/>
    <col min="9720" max="9720" width="47.7109375" style="2" customWidth="1"/>
    <col min="9721" max="9721" width="7.28515625" style="2" customWidth="1"/>
    <col min="9722" max="9723" width="12" style="2" customWidth="1"/>
    <col min="9724" max="9724" width="14.5703125" style="2" customWidth="1"/>
    <col min="9725" max="9725" width="14.7109375" style="2" customWidth="1"/>
    <col min="9726" max="9726" width="14.140625" style="2" customWidth="1"/>
    <col min="9727" max="9727" width="16.28515625" style="2" customWidth="1"/>
    <col min="9728" max="9728" width="14.42578125" style="2" customWidth="1"/>
    <col min="9729" max="9729" width="12.85546875" style="2" customWidth="1"/>
    <col min="9730" max="9730" width="18" style="2" customWidth="1"/>
    <col min="9731" max="9731" width="5.42578125" style="2" customWidth="1"/>
    <col min="9732" max="9974" width="9.140625" style="2"/>
    <col min="9975" max="9975" width="5.140625" style="2" customWidth="1"/>
    <col min="9976" max="9976" width="47.7109375" style="2" customWidth="1"/>
    <col min="9977" max="9977" width="7.28515625" style="2" customWidth="1"/>
    <col min="9978" max="9979" width="12" style="2" customWidth="1"/>
    <col min="9980" max="9980" width="14.5703125" style="2" customWidth="1"/>
    <col min="9981" max="9981" width="14.7109375" style="2" customWidth="1"/>
    <col min="9982" max="9982" width="14.140625" style="2" customWidth="1"/>
    <col min="9983" max="9983" width="16.28515625" style="2" customWidth="1"/>
    <col min="9984" max="9984" width="14.42578125" style="2" customWidth="1"/>
    <col min="9985" max="9985" width="12.85546875" style="2" customWidth="1"/>
    <col min="9986" max="9986" width="18" style="2" customWidth="1"/>
    <col min="9987" max="9987" width="5.42578125" style="2" customWidth="1"/>
    <col min="9988" max="10230" width="9.140625" style="2"/>
    <col min="10231" max="10231" width="5.140625" style="2" customWidth="1"/>
    <col min="10232" max="10232" width="47.7109375" style="2" customWidth="1"/>
    <col min="10233" max="10233" width="7.28515625" style="2" customWidth="1"/>
    <col min="10234" max="10235" width="12" style="2" customWidth="1"/>
    <col min="10236" max="10236" width="14.5703125" style="2" customWidth="1"/>
    <col min="10237" max="10237" width="14.7109375" style="2" customWidth="1"/>
    <col min="10238" max="10238" width="14.140625" style="2" customWidth="1"/>
    <col min="10239" max="10239" width="16.28515625" style="2" customWidth="1"/>
    <col min="10240" max="10240" width="14.42578125" style="2" customWidth="1"/>
    <col min="10241" max="10241" width="12.85546875" style="2" customWidth="1"/>
    <col min="10242" max="10242" width="18" style="2" customWidth="1"/>
    <col min="10243" max="10243" width="5.42578125" style="2" customWidth="1"/>
    <col min="10244" max="10486" width="9.140625" style="2"/>
    <col min="10487" max="10487" width="5.140625" style="2" customWidth="1"/>
    <col min="10488" max="10488" width="47.7109375" style="2" customWidth="1"/>
    <col min="10489" max="10489" width="7.28515625" style="2" customWidth="1"/>
    <col min="10490" max="10491" width="12" style="2" customWidth="1"/>
    <col min="10492" max="10492" width="14.5703125" style="2" customWidth="1"/>
    <col min="10493" max="10493" width="14.7109375" style="2" customWidth="1"/>
    <col min="10494" max="10494" width="14.140625" style="2" customWidth="1"/>
    <col min="10495" max="10495" width="16.28515625" style="2" customWidth="1"/>
    <col min="10496" max="10496" width="14.42578125" style="2" customWidth="1"/>
    <col min="10497" max="10497" width="12.85546875" style="2" customWidth="1"/>
    <col min="10498" max="10498" width="18" style="2" customWidth="1"/>
    <col min="10499" max="10499" width="5.42578125" style="2" customWidth="1"/>
    <col min="10500" max="10742" width="9.140625" style="2"/>
    <col min="10743" max="10743" width="5.140625" style="2" customWidth="1"/>
    <col min="10744" max="10744" width="47.7109375" style="2" customWidth="1"/>
    <col min="10745" max="10745" width="7.28515625" style="2" customWidth="1"/>
    <col min="10746" max="10747" width="12" style="2" customWidth="1"/>
    <col min="10748" max="10748" width="14.5703125" style="2" customWidth="1"/>
    <col min="10749" max="10749" width="14.7109375" style="2" customWidth="1"/>
    <col min="10750" max="10750" width="14.140625" style="2" customWidth="1"/>
    <col min="10751" max="10751" width="16.28515625" style="2" customWidth="1"/>
    <col min="10752" max="10752" width="14.42578125" style="2" customWidth="1"/>
    <col min="10753" max="10753" width="12.85546875" style="2" customWidth="1"/>
    <col min="10754" max="10754" width="18" style="2" customWidth="1"/>
    <col min="10755" max="10755" width="5.42578125" style="2" customWidth="1"/>
    <col min="10756" max="10998" width="9.140625" style="2"/>
    <col min="10999" max="10999" width="5.140625" style="2" customWidth="1"/>
    <col min="11000" max="11000" width="47.7109375" style="2" customWidth="1"/>
    <col min="11001" max="11001" width="7.28515625" style="2" customWidth="1"/>
    <col min="11002" max="11003" width="12" style="2" customWidth="1"/>
    <col min="11004" max="11004" width="14.5703125" style="2" customWidth="1"/>
    <col min="11005" max="11005" width="14.7109375" style="2" customWidth="1"/>
    <col min="11006" max="11006" width="14.140625" style="2" customWidth="1"/>
    <col min="11007" max="11007" width="16.28515625" style="2" customWidth="1"/>
    <col min="11008" max="11008" width="14.42578125" style="2" customWidth="1"/>
    <col min="11009" max="11009" width="12.85546875" style="2" customWidth="1"/>
    <col min="11010" max="11010" width="18" style="2" customWidth="1"/>
    <col min="11011" max="11011" width="5.42578125" style="2" customWidth="1"/>
    <col min="11012" max="11254" width="9.140625" style="2"/>
    <col min="11255" max="11255" width="5.140625" style="2" customWidth="1"/>
    <col min="11256" max="11256" width="47.7109375" style="2" customWidth="1"/>
    <col min="11257" max="11257" width="7.28515625" style="2" customWidth="1"/>
    <col min="11258" max="11259" width="12" style="2" customWidth="1"/>
    <col min="11260" max="11260" width="14.5703125" style="2" customWidth="1"/>
    <col min="11261" max="11261" width="14.7109375" style="2" customWidth="1"/>
    <col min="11262" max="11262" width="14.140625" style="2" customWidth="1"/>
    <col min="11263" max="11263" width="16.28515625" style="2" customWidth="1"/>
    <col min="11264" max="11264" width="14.42578125" style="2" customWidth="1"/>
    <col min="11265" max="11265" width="12.85546875" style="2" customWidth="1"/>
    <col min="11266" max="11266" width="18" style="2" customWidth="1"/>
    <col min="11267" max="11267" width="5.42578125" style="2" customWidth="1"/>
    <col min="11268" max="11510" width="9.140625" style="2"/>
    <col min="11511" max="11511" width="5.140625" style="2" customWidth="1"/>
    <col min="11512" max="11512" width="47.7109375" style="2" customWidth="1"/>
    <col min="11513" max="11513" width="7.28515625" style="2" customWidth="1"/>
    <col min="11514" max="11515" width="12" style="2" customWidth="1"/>
    <col min="11516" max="11516" width="14.5703125" style="2" customWidth="1"/>
    <col min="11517" max="11517" width="14.7109375" style="2" customWidth="1"/>
    <col min="11518" max="11518" width="14.140625" style="2" customWidth="1"/>
    <col min="11519" max="11519" width="16.28515625" style="2" customWidth="1"/>
    <col min="11520" max="11520" width="14.42578125" style="2" customWidth="1"/>
    <col min="11521" max="11521" width="12.85546875" style="2" customWidth="1"/>
    <col min="11522" max="11522" width="18" style="2" customWidth="1"/>
    <col min="11523" max="11523" width="5.42578125" style="2" customWidth="1"/>
    <col min="11524" max="11766" width="9.140625" style="2"/>
    <col min="11767" max="11767" width="5.140625" style="2" customWidth="1"/>
    <col min="11768" max="11768" width="47.7109375" style="2" customWidth="1"/>
    <col min="11769" max="11769" width="7.28515625" style="2" customWidth="1"/>
    <col min="11770" max="11771" width="12" style="2" customWidth="1"/>
    <col min="11772" max="11772" width="14.5703125" style="2" customWidth="1"/>
    <col min="11773" max="11773" width="14.7109375" style="2" customWidth="1"/>
    <col min="11774" max="11774" width="14.140625" style="2" customWidth="1"/>
    <col min="11775" max="11775" width="16.28515625" style="2" customWidth="1"/>
    <col min="11776" max="11776" width="14.42578125" style="2" customWidth="1"/>
    <col min="11777" max="11777" width="12.85546875" style="2" customWidth="1"/>
    <col min="11778" max="11778" width="18" style="2" customWidth="1"/>
    <col min="11779" max="11779" width="5.42578125" style="2" customWidth="1"/>
    <col min="11780" max="12022" width="9.140625" style="2"/>
    <col min="12023" max="12023" width="5.140625" style="2" customWidth="1"/>
    <col min="12024" max="12024" width="47.7109375" style="2" customWidth="1"/>
    <col min="12025" max="12025" width="7.28515625" style="2" customWidth="1"/>
    <col min="12026" max="12027" width="12" style="2" customWidth="1"/>
    <col min="12028" max="12028" width="14.5703125" style="2" customWidth="1"/>
    <col min="12029" max="12029" width="14.7109375" style="2" customWidth="1"/>
    <col min="12030" max="12030" width="14.140625" style="2" customWidth="1"/>
    <col min="12031" max="12031" width="16.28515625" style="2" customWidth="1"/>
    <col min="12032" max="12032" width="14.42578125" style="2" customWidth="1"/>
    <col min="12033" max="12033" width="12.85546875" style="2" customWidth="1"/>
    <col min="12034" max="12034" width="18" style="2" customWidth="1"/>
    <col min="12035" max="12035" width="5.42578125" style="2" customWidth="1"/>
    <col min="12036" max="12278" width="9.140625" style="2"/>
    <col min="12279" max="12279" width="5.140625" style="2" customWidth="1"/>
    <col min="12280" max="12280" width="47.7109375" style="2" customWidth="1"/>
    <col min="12281" max="12281" width="7.28515625" style="2" customWidth="1"/>
    <col min="12282" max="12283" width="12" style="2" customWidth="1"/>
    <col min="12284" max="12284" width="14.5703125" style="2" customWidth="1"/>
    <col min="12285" max="12285" width="14.7109375" style="2" customWidth="1"/>
    <col min="12286" max="12286" width="14.140625" style="2" customWidth="1"/>
    <col min="12287" max="12287" width="16.28515625" style="2" customWidth="1"/>
    <col min="12288" max="12288" width="14.42578125" style="2" customWidth="1"/>
    <col min="12289" max="12289" width="12.85546875" style="2" customWidth="1"/>
    <col min="12290" max="12290" width="18" style="2" customWidth="1"/>
    <col min="12291" max="12291" width="5.42578125" style="2" customWidth="1"/>
    <col min="12292" max="12534" width="9.140625" style="2"/>
    <col min="12535" max="12535" width="5.140625" style="2" customWidth="1"/>
    <col min="12536" max="12536" width="47.7109375" style="2" customWidth="1"/>
    <col min="12537" max="12537" width="7.28515625" style="2" customWidth="1"/>
    <col min="12538" max="12539" width="12" style="2" customWidth="1"/>
    <col min="12540" max="12540" width="14.5703125" style="2" customWidth="1"/>
    <col min="12541" max="12541" width="14.7109375" style="2" customWidth="1"/>
    <col min="12542" max="12542" width="14.140625" style="2" customWidth="1"/>
    <col min="12543" max="12543" width="16.28515625" style="2" customWidth="1"/>
    <col min="12544" max="12544" width="14.42578125" style="2" customWidth="1"/>
    <col min="12545" max="12545" width="12.85546875" style="2" customWidth="1"/>
    <col min="12546" max="12546" width="18" style="2" customWidth="1"/>
    <col min="12547" max="12547" width="5.42578125" style="2" customWidth="1"/>
    <col min="12548" max="12790" width="9.140625" style="2"/>
    <col min="12791" max="12791" width="5.140625" style="2" customWidth="1"/>
    <col min="12792" max="12792" width="47.7109375" style="2" customWidth="1"/>
    <col min="12793" max="12793" width="7.28515625" style="2" customWidth="1"/>
    <col min="12794" max="12795" width="12" style="2" customWidth="1"/>
    <col min="12796" max="12796" width="14.5703125" style="2" customWidth="1"/>
    <col min="12797" max="12797" width="14.7109375" style="2" customWidth="1"/>
    <col min="12798" max="12798" width="14.140625" style="2" customWidth="1"/>
    <col min="12799" max="12799" width="16.28515625" style="2" customWidth="1"/>
    <col min="12800" max="12800" width="14.42578125" style="2" customWidth="1"/>
    <col min="12801" max="12801" width="12.85546875" style="2" customWidth="1"/>
    <col min="12802" max="12802" width="18" style="2" customWidth="1"/>
    <col min="12803" max="12803" width="5.42578125" style="2" customWidth="1"/>
    <col min="12804" max="13046" width="9.140625" style="2"/>
    <col min="13047" max="13047" width="5.140625" style="2" customWidth="1"/>
    <col min="13048" max="13048" width="47.7109375" style="2" customWidth="1"/>
    <col min="13049" max="13049" width="7.28515625" style="2" customWidth="1"/>
    <col min="13050" max="13051" width="12" style="2" customWidth="1"/>
    <col min="13052" max="13052" width="14.5703125" style="2" customWidth="1"/>
    <col min="13053" max="13053" width="14.7109375" style="2" customWidth="1"/>
    <col min="13054" max="13054" width="14.140625" style="2" customWidth="1"/>
    <col min="13055" max="13055" width="16.28515625" style="2" customWidth="1"/>
    <col min="13056" max="13056" width="14.42578125" style="2" customWidth="1"/>
    <col min="13057" max="13057" width="12.85546875" style="2" customWidth="1"/>
    <col min="13058" max="13058" width="18" style="2" customWidth="1"/>
    <col min="13059" max="13059" width="5.42578125" style="2" customWidth="1"/>
    <col min="13060" max="13302" width="9.140625" style="2"/>
    <col min="13303" max="13303" width="5.140625" style="2" customWidth="1"/>
    <col min="13304" max="13304" width="47.7109375" style="2" customWidth="1"/>
    <col min="13305" max="13305" width="7.28515625" style="2" customWidth="1"/>
    <col min="13306" max="13307" width="12" style="2" customWidth="1"/>
    <col min="13308" max="13308" width="14.5703125" style="2" customWidth="1"/>
    <col min="13309" max="13309" width="14.7109375" style="2" customWidth="1"/>
    <col min="13310" max="13310" width="14.140625" style="2" customWidth="1"/>
    <col min="13311" max="13311" width="16.28515625" style="2" customWidth="1"/>
    <col min="13312" max="13312" width="14.42578125" style="2" customWidth="1"/>
    <col min="13313" max="13313" width="12.85546875" style="2" customWidth="1"/>
    <col min="13314" max="13314" width="18" style="2" customWidth="1"/>
    <col min="13315" max="13315" width="5.42578125" style="2" customWidth="1"/>
    <col min="13316" max="13558" width="9.140625" style="2"/>
    <col min="13559" max="13559" width="5.140625" style="2" customWidth="1"/>
    <col min="13560" max="13560" width="47.7109375" style="2" customWidth="1"/>
    <col min="13561" max="13561" width="7.28515625" style="2" customWidth="1"/>
    <col min="13562" max="13563" width="12" style="2" customWidth="1"/>
    <col min="13564" max="13564" width="14.5703125" style="2" customWidth="1"/>
    <col min="13565" max="13565" width="14.7109375" style="2" customWidth="1"/>
    <col min="13566" max="13566" width="14.140625" style="2" customWidth="1"/>
    <col min="13567" max="13567" width="16.28515625" style="2" customWidth="1"/>
    <col min="13568" max="13568" width="14.42578125" style="2" customWidth="1"/>
    <col min="13569" max="13569" width="12.85546875" style="2" customWidth="1"/>
    <col min="13570" max="13570" width="18" style="2" customWidth="1"/>
    <col min="13571" max="13571" width="5.42578125" style="2" customWidth="1"/>
    <col min="13572" max="13814" width="9.140625" style="2"/>
    <col min="13815" max="13815" width="5.140625" style="2" customWidth="1"/>
    <col min="13816" max="13816" width="47.7109375" style="2" customWidth="1"/>
    <col min="13817" max="13817" width="7.28515625" style="2" customWidth="1"/>
    <col min="13818" max="13819" width="12" style="2" customWidth="1"/>
    <col min="13820" max="13820" width="14.5703125" style="2" customWidth="1"/>
    <col min="13821" max="13821" width="14.7109375" style="2" customWidth="1"/>
    <col min="13822" max="13822" width="14.140625" style="2" customWidth="1"/>
    <col min="13823" max="13823" width="16.28515625" style="2" customWidth="1"/>
    <col min="13824" max="13824" width="14.42578125" style="2" customWidth="1"/>
    <col min="13825" max="13825" width="12.85546875" style="2" customWidth="1"/>
    <col min="13826" max="13826" width="18" style="2" customWidth="1"/>
    <col min="13827" max="13827" width="5.42578125" style="2" customWidth="1"/>
    <col min="13828" max="14070" width="9.140625" style="2"/>
    <col min="14071" max="14071" width="5.140625" style="2" customWidth="1"/>
    <col min="14072" max="14072" width="47.7109375" style="2" customWidth="1"/>
    <col min="14073" max="14073" width="7.28515625" style="2" customWidth="1"/>
    <col min="14074" max="14075" width="12" style="2" customWidth="1"/>
    <col min="14076" max="14076" width="14.5703125" style="2" customWidth="1"/>
    <col min="14077" max="14077" width="14.7109375" style="2" customWidth="1"/>
    <col min="14078" max="14078" width="14.140625" style="2" customWidth="1"/>
    <col min="14079" max="14079" width="16.28515625" style="2" customWidth="1"/>
    <col min="14080" max="14080" width="14.42578125" style="2" customWidth="1"/>
    <col min="14081" max="14081" width="12.85546875" style="2" customWidth="1"/>
    <col min="14082" max="14082" width="18" style="2" customWidth="1"/>
    <col min="14083" max="14083" width="5.42578125" style="2" customWidth="1"/>
    <col min="14084" max="14326" width="9.140625" style="2"/>
    <col min="14327" max="14327" width="5.140625" style="2" customWidth="1"/>
    <col min="14328" max="14328" width="47.7109375" style="2" customWidth="1"/>
    <col min="14329" max="14329" width="7.28515625" style="2" customWidth="1"/>
    <col min="14330" max="14331" width="12" style="2" customWidth="1"/>
    <col min="14332" max="14332" width="14.5703125" style="2" customWidth="1"/>
    <col min="14333" max="14333" width="14.7109375" style="2" customWidth="1"/>
    <col min="14334" max="14334" width="14.140625" style="2" customWidth="1"/>
    <col min="14335" max="14335" width="16.28515625" style="2" customWidth="1"/>
    <col min="14336" max="14336" width="14.42578125" style="2" customWidth="1"/>
    <col min="14337" max="14337" width="12.85546875" style="2" customWidth="1"/>
    <col min="14338" max="14338" width="18" style="2" customWidth="1"/>
    <col min="14339" max="14339" width="5.42578125" style="2" customWidth="1"/>
    <col min="14340" max="14582" width="9.140625" style="2"/>
    <col min="14583" max="14583" width="5.140625" style="2" customWidth="1"/>
    <col min="14584" max="14584" width="47.7109375" style="2" customWidth="1"/>
    <col min="14585" max="14585" width="7.28515625" style="2" customWidth="1"/>
    <col min="14586" max="14587" width="12" style="2" customWidth="1"/>
    <col min="14588" max="14588" width="14.5703125" style="2" customWidth="1"/>
    <col min="14589" max="14589" width="14.7109375" style="2" customWidth="1"/>
    <col min="14590" max="14590" width="14.140625" style="2" customWidth="1"/>
    <col min="14591" max="14591" width="16.28515625" style="2" customWidth="1"/>
    <col min="14592" max="14592" width="14.42578125" style="2" customWidth="1"/>
    <col min="14593" max="14593" width="12.85546875" style="2" customWidth="1"/>
    <col min="14594" max="14594" width="18" style="2" customWidth="1"/>
    <col min="14595" max="14595" width="5.42578125" style="2" customWidth="1"/>
    <col min="14596" max="14838" width="9.140625" style="2"/>
    <col min="14839" max="14839" width="5.140625" style="2" customWidth="1"/>
    <col min="14840" max="14840" width="47.7109375" style="2" customWidth="1"/>
    <col min="14841" max="14841" width="7.28515625" style="2" customWidth="1"/>
    <col min="14842" max="14843" width="12" style="2" customWidth="1"/>
    <col min="14844" max="14844" width="14.5703125" style="2" customWidth="1"/>
    <col min="14845" max="14845" width="14.7109375" style="2" customWidth="1"/>
    <col min="14846" max="14846" width="14.140625" style="2" customWidth="1"/>
    <col min="14847" max="14847" width="16.28515625" style="2" customWidth="1"/>
    <col min="14848" max="14848" width="14.42578125" style="2" customWidth="1"/>
    <col min="14849" max="14849" width="12.85546875" style="2" customWidth="1"/>
    <col min="14850" max="14850" width="18" style="2" customWidth="1"/>
    <col min="14851" max="14851" width="5.42578125" style="2" customWidth="1"/>
    <col min="14852" max="15094" width="9.140625" style="2"/>
    <col min="15095" max="15095" width="5.140625" style="2" customWidth="1"/>
    <col min="15096" max="15096" width="47.7109375" style="2" customWidth="1"/>
    <col min="15097" max="15097" width="7.28515625" style="2" customWidth="1"/>
    <col min="15098" max="15099" width="12" style="2" customWidth="1"/>
    <col min="15100" max="15100" width="14.5703125" style="2" customWidth="1"/>
    <col min="15101" max="15101" width="14.7109375" style="2" customWidth="1"/>
    <col min="15102" max="15102" width="14.140625" style="2" customWidth="1"/>
    <col min="15103" max="15103" width="16.28515625" style="2" customWidth="1"/>
    <col min="15104" max="15104" width="14.42578125" style="2" customWidth="1"/>
    <col min="15105" max="15105" width="12.85546875" style="2" customWidth="1"/>
    <col min="15106" max="15106" width="18" style="2" customWidth="1"/>
    <col min="15107" max="15107" width="5.42578125" style="2" customWidth="1"/>
    <col min="15108" max="15350" width="9.140625" style="2"/>
    <col min="15351" max="15351" width="5.140625" style="2" customWidth="1"/>
    <col min="15352" max="15352" width="47.7109375" style="2" customWidth="1"/>
    <col min="15353" max="15353" width="7.28515625" style="2" customWidth="1"/>
    <col min="15354" max="15355" width="12" style="2" customWidth="1"/>
    <col min="15356" max="15356" width="14.5703125" style="2" customWidth="1"/>
    <col min="15357" max="15357" width="14.7109375" style="2" customWidth="1"/>
    <col min="15358" max="15358" width="14.140625" style="2" customWidth="1"/>
    <col min="15359" max="15359" width="16.28515625" style="2" customWidth="1"/>
    <col min="15360" max="15360" width="14.42578125" style="2" customWidth="1"/>
    <col min="15361" max="15361" width="12.85546875" style="2" customWidth="1"/>
    <col min="15362" max="15362" width="18" style="2" customWidth="1"/>
    <col min="15363" max="15363" width="5.42578125" style="2" customWidth="1"/>
    <col min="15364" max="15606" width="9.140625" style="2"/>
    <col min="15607" max="15607" width="5.140625" style="2" customWidth="1"/>
    <col min="15608" max="15608" width="47.7109375" style="2" customWidth="1"/>
    <col min="15609" max="15609" width="7.28515625" style="2" customWidth="1"/>
    <col min="15610" max="15611" width="12" style="2" customWidth="1"/>
    <col min="15612" max="15612" width="14.5703125" style="2" customWidth="1"/>
    <col min="15613" max="15613" width="14.7109375" style="2" customWidth="1"/>
    <col min="15614" max="15614" width="14.140625" style="2" customWidth="1"/>
    <col min="15615" max="15615" width="16.28515625" style="2" customWidth="1"/>
    <col min="15616" max="15616" width="14.42578125" style="2" customWidth="1"/>
    <col min="15617" max="15617" width="12.85546875" style="2" customWidth="1"/>
    <col min="15618" max="15618" width="18" style="2" customWidth="1"/>
    <col min="15619" max="15619" width="5.42578125" style="2" customWidth="1"/>
    <col min="15620" max="15862" width="9.140625" style="2"/>
    <col min="15863" max="15863" width="5.140625" style="2" customWidth="1"/>
    <col min="15864" max="15864" width="47.7109375" style="2" customWidth="1"/>
    <col min="15865" max="15865" width="7.28515625" style="2" customWidth="1"/>
    <col min="15866" max="15867" width="12" style="2" customWidth="1"/>
    <col min="15868" max="15868" width="14.5703125" style="2" customWidth="1"/>
    <col min="15869" max="15869" width="14.7109375" style="2" customWidth="1"/>
    <col min="15870" max="15870" width="14.140625" style="2" customWidth="1"/>
    <col min="15871" max="15871" width="16.28515625" style="2" customWidth="1"/>
    <col min="15872" max="15872" width="14.42578125" style="2" customWidth="1"/>
    <col min="15873" max="15873" width="12.85546875" style="2" customWidth="1"/>
    <col min="15874" max="15874" width="18" style="2" customWidth="1"/>
    <col min="15875" max="15875" width="5.42578125" style="2" customWidth="1"/>
    <col min="15876" max="16118" width="9.140625" style="2"/>
    <col min="16119" max="16119" width="5.140625" style="2" customWidth="1"/>
    <col min="16120" max="16120" width="47.7109375" style="2" customWidth="1"/>
    <col min="16121" max="16121" width="7.28515625" style="2" customWidth="1"/>
    <col min="16122" max="16123" width="12" style="2" customWidth="1"/>
    <col min="16124" max="16124" width="14.5703125" style="2" customWidth="1"/>
    <col min="16125" max="16125" width="14.7109375" style="2" customWidth="1"/>
    <col min="16126" max="16126" width="14.140625" style="2" customWidth="1"/>
    <col min="16127" max="16127" width="16.28515625" style="2" customWidth="1"/>
    <col min="16128" max="16128" width="14.42578125" style="2" customWidth="1"/>
    <col min="16129" max="16129" width="12.85546875" style="2" customWidth="1"/>
    <col min="16130" max="16130" width="18" style="2" customWidth="1"/>
    <col min="16131" max="16131" width="5.42578125" style="2" customWidth="1"/>
    <col min="16132" max="16384" width="9.140625" style="2"/>
  </cols>
  <sheetData>
    <row r="1" spans="1:12">
      <c r="A1" s="205" t="s">
        <v>0</v>
      </c>
      <c r="B1" s="205"/>
      <c r="C1" s="1"/>
      <c r="D1" s="1"/>
      <c r="E1" s="1"/>
      <c r="F1" s="1"/>
      <c r="G1" s="1"/>
      <c r="H1" s="1"/>
      <c r="I1" s="1"/>
    </row>
    <row r="2" spans="1:12" ht="15.75" customHeight="1" thickBot="1">
      <c r="A2" s="206" t="s">
        <v>1</v>
      </c>
      <c r="B2" s="206"/>
      <c r="I2" s="3"/>
      <c r="J2" s="3"/>
      <c r="K2" s="3"/>
      <c r="L2" s="3"/>
    </row>
    <row r="3" spans="1:12" ht="15.75" customHeight="1" thickBot="1">
      <c r="B3" s="4"/>
      <c r="C3" s="1"/>
      <c r="D3" s="1"/>
      <c r="E3" s="1"/>
      <c r="F3" s="1"/>
      <c r="G3" s="1"/>
      <c r="H3" s="207" t="s">
        <v>2</v>
      </c>
      <c r="I3" s="208"/>
      <c r="J3" s="208"/>
      <c r="K3" s="208"/>
      <c r="L3" s="209"/>
    </row>
    <row r="4" spans="1:12" ht="17.25" customHeight="1">
      <c r="B4" s="1"/>
      <c r="C4" s="1"/>
      <c r="D4" s="1"/>
      <c r="E4" s="1"/>
      <c r="F4" s="1"/>
      <c r="G4" s="1"/>
      <c r="H4" s="1"/>
      <c r="I4" s="1"/>
      <c r="J4" s="5" t="s">
        <v>486</v>
      </c>
    </row>
    <row r="5" spans="1:12" ht="15.75">
      <c r="B5" s="210" t="s">
        <v>3</v>
      </c>
      <c r="C5" s="210"/>
      <c r="D5" s="210"/>
      <c r="E5" s="210"/>
      <c r="F5" s="210"/>
      <c r="G5" s="210"/>
      <c r="H5" s="210"/>
      <c r="I5" s="210"/>
      <c r="J5" s="210"/>
      <c r="K5" s="210"/>
    </row>
    <row r="6" spans="1:12" ht="15.75" thickBot="1">
      <c r="B6" s="211" t="str">
        <f>'[1]51'!B5:K5</f>
        <v>la data de  31.12.2025</v>
      </c>
      <c r="C6" s="211"/>
      <c r="D6" s="211"/>
      <c r="E6" s="211"/>
      <c r="F6" s="211"/>
      <c r="G6" s="211"/>
      <c r="H6" s="211"/>
      <c r="I6" s="211"/>
      <c r="J6" s="211"/>
      <c r="K6" s="211"/>
      <c r="L6" s="7" t="s">
        <v>4</v>
      </c>
    </row>
    <row r="7" spans="1:12" ht="15.75" hidden="1" thickBot="1">
      <c r="B7" s="6"/>
      <c r="C7" s="6"/>
      <c r="D7" s="8">
        <f t="shared" ref="D7:L7" si="0">D11-D8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</row>
    <row r="8" spans="1:12" ht="13.5" hidden="1" thickBot="1">
      <c r="B8" s="9"/>
      <c r="C8" s="9"/>
      <c r="D8" s="10">
        <f>[1]SPAS!D10+'[1]68-58Spas'!D10+[1]asistati!D10+'[1]Prim+SPAS'!D10</f>
        <v>470000</v>
      </c>
      <c r="E8" s="10">
        <f>[1]SPAS!E10+'[1]68-58Spas'!E10+[1]asistati!E10+'[1]Prim+SPAS'!E10</f>
        <v>2000</v>
      </c>
      <c r="F8" s="10">
        <f>[1]SPAS!F10+'[1]68-58Spas'!F10+[1]asistati!F10+'[1]Prim+SPAS'!F10+'[1]68-06'!F10</f>
        <v>78867266</v>
      </c>
      <c r="G8" s="10">
        <f>[1]SPAS!G10+'[1]68-58Spas'!G10+[1]asistati!G10+'[1]Prim+SPAS'!G10+'[1]68-06'!G10</f>
        <v>90162965</v>
      </c>
      <c r="H8" s="10">
        <f>[1]SPAS!H10+'[1]68-58Spas'!H10+[1]asistati!H10+'[1]Prim+SPAS'!H10+'[1]68-06'!H10</f>
        <v>89748331</v>
      </c>
      <c r="I8" s="10">
        <f>[1]SPAS!I10+'[1]68-58Spas'!I10+[1]asistati!I10+'[1]Prim+SPAS'!I10+'[1]68-06'!I10</f>
        <v>89748331</v>
      </c>
      <c r="J8" s="10">
        <f>[1]SPAS!J10+'[1]68-58Spas'!J10+[1]asistati!J10+'[1]Prim+SPAS'!J10+'[1]68-06'!J10</f>
        <v>89748331</v>
      </c>
      <c r="K8" s="10">
        <f>[1]SPAS!K10+'[1]68-58Spas'!K10+[1]asistati!K10+'[1]Prim+SPAS'!K10+'[1]68-06'!K10</f>
        <v>0</v>
      </c>
      <c r="L8" s="10">
        <f>[1]SPAS!L10+'[1]68-58Spas'!L10+[1]asistati!L10+'[1]Prim+SPAS'!L10+'[1]68-06'!L10</f>
        <v>89405604</v>
      </c>
    </row>
    <row r="9" spans="1:12" ht="102" customHeight="1" thickBot="1">
      <c r="A9" s="212" t="s">
        <v>5</v>
      </c>
      <c r="B9" s="213"/>
      <c r="C9" s="11" t="str">
        <f>'[1]51'!C8</f>
        <v>Cod indica tor</v>
      </c>
      <c r="D9" s="11" t="str">
        <f>'[1]51'!D8</f>
        <v>Credite de angajament initiale</v>
      </c>
      <c r="E9" s="11" t="str">
        <f>'[1]51'!E8</f>
        <v>Credite de angajament  finale</v>
      </c>
      <c r="F9" s="11" t="str">
        <f>'[1]51'!F8</f>
        <v xml:space="preserve">Credite  bugetare  initiale </v>
      </c>
      <c r="G9" s="11" t="str">
        <f>'[1]51'!G8</f>
        <v>Credite bugetare finale</v>
      </c>
      <c r="H9" s="11" t="str">
        <f>'[1]51'!H8</f>
        <v>Angajamente 
bugetare</v>
      </c>
      <c r="I9" s="11" t="str">
        <f>'[1]51'!I8</f>
        <v>Angajamente 
legale</v>
      </c>
      <c r="J9" s="11" t="str">
        <f>'[1]51'!J8</f>
        <v>Plati 
efectuate</v>
      </c>
      <c r="K9" s="11" t="str">
        <f>'[1]51'!K8</f>
        <v>Angajamente 
legale de platit</v>
      </c>
      <c r="L9" s="11" t="str">
        <f>'[1]51'!L8</f>
        <v>Cheltuieli efective</v>
      </c>
    </row>
    <row r="10" spans="1:12" ht="12" customHeight="1">
      <c r="A10" s="220">
        <v>0</v>
      </c>
      <c r="B10" s="221"/>
      <c r="C10" s="12">
        <v>1</v>
      </c>
      <c r="D10" s="12">
        <v>1</v>
      </c>
      <c r="E10" s="12">
        <v>2</v>
      </c>
      <c r="F10" s="12">
        <v>3</v>
      </c>
      <c r="G10" s="12">
        <v>4</v>
      </c>
      <c r="H10" s="12">
        <v>5</v>
      </c>
      <c r="I10" s="12">
        <v>6</v>
      </c>
      <c r="J10" s="12">
        <v>7</v>
      </c>
      <c r="K10" s="12">
        <v>8</v>
      </c>
      <c r="L10" s="12">
        <v>9</v>
      </c>
    </row>
    <row r="11" spans="1:12" ht="48" customHeight="1">
      <c r="A11" s="222" t="s">
        <v>470</v>
      </c>
      <c r="B11" s="222"/>
      <c r="C11" s="13"/>
      <c r="D11" s="175">
        <f>D12+D187</f>
        <v>470000</v>
      </c>
      <c r="E11" s="175">
        <f t="shared" ref="E11:L11" si="1">E12+E187</f>
        <v>2000</v>
      </c>
      <c r="F11" s="154">
        <f t="shared" si="1"/>
        <v>78867266</v>
      </c>
      <c r="G11" s="154">
        <f t="shared" si="1"/>
        <v>90162965</v>
      </c>
      <c r="H11" s="154">
        <f t="shared" si="1"/>
        <v>89748331</v>
      </c>
      <c r="I11" s="154">
        <f t="shared" si="1"/>
        <v>89748331</v>
      </c>
      <c r="J11" s="154">
        <f t="shared" si="1"/>
        <v>89748331</v>
      </c>
      <c r="K11" s="154">
        <f t="shared" si="1"/>
        <v>0</v>
      </c>
      <c r="L11" s="154">
        <f t="shared" si="1"/>
        <v>89405604</v>
      </c>
    </row>
    <row r="12" spans="1:12" ht="30.75" customHeight="1">
      <c r="A12" s="223" t="s">
        <v>471</v>
      </c>
      <c r="B12" s="223"/>
      <c r="C12" s="14"/>
      <c r="D12" s="155">
        <f>D14+D51+D132+D150+D157+D183</f>
        <v>0</v>
      </c>
      <c r="E12" s="155"/>
      <c r="F12" s="155">
        <f>F14+F51+F132+F150+F157+F183</f>
        <v>78397266</v>
      </c>
      <c r="G12" s="155">
        <f t="shared" ref="G12:L12" si="2">G14+G51+G132+G150+G157+G183</f>
        <v>90160965</v>
      </c>
      <c r="H12" s="155">
        <f>H14+H51+H132+H150+H157+H183</f>
        <v>89748331</v>
      </c>
      <c r="I12" s="155">
        <f>I14+I51+I132+I150+I157+I183</f>
        <v>89748331</v>
      </c>
      <c r="J12" s="155">
        <f t="shared" si="2"/>
        <v>89748331</v>
      </c>
      <c r="K12" s="155">
        <f t="shared" si="2"/>
        <v>0</v>
      </c>
      <c r="L12" s="155">
        <f t="shared" si="2"/>
        <v>89299014</v>
      </c>
    </row>
    <row r="13" spans="1:12" ht="26.25" customHeight="1">
      <c r="A13" s="15" t="s">
        <v>472</v>
      </c>
      <c r="B13" s="16"/>
      <c r="C13" s="17" t="s">
        <v>6</v>
      </c>
      <c r="D13" s="156">
        <f>D14+D51+D109+D125+D129+D132+D146+D150+D157+D213</f>
        <v>0</v>
      </c>
      <c r="E13" s="156">
        <f>E14+E51+E109+E125+E129+E132+E146+E150+E157+E213</f>
        <v>0</v>
      </c>
      <c r="F13" s="156">
        <f>F14+F51+F109+F125+F129+F132+F146+F150+F157+F213+F199</f>
        <v>78445640</v>
      </c>
      <c r="G13" s="156">
        <f t="shared" ref="G13:L13" si="3">G14+G51+G109+G125+G129+G132+G146+G150+G157+G213+G199</f>
        <v>90477446</v>
      </c>
      <c r="H13" s="156">
        <f t="shared" si="3"/>
        <v>90065612</v>
      </c>
      <c r="I13" s="156">
        <f t="shared" si="3"/>
        <v>90065612</v>
      </c>
      <c r="J13" s="156">
        <f t="shared" si="3"/>
        <v>90065612</v>
      </c>
      <c r="K13" s="156">
        <f t="shared" si="3"/>
        <v>0</v>
      </c>
      <c r="L13" s="156">
        <f t="shared" si="3"/>
        <v>89299014</v>
      </c>
    </row>
    <row r="14" spans="1:12" ht="27" customHeight="1">
      <c r="A14" s="18" t="s">
        <v>473</v>
      </c>
      <c r="B14" s="19"/>
      <c r="C14" s="20" t="s">
        <v>7</v>
      </c>
      <c r="D14" s="157"/>
      <c r="E14" s="157"/>
      <c r="F14" s="158">
        <f t="shared" ref="F14:L14" si="4">F15+F35+F43</f>
        <v>28000000</v>
      </c>
      <c r="G14" s="158">
        <f t="shared" si="4"/>
        <v>29320000</v>
      </c>
      <c r="H14" s="158">
        <f t="shared" si="4"/>
        <v>29122183</v>
      </c>
      <c r="I14" s="158">
        <f t="shared" si="4"/>
        <v>29122183</v>
      </c>
      <c r="J14" s="158">
        <f t="shared" si="4"/>
        <v>29122183</v>
      </c>
      <c r="K14" s="158">
        <f t="shared" si="4"/>
        <v>0</v>
      </c>
      <c r="L14" s="158">
        <f t="shared" si="4"/>
        <v>28997883</v>
      </c>
    </row>
    <row r="15" spans="1:12" ht="25.5" customHeight="1">
      <c r="A15" s="214" t="s">
        <v>484</v>
      </c>
      <c r="B15" s="215"/>
      <c r="C15" s="22" t="s">
        <v>8</v>
      </c>
      <c r="D15" s="145"/>
      <c r="E15" s="145"/>
      <c r="F15" s="159">
        <f>F16+F20+F21+F26+F25+F27+F28+F29+F30+F31+F34+F32+F33</f>
        <v>27379000</v>
      </c>
      <c r="G15" s="159">
        <f t="shared" ref="G15:L15" si="5">G16+G20+G21+G26+G25+G27+G28+G29+G30+G31+G34+G32+G33</f>
        <v>28715000</v>
      </c>
      <c r="H15" s="159">
        <f t="shared" si="5"/>
        <v>28519224</v>
      </c>
      <c r="I15" s="159">
        <f t="shared" si="5"/>
        <v>28519224</v>
      </c>
      <c r="J15" s="159">
        <f t="shared" si="5"/>
        <v>28519224</v>
      </c>
      <c r="K15" s="159">
        <f t="shared" si="5"/>
        <v>0</v>
      </c>
      <c r="L15" s="159">
        <f t="shared" si="5"/>
        <v>28392665</v>
      </c>
    </row>
    <row r="16" spans="1:12">
      <c r="A16" s="23"/>
      <c r="B16" s="24" t="s">
        <v>9</v>
      </c>
      <c r="C16" s="25" t="s">
        <v>10</v>
      </c>
      <c r="D16" s="135"/>
      <c r="E16" s="135"/>
      <c r="F16" s="134">
        <f>[1]SPAS!F15+[1]asistati!F15+'[1]Prim+SPAS'!F15+'[1]68-06'!F15</f>
        <v>25540000</v>
      </c>
      <c r="G16" s="134">
        <f>[1]SPAS!G15+[1]asistati!G15+'[1]Prim+SPAS'!G15+'[1]68-06'!G15</f>
        <v>27071400</v>
      </c>
      <c r="H16" s="134">
        <f>[1]SPAS!H15+[1]asistati!H15+'[1]Prim+SPAS'!H15+'[1]68-06'!H15</f>
        <v>26878456</v>
      </c>
      <c r="I16" s="134">
        <f>[1]SPAS!I15+[1]asistati!I15+'[1]Prim+SPAS'!I15+'[1]68-06'!I15</f>
        <v>26878456</v>
      </c>
      <c r="J16" s="134">
        <f>[1]SPAS!J15+[1]asistati!J15+'[1]Prim+SPAS'!J15+'[1]68-06'!J15</f>
        <v>26878456</v>
      </c>
      <c r="K16" s="134">
        <f>[1]SPAS!K15+[1]asistati!K15+'[1]Prim+SPAS'!K15+'[1]68-06'!K15</f>
        <v>0</v>
      </c>
      <c r="L16" s="134">
        <f>[1]SPAS!L15+[1]asistati!L15+'[1]Prim+SPAS'!L15+'[1]68-06'!L15</f>
        <v>26751897</v>
      </c>
    </row>
    <row r="17" spans="1:12" hidden="1">
      <c r="A17" s="26"/>
      <c r="B17" s="27" t="s">
        <v>11</v>
      </c>
      <c r="C17" s="28" t="s">
        <v>12</v>
      </c>
      <c r="D17" s="160"/>
      <c r="E17" s="160"/>
      <c r="F17" s="161">
        <f>[1]SPAS!F16+[1]asistati!F16</f>
        <v>0</v>
      </c>
      <c r="G17" s="161">
        <f>[1]SPAS!G16+[1]asistati!G16</f>
        <v>0</v>
      </c>
      <c r="H17" s="161">
        <f>[1]SPAS!H16+[1]asistati!H16</f>
        <v>0</v>
      </c>
      <c r="I17" s="161">
        <f>[1]SPAS!I16+[1]asistati!I16</f>
        <v>0</v>
      </c>
      <c r="J17" s="161">
        <f>[1]SPAS!J16+[1]asistati!J16</f>
        <v>0</v>
      </c>
      <c r="K17" s="161">
        <f>[1]SPAS!K16+[1]asistati!K16</f>
        <v>0</v>
      </c>
      <c r="L17" s="161">
        <f>[1]SPAS!L16+[1]asistati!L16</f>
        <v>0</v>
      </c>
    </row>
    <row r="18" spans="1:12" hidden="1">
      <c r="A18" s="26"/>
      <c r="B18" s="27" t="s">
        <v>13</v>
      </c>
      <c r="C18" s="28" t="s">
        <v>14</v>
      </c>
      <c r="D18" s="160"/>
      <c r="E18" s="160"/>
      <c r="F18" s="161">
        <f>[1]SPAS!F17+[1]asistati!F17</f>
        <v>0</v>
      </c>
      <c r="G18" s="161">
        <f>[1]SPAS!G17+[1]asistati!G17</f>
        <v>0</v>
      </c>
      <c r="H18" s="161">
        <f>[1]SPAS!H17+[1]asistati!H17</f>
        <v>0</v>
      </c>
      <c r="I18" s="161">
        <f>[1]SPAS!I17+[1]asistati!I17</f>
        <v>0</v>
      </c>
      <c r="J18" s="161">
        <f>[1]SPAS!J17+[1]asistati!J17</f>
        <v>0</v>
      </c>
      <c r="K18" s="161">
        <f>[1]SPAS!K17+[1]asistati!K17</f>
        <v>0</v>
      </c>
      <c r="L18" s="161">
        <f>[1]SPAS!L17+[1]asistati!L17</f>
        <v>0</v>
      </c>
    </row>
    <row r="19" spans="1:12" hidden="1">
      <c r="A19" s="26"/>
      <c r="B19" s="27" t="s">
        <v>15</v>
      </c>
      <c r="C19" s="28" t="s">
        <v>16</v>
      </c>
      <c r="D19" s="160"/>
      <c r="E19" s="160"/>
      <c r="F19" s="161">
        <f>[1]SPAS!F18+[1]asistati!F18</f>
        <v>0</v>
      </c>
      <c r="G19" s="161">
        <f>[1]SPAS!G18+[1]asistati!G18</f>
        <v>0</v>
      </c>
      <c r="H19" s="161">
        <f>[1]SPAS!H18+[1]asistati!H18</f>
        <v>0</v>
      </c>
      <c r="I19" s="161">
        <f>[1]SPAS!I18+[1]asistati!I18</f>
        <v>0</v>
      </c>
      <c r="J19" s="161">
        <f>[1]SPAS!J18+[1]asistati!J18</f>
        <v>0</v>
      </c>
      <c r="K19" s="161">
        <f>[1]SPAS!K18+[1]asistati!K18</f>
        <v>0</v>
      </c>
      <c r="L19" s="161">
        <f>[1]SPAS!L18+[1]asistati!L18</f>
        <v>0</v>
      </c>
    </row>
    <row r="20" spans="1:12" hidden="1">
      <c r="A20" s="23"/>
      <c r="B20" s="24" t="s">
        <v>17</v>
      </c>
      <c r="C20" s="25" t="s">
        <v>18</v>
      </c>
      <c r="D20" s="135"/>
      <c r="E20" s="135"/>
      <c r="F20" s="161">
        <f>[1]SPAS!F19+[1]asistati!F19</f>
        <v>0</v>
      </c>
      <c r="G20" s="161">
        <f>[1]SPAS!G19+[1]asistati!G19</f>
        <v>0</v>
      </c>
      <c r="H20" s="161">
        <f>[1]SPAS!H19+[1]asistati!H19</f>
        <v>0</v>
      </c>
      <c r="I20" s="161">
        <f>[1]SPAS!I19+[1]asistati!I19</f>
        <v>0</v>
      </c>
      <c r="J20" s="161">
        <f>[1]SPAS!J19+[1]asistati!J19</f>
        <v>0</v>
      </c>
      <c r="K20" s="161">
        <f>[1]SPAS!K19+[1]asistati!K19</f>
        <v>0</v>
      </c>
      <c r="L20" s="161">
        <f>[1]SPAS!L19+[1]asistati!L19</f>
        <v>0</v>
      </c>
    </row>
    <row r="21" spans="1:12" hidden="1">
      <c r="A21" s="23"/>
      <c r="B21" s="24" t="s">
        <v>19</v>
      </c>
      <c r="C21" s="25" t="s">
        <v>20</v>
      </c>
      <c r="D21" s="135" t="s">
        <v>21</v>
      </c>
      <c r="E21" s="135"/>
      <c r="F21" s="161">
        <f>[1]SPAS!F20+[1]asistati!F20</f>
        <v>0</v>
      </c>
      <c r="G21" s="161">
        <f>[1]SPAS!G20+[1]asistati!G20</f>
        <v>0</v>
      </c>
      <c r="H21" s="161">
        <f>[1]SPAS!H20+[1]asistati!H20</f>
        <v>0</v>
      </c>
      <c r="I21" s="161">
        <f>[1]SPAS!I20+[1]asistati!I20</f>
        <v>0</v>
      </c>
      <c r="J21" s="161">
        <f>[1]SPAS!J20+[1]asistati!J20</f>
        <v>0</v>
      </c>
      <c r="K21" s="161">
        <f>[1]SPAS!K20+[1]asistati!K20</f>
        <v>0</v>
      </c>
      <c r="L21" s="161">
        <f>[1]SPAS!L20+[1]asistati!L20</f>
        <v>0</v>
      </c>
    </row>
    <row r="22" spans="1:12" hidden="1">
      <c r="A22" s="23"/>
      <c r="B22" s="24" t="s">
        <v>22</v>
      </c>
      <c r="C22" s="25" t="s">
        <v>23</v>
      </c>
      <c r="D22" s="135"/>
      <c r="E22" s="135"/>
      <c r="F22" s="161">
        <f>[1]SPAS!F21+[1]asistati!F21</f>
        <v>0</v>
      </c>
      <c r="G22" s="161">
        <f>[1]SPAS!G21+[1]asistati!G21</f>
        <v>0</v>
      </c>
      <c r="H22" s="161">
        <f>[1]SPAS!H21+[1]asistati!H21</f>
        <v>0</v>
      </c>
      <c r="I22" s="161">
        <f>[1]SPAS!I21+[1]asistati!I21</f>
        <v>0</v>
      </c>
      <c r="J22" s="161">
        <f>[1]SPAS!J21+[1]asistati!J21</f>
        <v>0</v>
      </c>
      <c r="K22" s="161">
        <f>[1]SPAS!K21+[1]asistati!K21</f>
        <v>0</v>
      </c>
      <c r="L22" s="161">
        <f>[1]SPAS!L21+[1]asistati!L21</f>
        <v>0</v>
      </c>
    </row>
    <row r="23" spans="1:12" hidden="1">
      <c r="A23" s="23"/>
      <c r="B23" s="24" t="s">
        <v>24</v>
      </c>
      <c r="C23" s="25" t="s">
        <v>25</v>
      </c>
      <c r="D23" s="135"/>
      <c r="E23" s="135"/>
      <c r="F23" s="161">
        <f>[1]SPAS!F22+[1]asistati!F22</f>
        <v>0</v>
      </c>
      <c r="G23" s="161">
        <f>[1]SPAS!G22+[1]asistati!G22</f>
        <v>0</v>
      </c>
      <c r="H23" s="161">
        <f>[1]SPAS!H22+[1]asistati!H22</f>
        <v>0</v>
      </c>
      <c r="I23" s="161">
        <f>[1]SPAS!I22+[1]asistati!I22</f>
        <v>0</v>
      </c>
      <c r="J23" s="161">
        <f>[1]SPAS!J22+[1]asistati!J22</f>
        <v>0</v>
      </c>
      <c r="K23" s="161">
        <f>[1]SPAS!K22+[1]asistati!K22</f>
        <v>0</v>
      </c>
      <c r="L23" s="161">
        <f>[1]SPAS!L22+[1]asistati!L22</f>
        <v>0</v>
      </c>
    </row>
    <row r="24" spans="1:12" hidden="1">
      <c r="A24" s="23"/>
      <c r="B24" s="24" t="s">
        <v>26</v>
      </c>
      <c r="C24" s="25" t="s">
        <v>27</v>
      </c>
      <c r="D24" s="135"/>
      <c r="E24" s="135"/>
      <c r="F24" s="161">
        <f>[1]SPAS!F23+[1]asistati!F23</f>
        <v>0</v>
      </c>
      <c r="G24" s="161">
        <f>[1]SPAS!G23+[1]asistati!G23</f>
        <v>0</v>
      </c>
      <c r="H24" s="161">
        <f>[1]SPAS!H23+[1]asistati!H23</f>
        <v>0</v>
      </c>
      <c r="I24" s="161">
        <f>[1]SPAS!I23+[1]asistati!I23</f>
        <v>0</v>
      </c>
      <c r="J24" s="161">
        <f>[1]SPAS!J23+[1]asistati!J23</f>
        <v>0</v>
      </c>
      <c r="K24" s="161">
        <f>[1]SPAS!K23+[1]asistati!K23</f>
        <v>0</v>
      </c>
      <c r="L24" s="161">
        <f>[1]SPAS!L23+[1]asistati!L23</f>
        <v>0</v>
      </c>
    </row>
    <row r="25" spans="1:12" hidden="1">
      <c r="A25" s="23"/>
      <c r="B25" s="24" t="s">
        <v>28</v>
      </c>
      <c r="C25" s="25" t="s">
        <v>29</v>
      </c>
      <c r="D25" s="135"/>
      <c r="E25" s="135"/>
      <c r="F25" s="161">
        <f>[1]SPAS!F24+[1]asistati!F24</f>
        <v>0</v>
      </c>
      <c r="G25" s="161">
        <f>[1]SPAS!G24+[1]asistati!G24</f>
        <v>0</v>
      </c>
      <c r="H25" s="161">
        <f>[1]SPAS!H24+[1]asistati!H24</f>
        <v>0</v>
      </c>
      <c r="I25" s="161">
        <f>[1]SPAS!I24+[1]asistati!I24</f>
        <v>0</v>
      </c>
      <c r="J25" s="161">
        <f>[1]SPAS!J24+[1]asistati!J24</f>
        <v>0</v>
      </c>
      <c r="K25" s="161">
        <f>[1]SPAS!K24+[1]asistati!K24</f>
        <v>0</v>
      </c>
      <c r="L25" s="161">
        <f>[1]SPAS!L24+[1]asistati!L24</f>
        <v>0</v>
      </c>
    </row>
    <row r="26" spans="1:12" hidden="1">
      <c r="A26" s="23"/>
      <c r="B26" s="24" t="s">
        <v>30</v>
      </c>
      <c r="C26" s="25" t="s">
        <v>31</v>
      </c>
      <c r="D26" s="135"/>
      <c r="E26" s="135"/>
      <c r="F26" s="161">
        <f>[1]SPAS!F25+[1]asistati!F25</f>
        <v>0</v>
      </c>
      <c r="G26" s="161">
        <f>[1]SPAS!G25+[1]asistati!G25</f>
        <v>0</v>
      </c>
      <c r="H26" s="161">
        <f>[1]SPAS!H25+[1]asistati!H25</f>
        <v>0</v>
      </c>
      <c r="I26" s="161">
        <f>[1]SPAS!I25+[1]asistati!I25</f>
        <v>0</v>
      </c>
      <c r="J26" s="161">
        <f>[1]SPAS!J25+[1]asistati!J25</f>
        <v>0</v>
      </c>
      <c r="K26" s="161">
        <f>[1]SPAS!K25+[1]asistati!K25</f>
        <v>0</v>
      </c>
      <c r="L26" s="161">
        <f>[1]SPAS!L25+[1]asistati!L25</f>
        <v>0</v>
      </c>
    </row>
    <row r="27" spans="1:12" hidden="1">
      <c r="A27" s="23"/>
      <c r="B27" s="24" t="s">
        <v>32</v>
      </c>
      <c r="C27" s="25" t="s">
        <v>33</v>
      </c>
      <c r="D27" s="135"/>
      <c r="E27" s="135"/>
      <c r="F27" s="161">
        <f>[1]SPAS!F26+[1]asistati!F26</f>
        <v>0</v>
      </c>
      <c r="G27" s="161">
        <f>[1]SPAS!G26+[1]asistati!G26</f>
        <v>0</v>
      </c>
      <c r="H27" s="161">
        <f>[1]SPAS!H26+[1]asistati!H26</f>
        <v>0</v>
      </c>
      <c r="I27" s="161">
        <f>[1]SPAS!I26+[1]asistati!I26</f>
        <v>0</v>
      </c>
      <c r="J27" s="161">
        <f>[1]SPAS!J26+[1]asistati!J26</f>
        <v>0</v>
      </c>
      <c r="K27" s="161">
        <f>[1]SPAS!K26+[1]asistati!K26</f>
        <v>0</v>
      </c>
      <c r="L27" s="161">
        <f>[1]SPAS!L26+[1]asistati!L26</f>
        <v>0</v>
      </c>
    </row>
    <row r="28" spans="1:12" hidden="1">
      <c r="A28" s="29"/>
      <c r="B28" s="30" t="s">
        <v>34</v>
      </c>
      <c r="C28" s="25" t="s">
        <v>35</v>
      </c>
      <c r="D28" s="135"/>
      <c r="E28" s="135"/>
      <c r="F28" s="161">
        <f>[1]SPAS!F27+[1]asistati!F27</f>
        <v>0</v>
      </c>
      <c r="G28" s="134">
        <f>[1]SPAS!G27+[1]asistati!G27</f>
        <v>0</v>
      </c>
      <c r="H28" s="134">
        <f>[1]SPAS!H27+[1]asistati!H27</f>
        <v>0</v>
      </c>
      <c r="I28" s="134">
        <f>[1]SPAS!I27+[1]asistati!I27</f>
        <v>0</v>
      </c>
      <c r="J28" s="134">
        <f>[1]SPAS!J27+[1]asistati!J27</f>
        <v>0</v>
      </c>
      <c r="K28" s="134">
        <f>[1]SPAS!K27+[1]asistati!K27</f>
        <v>0</v>
      </c>
      <c r="L28" s="134">
        <f>[1]SPAS!L27+[1]asistati!L27</f>
        <v>0</v>
      </c>
    </row>
    <row r="29" spans="1:12" hidden="1">
      <c r="A29" s="29"/>
      <c r="B29" s="30" t="s">
        <v>36</v>
      </c>
      <c r="C29" s="25" t="s">
        <v>37</v>
      </c>
      <c r="D29" s="135"/>
      <c r="E29" s="135"/>
      <c r="F29" s="161">
        <f>[1]SPAS!F28+[1]asistati!F28</f>
        <v>0</v>
      </c>
      <c r="G29" s="161">
        <f>[1]SPAS!G28+[1]asistati!G28</f>
        <v>0</v>
      </c>
      <c r="H29" s="161">
        <f>[1]SPAS!H28+[1]asistati!H28</f>
        <v>0</v>
      </c>
      <c r="I29" s="161">
        <f>[1]SPAS!I28+[1]asistati!I28</f>
        <v>0</v>
      </c>
      <c r="J29" s="161">
        <f>[1]SPAS!J28+[1]asistati!J28</f>
        <v>0</v>
      </c>
      <c r="K29" s="161">
        <f>[1]SPAS!K28+[1]asistati!K28</f>
        <v>0</v>
      </c>
      <c r="L29" s="161">
        <f>[1]SPAS!L28+[1]asistati!L28</f>
        <v>0</v>
      </c>
    </row>
    <row r="30" spans="1:12" hidden="1">
      <c r="A30" s="29"/>
      <c r="B30" s="30" t="s">
        <v>38</v>
      </c>
      <c r="C30" s="25" t="s">
        <v>39</v>
      </c>
      <c r="D30" s="135"/>
      <c r="E30" s="135"/>
      <c r="F30" s="161">
        <f>[1]SPAS!F29+[1]asistati!F29</f>
        <v>0</v>
      </c>
      <c r="G30" s="161">
        <f>[1]SPAS!G29+[1]asistati!G29</f>
        <v>0</v>
      </c>
      <c r="H30" s="161">
        <f>[1]SPAS!H29+[1]asistati!H29</f>
        <v>0</v>
      </c>
      <c r="I30" s="161">
        <f>[1]SPAS!I29+[1]asistati!I29</f>
        <v>0</v>
      </c>
      <c r="J30" s="161">
        <f>[1]SPAS!J29+[1]asistati!J29</f>
        <v>0</v>
      </c>
      <c r="K30" s="161">
        <f>[1]SPAS!K29+[1]asistati!K29</f>
        <v>0</v>
      </c>
      <c r="L30" s="161">
        <f>[1]SPAS!L29+[1]asistati!L29</f>
        <v>0</v>
      </c>
    </row>
    <row r="31" spans="1:12" hidden="1">
      <c r="A31" s="29"/>
      <c r="B31" s="30" t="s">
        <v>40</v>
      </c>
      <c r="C31" s="25" t="s">
        <v>41</v>
      </c>
      <c r="D31" s="135"/>
      <c r="E31" s="135"/>
      <c r="F31" s="161">
        <f>[1]SPAS!F30+[1]asistati!F30</f>
        <v>0</v>
      </c>
      <c r="G31" s="161">
        <f>[1]SPAS!G30+[1]asistati!G30</f>
        <v>0</v>
      </c>
      <c r="H31" s="161">
        <f>[1]SPAS!H30+[1]asistati!H30</f>
        <v>0</v>
      </c>
      <c r="I31" s="161">
        <f>[1]SPAS!I30+[1]asistati!I30</f>
        <v>0</v>
      </c>
      <c r="J31" s="161">
        <f>[1]SPAS!J30+[1]asistati!J30</f>
        <v>0</v>
      </c>
      <c r="K31" s="161">
        <f>[1]SPAS!K30+[1]asistati!K30</f>
        <v>0</v>
      </c>
      <c r="L31" s="161">
        <f>[1]SPAS!L30+[1]asistati!L30</f>
        <v>0</v>
      </c>
    </row>
    <row r="32" spans="1:12">
      <c r="A32" s="29"/>
      <c r="B32" s="30" t="s">
        <v>42</v>
      </c>
      <c r="C32" s="25" t="s">
        <v>474</v>
      </c>
      <c r="D32" s="135"/>
      <c r="E32" s="135"/>
      <c r="F32" s="134">
        <f>[1]SPAS!F31+[1]asistati!F31+'[1]68-06'!F31</f>
        <v>1839000</v>
      </c>
      <c r="G32" s="134">
        <f>[1]SPAS!G31+[1]asistati!G31+'[1]68-06'!G31</f>
        <v>1643600</v>
      </c>
      <c r="H32" s="134">
        <f>[1]SPAS!H31+[1]asistati!H31+'[1]68-06'!H31</f>
        <v>1640768</v>
      </c>
      <c r="I32" s="134">
        <f>[1]SPAS!I31+[1]asistati!I31+'[1]68-06'!I31</f>
        <v>1640768</v>
      </c>
      <c r="J32" s="134">
        <f>[1]SPAS!J31+[1]asistati!J31+'[1]68-06'!J31</f>
        <v>1640768</v>
      </c>
      <c r="K32" s="134">
        <f>[1]SPAS!K31+[1]asistati!K31+'[1]68-06'!K31</f>
        <v>0</v>
      </c>
      <c r="L32" s="134">
        <f>[1]SPAS!L31+[1]asistati!L31+'[1]68-06'!L31</f>
        <v>1640768</v>
      </c>
    </row>
    <row r="33" spans="1:12" hidden="1">
      <c r="A33" s="29"/>
      <c r="B33" s="30" t="s">
        <v>43</v>
      </c>
      <c r="C33" s="25" t="s">
        <v>44</v>
      </c>
      <c r="D33" s="135"/>
      <c r="E33" s="135"/>
      <c r="F33" s="134">
        <f>[1]SPAS!F32+[1]asistati!F32</f>
        <v>0</v>
      </c>
      <c r="G33" s="134">
        <f>[1]SPAS!G32+[1]asistati!G32</f>
        <v>0</v>
      </c>
      <c r="H33" s="134">
        <f>[1]SPAS!H32+[1]asistati!H32</f>
        <v>0</v>
      </c>
      <c r="I33" s="134">
        <f>[1]SPAS!I32+[1]asistati!I32</f>
        <v>0</v>
      </c>
      <c r="J33" s="134">
        <f>[1]SPAS!J32+[1]asistati!J32</f>
        <v>0</v>
      </c>
      <c r="K33" s="134">
        <f>[1]SPAS!K32+[1]asistati!K32</f>
        <v>0</v>
      </c>
      <c r="L33" s="134">
        <f>[1]SPAS!L32+[1]asistati!L32</f>
        <v>0</v>
      </c>
    </row>
    <row r="34" spans="1:12" hidden="1">
      <c r="A34" s="29"/>
      <c r="B34" s="24" t="s">
        <v>45</v>
      </c>
      <c r="C34" s="25" t="s">
        <v>46</v>
      </c>
      <c r="D34" s="135"/>
      <c r="E34" s="135"/>
      <c r="F34" s="161">
        <f>[1]SPAS!F33+[1]asistati!F33</f>
        <v>0</v>
      </c>
      <c r="G34" s="161">
        <f>[1]SPAS!G33+[1]asistati!G33</f>
        <v>0</v>
      </c>
      <c r="H34" s="161">
        <f>[1]SPAS!H33+[1]asistati!H33</f>
        <v>0</v>
      </c>
      <c r="I34" s="161">
        <f>[1]SPAS!I33+[1]asistati!I33</f>
        <v>0</v>
      </c>
      <c r="J34" s="161">
        <f>[1]SPAS!J33+[1]asistati!J33</f>
        <v>0</v>
      </c>
      <c r="K34" s="161">
        <f>[1]SPAS!K33+[1]asistati!K33</f>
        <v>0</v>
      </c>
      <c r="L34" s="161">
        <f>[1]SPAS!L33+[1]asistati!L33</f>
        <v>0</v>
      </c>
    </row>
    <row r="35" spans="1:12" hidden="1">
      <c r="A35" s="21" t="s">
        <v>47</v>
      </c>
      <c r="B35" s="31"/>
      <c r="C35" s="22" t="s">
        <v>48</v>
      </c>
      <c r="D35" s="145"/>
      <c r="E35" s="145"/>
      <c r="F35" s="100">
        <f>F36+F37+F38+F39+F40+F41+F42</f>
        <v>0</v>
      </c>
      <c r="G35" s="100">
        <f t="shared" ref="G35:L35" si="6">G36+G37+G38+G39+G40+G41+G42</f>
        <v>0</v>
      </c>
      <c r="H35" s="100">
        <f t="shared" si="6"/>
        <v>0</v>
      </c>
      <c r="I35" s="100">
        <f t="shared" si="6"/>
        <v>0</v>
      </c>
      <c r="J35" s="100">
        <f t="shared" si="6"/>
        <v>0</v>
      </c>
      <c r="K35" s="100">
        <f t="shared" si="6"/>
        <v>0</v>
      </c>
      <c r="L35" s="100">
        <f t="shared" si="6"/>
        <v>0</v>
      </c>
    </row>
    <row r="36" spans="1:12" hidden="1">
      <c r="A36" s="29"/>
      <c r="B36" s="24" t="s">
        <v>49</v>
      </c>
      <c r="C36" s="25" t="s">
        <v>50</v>
      </c>
      <c r="D36" s="135"/>
      <c r="E36" s="135"/>
      <c r="F36" s="134">
        <f>[1]SPAS!F35+[1]asistati!F35</f>
        <v>0</v>
      </c>
      <c r="G36" s="134">
        <f>[1]SPAS!G35+[1]asistati!G35</f>
        <v>0</v>
      </c>
      <c r="H36" s="134">
        <f>[1]SPAS!H35+[1]asistati!H35</f>
        <v>0</v>
      </c>
      <c r="I36" s="134">
        <f>[1]SPAS!I35+[1]asistati!I35</f>
        <v>0</v>
      </c>
      <c r="J36" s="134">
        <f>[1]SPAS!J35+[1]asistati!J35</f>
        <v>0</v>
      </c>
      <c r="K36" s="134">
        <f>[1]SPAS!K35+[1]asistati!K35</f>
        <v>0</v>
      </c>
      <c r="L36" s="134">
        <f>[1]SPAS!L35+[1]asistati!L35</f>
        <v>0</v>
      </c>
    </row>
    <row r="37" spans="1:12" hidden="1">
      <c r="A37" s="29"/>
      <c r="B37" s="24" t="s">
        <v>51</v>
      </c>
      <c r="C37" s="25" t="s">
        <v>52</v>
      </c>
      <c r="D37" s="135"/>
      <c r="E37" s="135"/>
      <c r="F37" s="134">
        <f>[1]SPAS!F36+[1]asistati!F36</f>
        <v>0</v>
      </c>
      <c r="G37" s="134">
        <f>[1]SPAS!G36+[1]asistati!G36</f>
        <v>0</v>
      </c>
      <c r="H37" s="134">
        <f>[1]SPAS!H36+[1]asistati!H36</f>
        <v>0</v>
      </c>
      <c r="I37" s="134">
        <f>[1]SPAS!I36+[1]asistati!I36</f>
        <v>0</v>
      </c>
      <c r="J37" s="134">
        <f>[1]SPAS!J36+[1]asistati!J36</f>
        <v>0</v>
      </c>
      <c r="K37" s="134">
        <f>[1]SPAS!K36+[1]asistati!K36</f>
        <v>0</v>
      </c>
      <c r="L37" s="134">
        <f>[1]SPAS!L36+[1]asistati!L36</f>
        <v>0</v>
      </c>
    </row>
    <row r="38" spans="1:12" hidden="1">
      <c r="A38" s="29"/>
      <c r="B38" s="24" t="s">
        <v>53</v>
      </c>
      <c r="C38" s="25" t="s">
        <v>54</v>
      </c>
      <c r="D38" s="135"/>
      <c r="E38" s="135"/>
      <c r="F38" s="134">
        <f>[1]SPAS!F37+[1]asistati!F37</f>
        <v>0</v>
      </c>
      <c r="G38" s="134">
        <f>[1]SPAS!G37+[1]asistati!G37</f>
        <v>0</v>
      </c>
      <c r="H38" s="134">
        <f>[1]SPAS!H37+[1]asistati!H37</f>
        <v>0</v>
      </c>
      <c r="I38" s="134">
        <f>[1]SPAS!I37+[1]asistati!I37</f>
        <v>0</v>
      </c>
      <c r="J38" s="134">
        <f>[1]SPAS!J37+[1]asistati!J37</f>
        <v>0</v>
      </c>
      <c r="K38" s="134">
        <f>[1]SPAS!K37+[1]asistati!K37</f>
        <v>0</v>
      </c>
      <c r="L38" s="134">
        <f>[1]SPAS!L37+[1]asistati!L37</f>
        <v>0</v>
      </c>
    </row>
    <row r="39" spans="1:12" hidden="1">
      <c r="A39" s="29"/>
      <c r="B39" s="24" t="s">
        <v>55</v>
      </c>
      <c r="C39" s="25" t="s">
        <v>56</v>
      </c>
      <c r="D39" s="135"/>
      <c r="E39" s="135"/>
      <c r="F39" s="134">
        <f>[1]SPAS!F38+[1]asistati!F38</f>
        <v>0</v>
      </c>
      <c r="G39" s="134">
        <f>[1]SPAS!G38+[1]asistati!G38</f>
        <v>0</v>
      </c>
      <c r="H39" s="134">
        <f>[1]SPAS!H38+[1]asistati!H38</f>
        <v>0</v>
      </c>
      <c r="I39" s="134">
        <f>[1]SPAS!I38+[1]asistati!I38</f>
        <v>0</v>
      </c>
      <c r="J39" s="134">
        <f>[1]SPAS!J38+[1]asistati!J38</f>
        <v>0</v>
      </c>
      <c r="K39" s="134">
        <f>[1]SPAS!K38+[1]asistati!K38</f>
        <v>0</v>
      </c>
      <c r="L39" s="134">
        <f>[1]SPAS!L38+[1]asistati!L38</f>
        <v>0</v>
      </c>
    </row>
    <row r="40" spans="1:12" hidden="1">
      <c r="A40" s="29"/>
      <c r="B40" s="30" t="s">
        <v>57</v>
      </c>
      <c r="C40" s="25" t="s">
        <v>58</v>
      </c>
      <c r="D40" s="135"/>
      <c r="E40" s="135"/>
      <c r="F40" s="134">
        <f>[1]SPAS!F39+[1]asistati!F39</f>
        <v>0</v>
      </c>
      <c r="G40" s="134">
        <f>[1]SPAS!G39+[1]asistati!G39</f>
        <v>0</v>
      </c>
      <c r="H40" s="134">
        <f>[1]SPAS!H39+[1]asistati!H39</f>
        <v>0</v>
      </c>
      <c r="I40" s="134">
        <f>[1]SPAS!I39+[1]asistati!I39</f>
        <v>0</v>
      </c>
      <c r="J40" s="134">
        <f>[1]SPAS!J39+[1]asistati!J39</f>
        <v>0</v>
      </c>
      <c r="K40" s="134">
        <f>[1]SPAS!K39+[1]asistati!K39</f>
        <v>0</v>
      </c>
      <c r="L40" s="134">
        <f>[1]SPAS!L39+[1]asistati!L39</f>
        <v>0</v>
      </c>
    </row>
    <row r="41" spans="1:12" hidden="1">
      <c r="A41" s="29"/>
      <c r="B41" s="30" t="s">
        <v>59</v>
      </c>
      <c r="C41" s="25" t="s">
        <v>60</v>
      </c>
      <c r="D41" s="135"/>
      <c r="E41" s="135"/>
      <c r="F41" s="134">
        <f>[1]SPAS!F40+[1]asistati!F40</f>
        <v>0</v>
      </c>
      <c r="G41" s="134">
        <f>[1]SPAS!G40+[1]asistati!G40</f>
        <v>0</v>
      </c>
      <c r="H41" s="134">
        <f>[1]SPAS!H40+[1]asistati!H40</f>
        <v>0</v>
      </c>
      <c r="I41" s="134">
        <f>[1]SPAS!I40+[1]asistati!I40</f>
        <v>0</v>
      </c>
      <c r="J41" s="134">
        <f>[1]SPAS!J40+[1]asistati!J40</f>
        <v>0</v>
      </c>
      <c r="K41" s="134">
        <f>[1]SPAS!K40+[1]asistati!K40</f>
        <v>0</v>
      </c>
      <c r="L41" s="134">
        <f>[1]SPAS!L40+[1]asistati!L40</f>
        <v>0</v>
      </c>
    </row>
    <row r="42" spans="1:12" hidden="1">
      <c r="A42" s="23"/>
      <c r="B42" s="24" t="s">
        <v>61</v>
      </c>
      <c r="C42" s="25" t="s">
        <v>62</v>
      </c>
      <c r="D42" s="135"/>
      <c r="E42" s="135"/>
      <c r="F42" s="134">
        <f>[1]SPAS!F41+[1]asistati!F41</f>
        <v>0</v>
      </c>
      <c r="G42" s="134">
        <f>[1]SPAS!G41+[1]asistati!G41</f>
        <v>0</v>
      </c>
      <c r="H42" s="134">
        <f>[1]SPAS!H41+[1]asistati!H41</f>
        <v>0</v>
      </c>
      <c r="I42" s="134">
        <f>[1]SPAS!I41+[1]asistati!I41</f>
        <v>0</v>
      </c>
      <c r="J42" s="134">
        <f>[1]SPAS!J41+[1]asistati!J41</f>
        <v>0</v>
      </c>
      <c r="K42" s="134">
        <f>[1]SPAS!K41+[1]asistati!K41</f>
        <v>0</v>
      </c>
      <c r="L42" s="134">
        <f>[1]SPAS!L41+[1]asistati!L41</f>
        <v>0</v>
      </c>
    </row>
    <row r="43" spans="1:12" ht="21.75" customHeight="1">
      <c r="A43" s="216" t="s">
        <v>63</v>
      </c>
      <c r="B43" s="217"/>
      <c r="C43" s="22" t="s">
        <v>64</v>
      </c>
      <c r="D43" s="145"/>
      <c r="E43" s="145"/>
      <c r="F43" s="100">
        <f>F44+F45+F46+F47+F48+F49+F50</f>
        <v>621000</v>
      </c>
      <c r="G43" s="100">
        <f t="shared" ref="G43:L43" si="7">G44+G45+G46+G47+G48+G49+G50</f>
        <v>605000</v>
      </c>
      <c r="H43" s="100">
        <f t="shared" si="7"/>
        <v>602959</v>
      </c>
      <c r="I43" s="100">
        <f t="shared" si="7"/>
        <v>602959</v>
      </c>
      <c r="J43" s="100">
        <f t="shared" si="7"/>
        <v>602959</v>
      </c>
      <c r="K43" s="100">
        <f t="shared" si="7"/>
        <v>0</v>
      </c>
      <c r="L43" s="100">
        <f t="shared" si="7"/>
        <v>605218</v>
      </c>
    </row>
    <row r="44" spans="1:12" hidden="1">
      <c r="A44" s="29"/>
      <c r="B44" s="33" t="s">
        <v>65</v>
      </c>
      <c r="C44" s="25" t="s">
        <v>66</v>
      </c>
      <c r="D44" s="135"/>
      <c r="E44" s="135"/>
      <c r="F44" s="134">
        <f>[1]SPAS!F43+[1]asistati!F43</f>
        <v>0</v>
      </c>
      <c r="G44" s="134">
        <f>[1]SPAS!G43+[1]asistati!G43</f>
        <v>0</v>
      </c>
      <c r="H44" s="134">
        <f>[1]SPAS!H43+[1]asistati!H43</f>
        <v>0</v>
      </c>
      <c r="I44" s="134">
        <f>[1]SPAS!I43+[1]asistati!I43</f>
        <v>0</v>
      </c>
      <c r="J44" s="134">
        <f>[1]SPAS!J43+[1]asistati!J43</f>
        <v>0</v>
      </c>
      <c r="K44" s="134">
        <f>[1]SPAS!K43+[1]asistati!K43</f>
        <v>0</v>
      </c>
      <c r="L44" s="134">
        <f>[1]SPAS!L43+[1]asistati!L43</f>
        <v>0</v>
      </c>
    </row>
    <row r="45" spans="1:12" hidden="1">
      <c r="A45" s="34"/>
      <c r="B45" s="30" t="s">
        <v>67</v>
      </c>
      <c r="C45" s="25" t="s">
        <v>68</v>
      </c>
      <c r="D45" s="135"/>
      <c r="E45" s="135"/>
      <c r="F45" s="134">
        <f>[1]SPAS!F44+[1]asistati!F44</f>
        <v>0</v>
      </c>
      <c r="G45" s="134">
        <f>[1]SPAS!G44+[1]asistati!G44</f>
        <v>0</v>
      </c>
      <c r="H45" s="134">
        <f>[1]SPAS!H44+[1]asistati!H44</f>
        <v>0</v>
      </c>
      <c r="I45" s="134">
        <f>[1]SPAS!I44+[1]asistati!I44</f>
        <v>0</v>
      </c>
      <c r="J45" s="134">
        <f>[1]SPAS!J44+[1]asistati!J44</f>
        <v>0</v>
      </c>
      <c r="K45" s="134">
        <f>[1]SPAS!K44+[1]asistati!K44</f>
        <v>0</v>
      </c>
      <c r="L45" s="134">
        <f>[1]SPAS!L44+[1]asistati!L44</f>
        <v>0</v>
      </c>
    </row>
    <row r="46" spans="1:12" hidden="1">
      <c r="A46" s="34"/>
      <c r="B46" s="30" t="s">
        <v>69</v>
      </c>
      <c r="C46" s="25" t="s">
        <v>70</v>
      </c>
      <c r="D46" s="135"/>
      <c r="E46" s="135"/>
      <c r="F46" s="134">
        <f>[1]SPAS!F45+[1]asistati!F45</f>
        <v>0</v>
      </c>
      <c r="G46" s="134">
        <f>[1]SPAS!G45+[1]asistati!G45</f>
        <v>0</v>
      </c>
      <c r="H46" s="134">
        <f>[1]SPAS!H45+[1]asistati!H45</f>
        <v>0</v>
      </c>
      <c r="I46" s="134">
        <f>[1]SPAS!I45+[1]asistati!I45</f>
        <v>0</v>
      </c>
      <c r="J46" s="134">
        <f>[1]SPAS!J45+[1]asistati!J45</f>
        <v>0</v>
      </c>
      <c r="K46" s="134">
        <f>[1]SPAS!K45+[1]asistati!K45</f>
        <v>0</v>
      </c>
      <c r="L46" s="134">
        <f>[1]SPAS!L45+[1]asistati!L45</f>
        <v>0</v>
      </c>
    </row>
    <row r="47" spans="1:12" ht="25.5" hidden="1">
      <c r="A47" s="34"/>
      <c r="B47" s="35" t="s">
        <v>71</v>
      </c>
      <c r="C47" s="25" t="s">
        <v>72</v>
      </c>
      <c r="D47" s="135"/>
      <c r="E47" s="135"/>
      <c r="F47" s="134">
        <f>[1]SPAS!F46+[1]asistati!F46</f>
        <v>0</v>
      </c>
      <c r="G47" s="134">
        <f>[1]SPAS!G46+[1]asistati!G46</f>
        <v>0</v>
      </c>
      <c r="H47" s="134">
        <f>[1]SPAS!H46+[1]asistati!H46</f>
        <v>0</v>
      </c>
      <c r="I47" s="134">
        <f>[1]SPAS!I46+[1]asistati!I46</f>
        <v>0</v>
      </c>
      <c r="J47" s="134">
        <f>[1]SPAS!J46+[1]asistati!J46</f>
        <v>0</v>
      </c>
      <c r="K47" s="134">
        <f>[1]SPAS!K46+[1]asistati!K46</f>
        <v>0</v>
      </c>
      <c r="L47" s="134">
        <f>[1]SPAS!L46+[1]asistati!L46</f>
        <v>0</v>
      </c>
    </row>
    <row r="48" spans="1:12" ht="25.5" hidden="1">
      <c r="A48" s="34"/>
      <c r="B48" s="35" t="s">
        <v>73</v>
      </c>
      <c r="C48" s="25" t="s">
        <v>74</v>
      </c>
      <c r="D48" s="135"/>
      <c r="E48" s="135"/>
      <c r="F48" s="134">
        <f>[1]SPAS!F47+[1]asistati!F47</f>
        <v>0</v>
      </c>
      <c r="G48" s="134">
        <f>[1]SPAS!G47+[1]asistati!G47</f>
        <v>0</v>
      </c>
      <c r="H48" s="134">
        <f>[1]SPAS!H47+[1]asistati!H47</f>
        <v>0</v>
      </c>
      <c r="I48" s="134">
        <f>[1]SPAS!I47+[1]asistati!I47</f>
        <v>0</v>
      </c>
      <c r="J48" s="134">
        <f>[1]SPAS!J47+[1]asistati!J47</f>
        <v>0</v>
      </c>
      <c r="K48" s="134">
        <f>[1]SPAS!K47+[1]asistati!K47</f>
        <v>0</v>
      </c>
      <c r="L48" s="134">
        <f>[1]SPAS!L47+[1]asistati!L47</f>
        <v>0</v>
      </c>
    </row>
    <row r="49" spans="1:12" hidden="1">
      <c r="A49" s="34"/>
      <c r="B49" s="30" t="s">
        <v>75</v>
      </c>
      <c r="C49" s="25" t="s">
        <v>76</v>
      </c>
      <c r="D49" s="135"/>
      <c r="E49" s="135"/>
      <c r="F49" s="134">
        <f>[1]SPAS!F48+[1]asistati!F48</f>
        <v>0</v>
      </c>
      <c r="G49" s="134">
        <f>[1]SPAS!G48+[1]asistati!G48</f>
        <v>0</v>
      </c>
      <c r="H49" s="134">
        <f>[1]SPAS!H48+[1]asistati!H48</f>
        <v>0</v>
      </c>
      <c r="I49" s="134">
        <f>[1]SPAS!I48+[1]asistati!I48</f>
        <v>0</v>
      </c>
      <c r="J49" s="134">
        <f>[1]SPAS!J48+[1]asistati!J48</f>
        <v>0</v>
      </c>
      <c r="K49" s="134">
        <f>[1]SPAS!K48+[1]asistati!K48</f>
        <v>0</v>
      </c>
      <c r="L49" s="134">
        <f>[1]SPAS!L48+[1]asistati!L48</f>
        <v>0</v>
      </c>
    </row>
    <row r="50" spans="1:12">
      <c r="A50" s="34"/>
      <c r="B50" s="137" t="s">
        <v>482</v>
      </c>
      <c r="C50" s="36" t="s">
        <v>77</v>
      </c>
      <c r="D50" s="162"/>
      <c r="E50" s="162"/>
      <c r="F50" s="134">
        <f>[1]SPAS!F49+[1]asistati!F49+'[1]Prim+SPAS'!F47+'[1]68-06'!F48</f>
        <v>621000</v>
      </c>
      <c r="G50" s="134">
        <f>[1]SPAS!G49+[1]asistati!G49+'[1]Prim+SPAS'!G47+'[1]68-06'!G48</f>
        <v>605000</v>
      </c>
      <c r="H50" s="134">
        <f>[1]SPAS!H49+[1]asistati!H49+'[1]Prim+SPAS'!H47+'[1]68-06'!H48</f>
        <v>602959</v>
      </c>
      <c r="I50" s="134">
        <f>[1]SPAS!I49+[1]asistati!I49+'[1]Prim+SPAS'!I47+'[1]68-06'!I48</f>
        <v>602959</v>
      </c>
      <c r="J50" s="134">
        <f>[1]SPAS!J49+[1]asistati!J49+'[1]Prim+SPAS'!J47+'[1]68-06'!J48</f>
        <v>602959</v>
      </c>
      <c r="K50" s="134">
        <f>[1]SPAS!K49+[1]asistati!K49+'[1]Prim+SPAS'!K47+'[1]68-06'!K48</f>
        <v>0</v>
      </c>
      <c r="L50" s="134">
        <f>[1]SPAS!L49+[1]asistati!L49+'[1]Prim+SPAS'!L47+'[1]68-06'!L48</f>
        <v>605218</v>
      </c>
    </row>
    <row r="51" spans="1:12" ht="31.5" customHeight="1">
      <c r="A51" s="224" t="s">
        <v>475</v>
      </c>
      <c r="B51" s="224"/>
      <c r="C51" s="37" t="s">
        <v>78</v>
      </c>
      <c r="D51" s="163"/>
      <c r="E51" s="163"/>
      <c r="F51" s="164">
        <f t="shared" ref="F51:L51" si="8">F52+F63+F64+F67+F72+F76+F79+F80+F81+F82+F83+F84+F97+F98+F99</f>
        <v>2000000</v>
      </c>
      <c r="G51" s="164">
        <f t="shared" si="8"/>
        <v>1800000</v>
      </c>
      <c r="H51" s="164">
        <f t="shared" si="8"/>
        <v>1713468</v>
      </c>
      <c r="I51" s="164">
        <f t="shared" si="8"/>
        <v>1713468</v>
      </c>
      <c r="J51" s="164">
        <f t="shared" si="8"/>
        <v>1713468</v>
      </c>
      <c r="K51" s="164">
        <f t="shared" si="8"/>
        <v>0</v>
      </c>
      <c r="L51" s="164">
        <f t="shared" si="8"/>
        <v>1769858</v>
      </c>
    </row>
    <row r="52" spans="1:12" ht="24" customHeight="1">
      <c r="A52" s="38" t="s">
        <v>79</v>
      </c>
      <c r="B52" s="31"/>
      <c r="C52" s="22" t="s">
        <v>80</v>
      </c>
      <c r="D52" s="145"/>
      <c r="E52" s="145"/>
      <c r="F52" s="100">
        <f>F53+F54+F55+F56+F57+F58+F59+F60+F61+F62</f>
        <v>1646500</v>
      </c>
      <c r="G52" s="100">
        <f t="shared" ref="G52:L52" si="9">G53+G54+G55+G56+G57+G58+G59+G60+G61+G62</f>
        <v>1340900</v>
      </c>
      <c r="H52" s="100">
        <f t="shared" si="9"/>
        <v>1286278</v>
      </c>
      <c r="I52" s="100">
        <f t="shared" si="9"/>
        <v>1286278</v>
      </c>
      <c r="J52" s="100">
        <f t="shared" si="9"/>
        <v>1286278</v>
      </c>
      <c r="K52" s="100">
        <f t="shared" si="9"/>
        <v>0</v>
      </c>
      <c r="L52" s="100">
        <f t="shared" si="9"/>
        <v>1308111</v>
      </c>
    </row>
    <row r="53" spans="1:12">
      <c r="A53" s="34"/>
      <c r="B53" s="30" t="s">
        <v>81</v>
      </c>
      <c r="C53" s="25" t="s">
        <v>82</v>
      </c>
      <c r="D53" s="135"/>
      <c r="E53" s="135"/>
      <c r="F53" s="134">
        <f>[1]SPAS!F52+[1]asistati!F52+'[1]68-06'!F51</f>
        <v>51000</v>
      </c>
      <c r="G53" s="134">
        <f>[1]SPAS!G52+[1]asistati!G52+'[1]68-06'!G51</f>
        <v>26000</v>
      </c>
      <c r="H53" s="134">
        <f>[1]SPAS!H52+[1]asistati!H52+'[1]68-06'!H51</f>
        <v>22800</v>
      </c>
      <c r="I53" s="134">
        <f>[1]SPAS!I52+[1]asistati!I52+'[1]68-06'!I51</f>
        <v>22800</v>
      </c>
      <c r="J53" s="134">
        <f>[1]SPAS!J52+[1]asistati!J52+'[1]68-06'!J51</f>
        <v>22800</v>
      </c>
      <c r="K53" s="134">
        <f>[1]SPAS!K52+[1]asistati!K52+'[1]68-06'!K51</f>
        <v>0</v>
      </c>
      <c r="L53" s="134">
        <f>[1]SPAS!L52+[1]asistati!L52+'[1]68-06'!L51</f>
        <v>31906</v>
      </c>
    </row>
    <row r="54" spans="1:12">
      <c r="A54" s="34"/>
      <c r="B54" s="30" t="s">
        <v>83</v>
      </c>
      <c r="C54" s="25" t="s">
        <v>84</v>
      </c>
      <c r="D54" s="135"/>
      <c r="E54" s="135"/>
      <c r="F54" s="134">
        <f>[1]SPAS!F53+[1]asistati!F53+'[1]68-06'!F52</f>
        <v>72000</v>
      </c>
      <c r="G54" s="134">
        <f>[1]SPAS!G53+[1]asistati!G53+'[1]68-06'!G52</f>
        <v>70000</v>
      </c>
      <c r="H54" s="134">
        <f>[1]SPAS!H53+[1]asistati!H53+'[1]68-06'!H52</f>
        <v>67923</v>
      </c>
      <c r="I54" s="134">
        <f>[1]SPAS!I53+[1]asistati!I53+'[1]68-06'!I52</f>
        <v>67923</v>
      </c>
      <c r="J54" s="134">
        <f>[1]SPAS!J53+[1]asistati!J53+'[1]68-06'!J52</f>
        <v>67923</v>
      </c>
      <c r="K54" s="134">
        <f>[1]SPAS!K53+[1]asistati!K53+'[1]68-06'!K52</f>
        <v>0</v>
      </c>
      <c r="L54" s="134">
        <f>[1]SPAS!L53+[1]asistati!L53+'[1]68-06'!L52</f>
        <v>68815</v>
      </c>
    </row>
    <row r="55" spans="1:12">
      <c r="A55" s="34"/>
      <c r="B55" s="30" t="s">
        <v>85</v>
      </c>
      <c r="C55" s="25" t="s">
        <v>86</v>
      </c>
      <c r="D55" s="135"/>
      <c r="E55" s="135"/>
      <c r="F55" s="134">
        <f>[1]SPAS!F54+[1]asistati!F54+'[1]68-06'!F53</f>
        <v>365100</v>
      </c>
      <c r="G55" s="134">
        <f>[1]SPAS!G54+[1]asistati!G54+'[1]68-06'!G53</f>
        <v>264100</v>
      </c>
      <c r="H55" s="134">
        <f>[1]SPAS!H54+[1]asistati!H54+'[1]68-06'!H53</f>
        <v>258708</v>
      </c>
      <c r="I55" s="134">
        <f>[1]SPAS!I54+[1]asistati!I54+'[1]68-06'!I53</f>
        <v>258708</v>
      </c>
      <c r="J55" s="134">
        <f>[1]SPAS!J54+[1]asistati!J54+'[1]68-06'!J53</f>
        <v>258708</v>
      </c>
      <c r="K55" s="134">
        <f>[1]SPAS!K54+[1]asistati!K54+'[1]68-06'!K53</f>
        <v>0</v>
      </c>
      <c r="L55" s="134">
        <f>[1]SPAS!L54+[1]asistati!L54+'[1]68-06'!L53</f>
        <v>251519</v>
      </c>
    </row>
    <row r="56" spans="1:12">
      <c r="A56" s="34"/>
      <c r="B56" s="30" t="s">
        <v>87</v>
      </c>
      <c r="C56" s="25" t="s">
        <v>88</v>
      </c>
      <c r="D56" s="135"/>
      <c r="E56" s="135"/>
      <c r="F56" s="134">
        <f>[1]SPAS!F55+[1]asistati!F55+'[1]68-06'!F54</f>
        <v>123100</v>
      </c>
      <c r="G56" s="134">
        <f>[1]SPAS!G55+[1]asistati!G55+'[1]68-06'!G54</f>
        <v>100100</v>
      </c>
      <c r="H56" s="134">
        <f>[1]SPAS!H55+[1]asistati!H55+'[1]68-06'!H54</f>
        <v>98499</v>
      </c>
      <c r="I56" s="134">
        <f>[1]SPAS!I55+[1]asistati!I55+'[1]68-06'!I54</f>
        <v>98499</v>
      </c>
      <c r="J56" s="134">
        <f>[1]SPAS!J55+[1]asistati!J55+'[1]68-06'!J54</f>
        <v>98499</v>
      </c>
      <c r="K56" s="134">
        <f>[1]SPAS!K55+[1]asistati!K55+'[1]68-06'!K54</f>
        <v>0</v>
      </c>
      <c r="L56" s="134">
        <f>[1]SPAS!L55+[1]asistati!L55+'[1]68-06'!L54</f>
        <v>99081</v>
      </c>
    </row>
    <row r="57" spans="1:12">
      <c r="A57" s="34"/>
      <c r="B57" s="30" t="s">
        <v>89</v>
      </c>
      <c r="C57" s="25" t="s">
        <v>90</v>
      </c>
      <c r="D57" s="135"/>
      <c r="E57" s="135"/>
      <c r="F57" s="134">
        <f>[1]SPAS!F56+[1]asistati!F56</f>
        <v>11000</v>
      </c>
      <c r="G57" s="134">
        <f>[1]SPAS!G56+[1]asistati!G56</f>
        <v>11500</v>
      </c>
      <c r="H57" s="134">
        <f>[1]SPAS!H56+[1]asistati!H56</f>
        <v>11250</v>
      </c>
      <c r="I57" s="134">
        <f>[1]SPAS!I56+[1]asistati!I56</f>
        <v>11250</v>
      </c>
      <c r="J57" s="134">
        <f>[1]SPAS!J56+[1]asistati!J56</f>
        <v>11250</v>
      </c>
      <c r="K57" s="134">
        <f>[1]SPAS!K56+[1]asistati!K56</f>
        <v>0</v>
      </c>
      <c r="L57" s="134">
        <f>[1]SPAS!L56+[1]asistati!L56</f>
        <v>12771</v>
      </c>
    </row>
    <row r="58" spans="1:12" hidden="1">
      <c r="A58" s="34"/>
      <c r="B58" s="30" t="s">
        <v>91</v>
      </c>
      <c r="C58" s="25" t="s">
        <v>92</v>
      </c>
      <c r="D58" s="135"/>
      <c r="E58" s="135"/>
      <c r="F58" s="134">
        <f>[1]SPAS!F57+[1]asistati!F57</f>
        <v>0</v>
      </c>
      <c r="G58" s="134">
        <f>[1]SPAS!G57+[1]asistati!G57</f>
        <v>0</v>
      </c>
      <c r="H58" s="134">
        <f>[1]SPAS!H57+[1]asistati!H57</f>
        <v>0</v>
      </c>
      <c r="I58" s="134">
        <f>[1]SPAS!I57+[1]asistati!I57</f>
        <v>0</v>
      </c>
      <c r="J58" s="134">
        <f>[1]SPAS!J57+[1]asistati!J57</f>
        <v>0</v>
      </c>
      <c r="K58" s="134">
        <f>[1]SPAS!K57+[1]asistati!K57</f>
        <v>0</v>
      </c>
      <c r="L58" s="134">
        <f>[1]SPAS!L57+[1]asistati!L57</f>
        <v>0</v>
      </c>
    </row>
    <row r="59" spans="1:12" hidden="1">
      <c r="A59" s="34"/>
      <c r="B59" s="30" t="s">
        <v>93</v>
      </c>
      <c r="C59" s="25" t="s">
        <v>94</v>
      </c>
      <c r="D59" s="135"/>
      <c r="E59" s="135"/>
      <c r="F59" s="134">
        <f>[1]SPAS!F58+[1]asistati!F58</f>
        <v>0</v>
      </c>
      <c r="G59" s="134">
        <f>[1]SPAS!G58+[1]asistati!G58</f>
        <v>0</v>
      </c>
      <c r="H59" s="134">
        <f>[1]SPAS!H58+[1]asistati!H58</f>
        <v>0</v>
      </c>
      <c r="I59" s="134">
        <f>[1]SPAS!I58+[1]asistati!I58</f>
        <v>0</v>
      </c>
      <c r="J59" s="134">
        <f>[1]SPAS!J58+[1]asistati!J58</f>
        <v>0</v>
      </c>
      <c r="K59" s="134">
        <f>[1]SPAS!K58+[1]asistati!K58</f>
        <v>0</v>
      </c>
      <c r="L59" s="134">
        <f>[1]SPAS!L58+[1]asistati!L58</f>
        <v>0</v>
      </c>
    </row>
    <row r="60" spans="1:12">
      <c r="A60" s="34"/>
      <c r="B60" s="30" t="s">
        <v>95</v>
      </c>
      <c r="C60" s="25" t="s">
        <v>96</v>
      </c>
      <c r="D60" s="135"/>
      <c r="E60" s="135"/>
      <c r="F60" s="134">
        <f>[1]SPAS!F59+[1]asistati!F59</f>
        <v>42500</v>
      </c>
      <c r="G60" s="134">
        <f>[1]SPAS!G59+[1]asistati!G59</f>
        <v>41500</v>
      </c>
      <c r="H60" s="134">
        <f>[1]SPAS!H59+[1]asistati!H59</f>
        <v>38127</v>
      </c>
      <c r="I60" s="134">
        <f>[1]SPAS!I59+[1]asistati!I59</f>
        <v>38127</v>
      </c>
      <c r="J60" s="134">
        <f>[1]SPAS!J59+[1]asistati!J59</f>
        <v>38127</v>
      </c>
      <c r="K60" s="134">
        <f>[1]SPAS!K59+[1]asistati!K59</f>
        <v>0</v>
      </c>
      <c r="L60" s="134">
        <f>[1]SPAS!L59+[1]asistati!L59</f>
        <v>38264</v>
      </c>
    </row>
    <row r="61" spans="1:12">
      <c r="A61" s="34"/>
      <c r="B61" s="39" t="s">
        <v>97</v>
      </c>
      <c r="C61" s="25" t="s">
        <v>98</v>
      </c>
      <c r="D61" s="135"/>
      <c r="E61" s="135"/>
      <c r="F61" s="134">
        <f>[1]SPAS!F60+[1]asistati!F60+'[1]68-06'!F59</f>
        <v>467400</v>
      </c>
      <c r="G61" s="134">
        <f>[1]SPAS!G60+[1]asistati!G60+'[1]68-06'!G59</f>
        <v>395400</v>
      </c>
      <c r="H61" s="134">
        <f>[1]SPAS!H60+[1]asistati!H60+'[1]68-06'!H59</f>
        <v>389860</v>
      </c>
      <c r="I61" s="134">
        <f>[1]SPAS!I60+[1]asistati!I60+'[1]68-06'!I59</f>
        <v>389860</v>
      </c>
      <c r="J61" s="134">
        <f>[1]SPAS!J60+[1]asistati!J60+'[1]68-06'!J59</f>
        <v>389860</v>
      </c>
      <c r="K61" s="134">
        <f>[1]SPAS!K60+[1]asistati!K60+'[1]68-06'!K59</f>
        <v>0</v>
      </c>
      <c r="L61" s="134">
        <f>[1]SPAS!L60+[1]asistati!L60+'[1]68-06'!L59</f>
        <v>390041</v>
      </c>
    </row>
    <row r="62" spans="1:12">
      <c r="A62" s="34"/>
      <c r="B62" s="30" t="s">
        <v>99</v>
      </c>
      <c r="C62" s="25" t="s">
        <v>100</v>
      </c>
      <c r="D62" s="135"/>
      <c r="E62" s="135"/>
      <c r="F62" s="134">
        <f>[1]SPAS!F61+[1]asistati!F61+'[1]68-06'!F60</f>
        <v>514400</v>
      </c>
      <c r="G62" s="134">
        <f>[1]SPAS!G61+[1]asistati!G61+'[1]68-06'!G60</f>
        <v>432300</v>
      </c>
      <c r="H62" s="134">
        <f>[1]SPAS!H61+[1]asistati!H61+'[1]68-06'!H60</f>
        <v>399111</v>
      </c>
      <c r="I62" s="134">
        <f>[1]SPAS!I61+[1]asistati!I61+'[1]68-06'!I60</f>
        <v>399111</v>
      </c>
      <c r="J62" s="134">
        <f>[1]SPAS!J61+[1]asistati!J61+'[1]68-06'!J60</f>
        <v>399111</v>
      </c>
      <c r="K62" s="134">
        <f>[1]SPAS!K61+[1]asistati!K61+'[1]68-06'!K60</f>
        <v>0</v>
      </c>
      <c r="L62" s="134">
        <f>[1]SPAS!L61+[1]asistati!L61+'[1]68-06'!L60</f>
        <v>415714</v>
      </c>
    </row>
    <row r="63" spans="1:12" ht="20.25" customHeight="1">
      <c r="A63" s="21" t="s">
        <v>101</v>
      </c>
      <c r="B63" s="31"/>
      <c r="C63" s="22" t="s">
        <v>102</v>
      </c>
      <c r="D63" s="145"/>
      <c r="E63" s="145"/>
      <c r="F63" s="100">
        <f>[1]SPAS!F62+[1]asistati!F62</f>
        <v>0</v>
      </c>
      <c r="G63" s="100">
        <f>[1]SPAS!G62+[1]asistati!G62</f>
        <v>0</v>
      </c>
      <c r="H63" s="100">
        <f>[1]SPAS!H62+[1]asistati!H62</f>
        <v>0</v>
      </c>
      <c r="I63" s="100">
        <f>[1]SPAS!I62+[1]asistati!I62</f>
        <v>0</v>
      </c>
      <c r="J63" s="100">
        <f>[1]SPAS!J62+[1]asistati!J62</f>
        <v>0</v>
      </c>
      <c r="K63" s="100">
        <f>[1]SPAS!K62+[1]asistati!K62</f>
        <v>0</v>
      </c>
      <c r="L63" s="100">
        <f>[1]SPAS!L62+[1]asistati!L62</f>
        <v>0</v>
      </c>
    </row>
    <row r="64" spans="1:12" ht="18.75" customHeight="1">
      <c r="A64" s="21" t="s">
        <v>103</v>
      </c>
      <c r="B64" s="40"/>
      <c r="C64" s="22" t="s">
        <v>104</v>
      </c>
      <c r="D64" s="145"/>
      <c r="E64" s="145"/>
      <c r="F64" s="100">
        <f>F65+F66</f>
        <v>278000</v>
      </c>
      <c r="G64" s="100">
        <f t="shared" ref="G64:L64" si="10">G65+G66</f>
        <v>358000</v>
      </c>
      <c r="H64" s="100">
        <f t="shared" si="10"/>
        <v>337839</v>
      </c>
      <c r="I64" s="100">
        <f t="shared" si="10"/>
        <v>337839</v>
      </c>
      <c r="J64" s="100">
        <f t="shared" si="10"/>
        <v>337839</v>
      </c>
      <c r="K64" s="100">
        <f t="shared" si="10"/>
        <v>0</v>
      </c>
      <c r="L64" s="100">
        <f t="shared" si="10"/>
        <v>342991</v>
      </c>
    </row>
    <row r="65" spans="1:12" ht="18" customHeight="1">
      <c r="A65" s="29"/>
      <c r="B65" s="39" t="s">
        <v>105</v>
      </c>
      <c r="C65" s="25" t="s">
        <v>106</v>
      </c>
      <c r="D65" s="135"/>
      <c r="E65" s="135"/>
      <c r="F65" s="134">
        <f>[1]SPAS!F64+[1]asistati!F64+'[1]68-06'!F63</f>
        <v>278000</v>
      </c>
      <c r="G65" s="134">
        <f>[1]SPAS!G64+[1]asistati!G64+'[1]68-06'!G63</f>
        <v>358000</v>
      </c>
      <c r="H65" s="134">
        <f>[1]SPAS!H64+[1]asistati!H64+'[1]68-06'!H63</f>
        <v>337839</v>
      </c>
      <c r="I65" s="134">
        <f>[1]SPAS!I64+[1]asistati!I64+'[1]68-06'!I63</f>
        <v>337839</v>
      </c>
      <c r="J65" s="134">
        <f>[1]SPAS!J64+[1]asistati!J64+'[1]68-06'!J63</f>
        <v>337839</v>
      </c>
      <c r="K65" s="134">
        <f>[1]SPAS!K64+[1]asistati!K64+'[1]68-06'!K63</f>
        <v>0</v>
      </c>
      <c r="L65" s="134">
        <f>[1]SPAS!L64+[1]asistati!L64+'[1]68-06'!L63</f>
        <v>342991</v>
      </c>
    </row>
    <row r="66" spans="1:12" hidden="1">
      <c r="A66" s="29"/>
      <c r="B66" s="39" t="s">
        <v>107</v>
      </c>
      <c r="C66" s="25" t="s">
        <v>108</v>
      </c>
      <c r="D66" s="135"/>
      <c r="E66" s="135"/>
      <c r="F66" s="134">
        <f>[1]SPAS!F65+[1]asistati!F65</f>
        <v>0</v>
      </c>
      <c r="G66" s="134">
        <f>[1]SPAS!G65+[1]asistati!G65</f>
        <v>0</v>
      </c>
      <c r="H66" s="134">
        <f>[1]SPAS!H65+[1]asistati!H65</f>
        <v>0</v>
      </c>
      <c r="I66" s="134">
        <f>[1]SPAS!I65+[1]asistati!I65</f>
        <v>0</v>
      </c>
      <c r="J66" s="134">
        <f>[1]SPAS!J65+[1]asistati!J65</f>
        <v>0</v>
      </c>
      <c r="K66" s="134">
        <f>[1]SPAS!K65+[1]asistati!K65</f>
        <v>0</v>
      </c>
      <c r="L66" s="134">
        <f>[1]SPAS!L65+[1]asistati!L65</f>
        <v>0</v>
      </c>
    </row>
    <row r="67" spans="1:12" ht="31.5" customHeight="1">
      <c r="A67" s="214" t="s">
        <v>476</v>
      </c>
      <c r="B67" s="225"/>
      <c r="C67" s="22" t="s">
        <v>109</v>
      </c>
      <c r="D67" s="145"/>
      <c r="E67" s="145"/>
      <c r="F67" s="100">
        <f>F68+F69+F70+F71</f>
        <v>25000</v>
      </c>
      <c r="G67" s="100">
        <f t="shared" ref="G67:L67" si="11">G68+G69+G70+G71</f>
        <v>15000</v>
      </c>
      <c r="H67" s="100">
        <f t="shared" si="11"/>
        <v>9644</v>
      </c>
      <c r="I67" s="100">
        <f t="shared" si="11"/>
        <v>9644</v>
      </c>
      <c r="J67" s="100">
        <f t="shared" si="11"/>
        <v>9644</v>
      </c>
      <c r="K67" s="100">
        <f t="shared" si="11"/>
        <v>0</v>
      </c>
      <c r="L67" s="100">
        <f t="shared" si="11"/>
        <v>9644</v>
      </c>
    </row>
    <row r="68" spans="1:12">
      <c r="A68" s="34"/>
      <c r="B68" s="30" t="s">
        <v>110</v>
      </c>
      <c r="C68" s="25" t="s">
        <v>111</v>
      </c>
      <c r="D68" s="135"/>
      <c r="E68" s="135"/>
      <c r="F68" s="134">
        <f>[1]SPAS!F67+[1]asistati!F67+'[1]68-06'!F66</f>
        <v>14000</v>
      </c>
      <c r="G68" s="134">
        <f>[1]SPAS!G67+[1]asistati!G67+'[1]68-06'!G66</f>
        <v>7800</v>
      </c>
      <c r="H68" s="134">
        <f>[1]SPAS!H67+[1]asistati!H67+'[1]68-06'!H66</f>
        <v>6709</v>
      </c>
      <c r="I68" s="134">
        <f>[1]SPAS!I67+[1]asistati!I67+'[1]68-06'!I66</f>
        <v>6709</v>
      </c>
      <c r="J68" s="134">
        <f>[1]SPAS!J67+[1]asistati!J67+'[1]68-06'!J66</f>
        <v>6709</v>
      </c>
      <c r="K68" s="134">
        <f>[1]SPAS!K67+[1]asistati!K67+'[1]68-06'!K66</f>
        <v>0</v>
      </c>
      <c r="L68" s="134">
        <f>[1]SPAS!L67+[1]asistati!L67+'[1]68-06'!L66</f>
        <v>6709</v>
      </c>
    </row>
    <row r="69" spans="1:12">
      <c r="A69" s="34"/>
      <c r="B69" s="30" t="s">
        <v>112</v>
      </c>
      <c r="C69" s="25" t="s">
        <v>113</v>
      </c>
      <c r="D69" s="135"/>
      <c r="E69" s="135"/>
      <c r="F69" s="134">
        <f>[1]SPAS!F68+[1]asistati!F68+'[1]68-06'!F67</f>
        <v>9000</v>
      </c>
      <c r="G69" s="134">
        <f>[1]SPAS!G68+[1]asistati!G68+'[1]68-06'!G67</f>
        <v>5200</v>
      </c>
      <c r="H69" s="134">
        <f>[1]SPAS!H68+[1]asistati!H68+'[1]68-06'!H67</f>
        <v>2408</v>
      </c>
      <c r="I69" s="134">
        <f>[1]SPAS!I68+[1]asistati!I68+'[1]68-06'!I67</f>
        <v>2408</v>
      </c>
      <c r="J69" s="134">
        <f>[1]SPAS!J68+[1]asistati!J68+'[1]68-06'!J67</f>
        <v>2408</v>
      </c>
      <c r="K69" s="134">
        <f>[1]SPAS!K68+[1]asistati!K68+'[1]68-06'!K67</f>
        <v>0</v>
      </c>
      <c r="L69" s="134">
        <f>[1]SPAS!L68+[1]asistati!L68+'[1]68-06'!L67</f>
        <v>2408</v>
      </c>
    </row>
    <row r="70" spans="1:12">
      <c r="A70" s="34"/>
      <c r="B70" s="30" t="s">
        <v>114</v>
      </c>
      <c r="C70" s="25" t="s">
        <v>115</v>
      </c>
      <c r="D70" s="135"/>
      <c r="E70" s="135"/>
      <c r="F70" s="134">
        <f>[1]SPAS!F69+[1]asistati!F69</f>
        <v>0</v>
      </c>
      <c r="G70" s="134">
        <f>[1]SPAS!G69+[1]asistati!G69</f>
        <v>0</v>
      </c>
      <c r="H70" s="134">
        <f>[1]SPAS!H69+[1]asistati!H69</f>
        <v>0</v>
      </c>
      <c r="I70" s="134">
        <f>[1]SPAS!I69+[1]asistati!I69</f>
        <v>0</v>
      </c>
      <c r="J70" s="134">
        <f>[1]SPAS!J69+[1]asistati!J69</f>
        <v>0</v>
      </c>
      <c r="K70" s="134">
        <f>[1]SPAS!K69+[1]asistati!K69</f>
        <v>0</v>
      </c>
      <c r="L70" s="134">
        <f>[1]SPAS!L69+[1]asistati!L69</f>
        <v>0</v>
      </c>
    </row>
    <row r="71" spans="1:12">
      <c r="A71" s="34"/>
      <c r="B71" s="30" t="s">
        <v>116</v>
      </c>
      <c r="C71" s="25" t="s">
        <v>117</v>
      </c>
      <c r="D71" s="135"/>
      <c r="E71" s="135"/>
      <c r="F71" s="134">
        <f>[1]SPAS!F70+[1]asistati!F70</f>
        <v>2000</v>
      </c>
      <c r="G71" s="134">
        <f>[1]SPAS!G70+[1]asistati!G70</f>
        <v>2000</v>
      </c>
      <c r="H71" s="134">
        <f>[1]SPAS!H70+[1]asistati!H70</f>
        <v>527</v>
      </c>
      <c r="I71" s="134">
        <f>[1]SPAS!I70+[1]asistati!I70</f>
        <v>527</v>
      </c>
      <c r="J71" s="134">
        <f>[1]SPAS!J70+[1]asistati!J70</f>
        <v>527</v>
      </c>
      <c r="K71" s="134">
        <f>[1]SPAS!K70+[1]asistati!K70</f>
        <v>0</v>
      </c>
      <c r="L71" s="134">
        <f>[1]SPAS!L70+[1]asistati!L70</f>
        <v>527</v>
      </c>
    </row>
    <row r="72" spans="1:12" ht="30" customHeight="1">
      <c r="A72" s="218" t="s">
        <v>485</v>
      </c>
      <c r="B72" s="219"/>
      <c r="C72" s="22" t="s">
        <v>118</v>
      </c>
      <c r="D72" s="145"/>
      <c r="E72" s="145"/>
      <c r="F72" s="100">
        <f>F73+F74+F75</f>
        <v>30000</v>
      </c>
      <c r="G72" s="100">
        <f t="shared" ref="G72:L72" si="12">G73+G74+G75</f>
        <v>22500</v>
      </c>
      <c r="H72" s="100">
        <f t="shared" si="12"/>
        <v>21553</v>
      </c>
      <c r="I72" s="100">
        <f t="shared" si="12"/>
        <v>21553</v>
      </c>
      <c r="J72" s="100">
        <f t="shared" si="12"/>
        <v>21553</v>
      </c>
      <c r="K72" s="100">
        <f t="shared" si="12"/>
        <v>0</v>
      </c>
      <c r="L72" s="100">
        <f t="shared" si="12"/>
        <v>50340</v>
      </c>
    </row>
    <row r="73" spans="1:12">
      <c r="A73" s="34"/>
      <c r="B73" s="30" t="s">
        <v>119</v>
      </c>
      <c r="C73" s="25" t="s">
        <v>120</v>
      </c>
      <c r="D73" s="135"/>
      <c r="E73" s="135"/>
      <c r="F73" s="134">
        <f>[1]SPAS!F72+[1]asistati!F72</f>
        <v>0</v>
      </c>
      <c r="G73" s="134">
        <f>[1]SPAS!G72+[1]asistati!G72</f>
        <v>0</v>
      </c>
      <c r="H73" s="134">
        <f>[1]SPAS!H72+[1]asistati!H72</f>
        <v>0</v>
      </c>
      <c r="I73" s="134">
        <f>[1]SPAS!I72+[1]asistati!I72</f>
        <v>0</v>
      </c>
      <c r="J73" s="134">
        <f>[1]SPAS!J72+[1]asistati!J72</f>
        <v>0</v>
      </c>
      <c r="K73" s="134">
        <f>[1]SPAS!K72+[1]asistati!K72</f>
        <v>0</v>
      </c>
      <c r="L73" s="134">
        <f>[1]SPAS!L72+[1]asistati!L72</f>
        <v>0</v>
      </c>
    </row>
    <row r="74" spans="1:12">
      <c r="A74" s="34"/>
      <c r="B74" s="30" t="s">
        <v>121</v>
      </c>
      <c r="C74" s="25" t="s">
        <v>122</v>
      </c>
      <c r="D74" s="135"/>
      <c r="E74" s="135"/>
      <c r="F74" s="134">
        <f>[1]SPAS!F73+[1]asistati!F73</f>
        <v>0</v>
      </c>
      <c r="G74" s="134">
        <f>[1]SPAS!G73+[1]asistati!G73</f>
        <v>0</v>
      </c>
      <c r="H74" s="134">
        <f>[1]SPAS!H73+[1]asistati!H73</f>
        <v>0</v>
      </c>
      <c r="I74" s="134">
        <f>[1]SPAS!I73+[1]asistati!I73</f>
        <v>0</v>
      </c>
      <c r="J74" s="134">
        <f>[1]SPAS!J73+[1]asistati!J73</f>
        <v>0</v>
      </c>
      <c r="K74" s="134">
        <f>[1]SPAS!K73+[1]asistati!K73</f>
        <v>0</v>
      </c>
      <c r="L74" s="134">
        <f>[1]SPAS!L73+[1]asistati!L73</f>
        <v>4155</v>
      </c>
    </row>
    <row r="75" spans="1:12">
      <c r="A75" s="34"/>
      <c r="B75" s="30" t="s">
        <v>123</v>
      </c>
      <c r="C75" s="25" t="s">
        <v>124</v>
      </c>
      <c r="D75" s="135"/>
      <c r="E75" s="135"/>
      <c r="F75" s="134">
        <f>[1]SPAS!F74+[1]asistati!F74+'[1]Prim+SPAS'!F73+'[1]68-06'!F73</f>
        <v>30000</v>
      </c>
      <c r="G75" s="134">
        <f>[1]SPAS!G74+[1]asistati!G74+'[1]Prim+SPAS'!G73+'[1]68-06'!G73</f>
        <v>22500</v>
      </c>
      <c r="H75" s="134">
        <f>[1]SPAS!H74+[1]asistati!H74+'[1]Prim+SPAS'!H73+'[1]68-06'!H73</f>
        <v>21553</v>
      </c>
      <c r="I75" s="134">
        <f>[1]SPAS!I74+[1]asistati!I74+'[1]Prim+SPAS'!I73+'[1]68-06'!I73</f>
        <v>21553</v>
      </c>
      <c r="J75" s="134">
        <f>[1]SPAS!J74+[1]asistati!J74+'[1]Prim+SPAS'!J73+'[1]68-06'!J73</f>
        <v>21553</v>
      </c>
      <c r="K75" s="134">
        <f>[1]SPAS!K74+[1]asistati!K74+'[1]Prim+SPAS'!K73+'[1]68-06'!K73</f>
        <v>0</v>
      </c>
      <c r="L75" s="134">
        <f>[1]SPAS!L74+[1]asistati!L74+'[1]Prim+SPAS'!L73+'[1]68-06'!L73</f>
        <v>46185</v>
      </c>
    </row>
    <row r="76" spans="1:12">
      <c r="A76" s="40" t="s">
        <v>125</v>
      </c>
      <c r="B76" s="40"/>
      <c r="C76" s="22" t="s">
        <v>126</v>
      </c>
      <c r="D76" s="145"/>
      <c r="E76" s="145"/>
      <c r="F76" s="100">
        <f>F77+F78</f>
        <v>1000</v>
      </c>
      <c r="G76" s="100">
        <f t="shared" ref="G76:L76" si="13">G77+G78</f>
        <v>0</v>
      </c>
      <c r="H76" s="100">
        <f t="shared" si="13"/>
        <v>0</v>
      </c>
      <c r="I76" s="100">
        <f t="shared" si="13"/>
        <v>0</v>
      </c>
      <c r="J76" s="100">
        <f t="shared" si="13"/>
        <v>0</v>
      </c>
      <c r="K76" s="100">
        <f t="shared" si="13"/>
        <v>0</v>
      </c>
      <c r="L76" s="100">
        <f t="shared" si="13"/>
        <v>0</v>
      </c>
    </row>
    <row r="77" spans="1:12">
      <c r="A77" s="34"/>
      <c r="B77" s="30" t="s">
        <v>127</v>
      </c>
      <c r="C77" s="25" t="s">
        <v>128</v>
      </c>
      <c r="D77" s="135"/>
      <c r="E77" s="135"/>
      <c r="F77" s="134">
        <f>[1]SPAS!F76+[1]asistati!F76</f>
        <v>1000</v>
      </c>
      <c r="G77" s="134">
        <f>[1]SPAS!G76+[1]asistati!G76</f>
        <v>0</v>
      </c>
      <c r="H77" s="134">
        <f>[1]SPAS!H76+[1]asistati!H76</f>
        <v>0</v>
      </c>
      <c r="I77" s="134">
        <f>[1]SPAS!I76+[1]asistati!I76</f>
        <v>0</v>
      </c>
      <c r="J77" s="134">
        <f>[1]SPAS!J76+[1]asistati!J76</f>
        <v>0</v>
      </c>
      <c r="K77" s="134">
        <f>[1]SPAS!K76+[1]asistati!K76</f>
        <v>0</v>
      </c>
      <c r="L77" s="134">
        <f>[1]SPAS!L76+[1]asistati!L76</f>
        <v>0</v>
      </c>
    </row>
    <row r="78" spans="1:12" hidden="1">
      <c r="A78" s="34"/>
      <c r="B78" s="30" t="s">
        <v>129</v>
      </c>
      <c r="C78" s="25" t="s">
        <v>130</v>
      </c>
      <c r="D78" s="135"/>
      <c r="E78" s="135"/>
      <c r="F78" s="134">
        <f>[1]SPAS!F77+[1]asistati!F77</f>
        <v>0</v>
      </c>
      <c r="G78" s="134">
        <f>[1]SPAS!G77+[1]asistati!G77</f>
        <v>0</v>
      </c>
      <c r="H78" s="134">
        <f>[1]SPAS!H77+[1]asistati!H77</f>
        <v>0</v>
      </c>
      <c r="I78" s="134">
        <f>[1]SPAS!I77+[1]asistati!I77</f>
        <v>0</v>
      </c>
      <c r="J78" s="134">
        <f>[1]SPAS!J77+[1]asistati!J77</f>
        <v>0</v>
      </c>
      <c r="K78" s="134">
        <f>[1]SPAS!K77+[1]asistati!K77</f>
        <v>0</v>
      </c>
      <c r="L78" s="134">
        <f>[1]SPAS!L77+[1]asistati!L77</f>
        <v>0</v>
      </c>
    </row>
    <row r="79" spans="1:12" hidden="1">
      <c r="A79" s="204" t="s">
        <v>131</v>
      </c>
      <c r="B79" s="204"/>
      <c r="C79" s="22" t="s">
        <v>132</v>
      </c>
      <c r="D79" s="145"/>
      <c r="E79" s="145"/>
      <c r="F79" s="100">
        <f>[1]SPAS!F78+[1]asistati!F78</f>
        <v>0</v>
      </c>
      <c r="G79" s="100">
        <f>[1]SPAS!G78+[1]asistati!G78</f>
        <v>0</v>
      </c>
      <c r="H79" s="100">
        <f>[1]SPAS!H78+[1]asistati!H78</f>
        <v>0</v>
      </c>
      <c r="I79" s="100">
        <f>[1]SPAS!I78+[1]asistati!I78</f>
        <v>0</v>
      </c>
      <c r="J79" s="100">
        <f>[1]SPAS!J78+[1]asistati!J78</f>
        <v>0</v>
      </c>
      <c r="K79" s="100">
        <f>[1]SPAS!K78+[1]asistati!K78</f>
        <v>0</v>
      </c>
      <c r="L79" s="100">
        <f>[1]SPAS!L78+[1]asistati!L78</f>
        <v>0</v>
      </c>
    </row>
    <row r="80" spans="1:12" hidden="1">
      <c r="A80" s="204" t="s">
        <v>133</v>
      </c>
      <c r="B80" s="204"/>
      <c r="C80" s="22" t="s">
        <v>134</v>
      </c>
      <c r="D80" s="145"/>
      <c r="E80" s="145"/>
      <c r="F80" s="100">
        <f>[1]SPAS!F79+[1]asistati!F79</f>
        <v>0</v>
      </c>
      <c r="G80" s="100">
        <f>[1]SPAS!G79+[1]asistati!G79</f>
        <v>0</v>
      </c>
      <c r="H80" s="100">
        <f>[1]SPAS!H79+[1]asistati!H79</f>
        <v>0</v>
      </c>
      <c r="I80" s="100">
        <f>[1]SPAS!I79+[1]asistati!I79</f>
        <v>0</v>
      </c>
      <c r="J80" s="100">
        <f>[1]SPAS!J79+[1]asistati!J79</f>
        <v>0</v>
      </c>
      <c r="K80" s="100">
        <f>[1]SPAS!K79+[1]asistati!K79</f>
        <v>0</v>
      </c>
      <c r="L80" s="100">
        <f>[1]SPAS!L79+[1]asistati!L79</f>
        <v>0</v>
      </c>
    </row>
    <row r="81" spans="1:12">
      <c r="A81" s="21" t="s">
        <v>135</v>
      </c>
      <c r="B81" s="40"/>
      <c r="C81" s="22" t="s">
        <v>136</v>
      </c>
      <c r="D81" s="145"/>
      <c r="E81" s="145"/>
      <c r="F81" s="100">
        <f>[1]SPAS!F80+[1]asistati!F80</f>
        <v>4500</v>
      </c>
      <c r="G81" s="100">
        <f>[1]SPAS!G80+[1]asistati!G80</f>
        <v>4500</v>
      </c>
      <c r="H81" s="100">
        <f>[1]SPAS!H80+[1]asistati!H80</f>
        <v>4443</v>
      </c>
      <c r="I81" s="100">
        <f>[1]SPAS!I80+[1]asistati!I80</f>
        <v>4443</v>
      </c>
      <c r="J81" s="100">
        <f>[1]SPAS!J80+[1]asistati!J80</f>
        <v>4443</v>
      </c>
      <c r="K81" s="100">
        <f>[1]SPAS!K80+[1]asistati!K80</f>
        <v>0</v>
      </c>
      <c r="L81" s="100">
        <f>[1]SPAS!L80+[1]asistati!L80</f>
        <v>4443</v>
      </c>
    </row>
    <row r="82" spans="1:12" hidden="1">
      <c r="A82" s="21" t="s">
        <v>137</v>
      </c>
      <c r="B82" s="40"/>
      <c r="C82" s="22" t="s">
        <v>138</v>
      </c>
      <c r="D82" s="145"/>
      <c r="E82" s="145"/>
      <c r="F82" s="100">
        <f>[1]SPAS!F81+[1]asistati!F81</f>
        <v>0</v>
      </c>
      <c r="G82" s="100">
        <f>[1]SPAS!G81+[1]asistati!G81</f>
        <v>0</v>
      </c>
      <c r="H82" s="100">
        <f>[1]SPAS!H81+[1]asistati!H81</f>
        <v>0</v>
      </c>
      <c r="I82" s="100">
        <f>[1]SPAS!I81+[1]asistati!I81</f>
        <v>0</v>
      </c>
      <c r="J82" s="100">
        <f>[1]SPAS!J81+[1]asistati!J81</f>
        <v>0</v>
      </c>
      <c r="K82" s="100">
        <f>[1]SPAS!K81+[1]asistati!K81</f>
        <v>0</v>
      </c>
      <c r="L82" s="100">
        <f>[1]SPAS!L81+[1]asistati!L81</f>
        <v>0</v>
      </c>
    </row>
    <row r="83" spans="1:12" hidden="1">
      <c r="A83" s="21" t="s">
        <v>139</v>
      </c>
      <c r="B83" s="40"/>
      <c r="C83" s="22" t="s">
        <v>140</v>
      </c>
      <c r="D83" s="145"/>
      <c r="E83" s="145"/>
      <c r="F83" s="100">
        <f>[1]SPAS!F82+[1]asistati!F82</f>
        <v>0</v>
      </c>
      <c r="G83" s="100">
        <f>[1]SPAS!G82+[1]asistati!G82</f>
        <v>0</v>
      </c>
      <c r="H83" s="100">
        <f>[1]SPAS!H82+[1]asistati!H82</f>
        <v>0</v>
      </c>
      <c r="I83" s="100">
        <f>[1]SPAS!I82+[1]asistati!I82</f>
        <v>0</v>
      </c>
      <c r="J83" s="100">
        <f>[1]SPAS!J82+[1]asistati!J82</f>
        <v>0</v>
      </c>
      <c r="K83" s="100">
        <f>[1]SPAS!K82+[1]asistati!K82</f>
        <v>0</v>
      </c>
      <c r="L83" s="100">
        <f>[1]SPAS!L82+[1]asistati!L82</f>
        <v>0</v>
      </c>
    </row>
    <row r="84" spans="1:12" hidden="1">
      <c r="A84" s="21" t="s">
        <v>141</v>
      </c>
      <c r="B84" s="40"/>
      <c r="C84" s="22" t="s">
        <v>142</v>
      </c>
      <c r="D84" s="145"/>
      <c r="E84" s="145"/>
      <c r="F84" s="100">
        <f>[1]SPAS!F83+[1]asistati!F83</f>
        <v>0</v>
      </c>
      <c r="G84" s="100">
        <f>[1]SPAS!G83+[1]asistati!G83</f>
        <v>0</v>
      </c>
      <c r="H84" s="100">
        <f>[1]SPAS!H83+[1]asistati!H83</f>
        <v>0</v>
      </c>
      <c r="I84" s="100">
        <f>[1]SPAS!I83+[1]asistati!I83</f>
        <v>0</v>
      </c>
      <c r="J84" s="100">
        <f>[1]SPAS!J83+[1]asistati!J83</f>
        <v>0</v>
      </c>
      <c r="K84" s="100">
        <f>[1]SPAS!K83+[1]asistati!K83</f>
        <v>0</v>
      </c>
      <c r="L84" s="100">
        <f>[1]SPAS!L83+[1]asistati!L83</f>
        <v>0</v>
      </c>
    </row>
    <row r="85" spans="1:12" hidden="1">
      <c r="A85" s="21" t="s">
        <v>143</v>
      </c>
      <c r="B85" s="40"/>
      <c r="C85" s="22" t="s">
        <v>144</v>
      </c>
      <c r="D85" s="145"/>
      <c r="E85" s="145"/>
      <c r="F85" s="100">
        <f>[1]SPAS!F84+[1]asistati!F84</f>
        <v>0</v>
      </c>
      <c r="G85" s="100">
        <f>[1]SPAS!G84+[1]asistati!G84</f>
        <v>0</v>
      </c>
      <c r="H85" s="100">
        <f>[1]SPAS!H84+[1]asistati!H84</f>
        <v>0</v>
      </c>
      <c r="I85" s="100">
        <f>[1]SPAS!I84+[1]asistati!I84</f>
        <v>0</v>
      </c>
      <c r="J85" s="100">
        <f>[1]SPAS!J84+[1]asistati!J84</f>
        <v>0</v>
      </c>
      <c r="K85" s="100">
        <f>[1]SPAS!K84+[1]asistati!K84</f>
        <v>0</v>
      </c>
      <c r="L85" s="100">
        <f>[1]SPAS!L84+[1]asistati!L84</f>
        <v>0</v>
      </c>
    </row>
    <row r="86" spans="1:12" hidden="1">
      <c r="A86" s="21" t="s">
        <v>145</v>
      </c>
      <c r="B86" s="40"/>
      <c r="C86" s="22" t="s">
        <v>146</v>
      </c>
      <c r="D86" s="145"/>
      <c r="E86" s="145"/>
      <c r="F86" s="100">
        <f>[1]SPAS!F85+[1]asistati!F85</f>
        <v>0</v>
      </c>
      <c r="G86" s="100">
        <f>[1]SPAS!G85+[1]asistati!G85</f>
        <v>0</v>
      </c>
      <c r="H86" s="100">
        <f>[1]SPAS!H85+[1]asistati!H85</f>
        <v>0</v>
      </c>
      <c r="I86" s="100">
        <f>[1]SPAS!I85+[1]asistati!I85</f>
        <v>0</v>
      </c>
      <c r="J86" s="100">
        <f>[1]SPAS!J85+[1]asistati!J85</f>
        <v>0</v>
      </c>
      <c r="K86" s="100">
        <f>[1]SPAS!K85+[1]asistati!K85</f>
        <v>0</v>
      </c>
      <c r="L86" s="100">
        <f>[1]SPAS!L85+[1]asistati!L85</f>
        <v>0</v>
      </c>
    </row>
    <row r="87" spans="1:12" hidden="1">
      <c r="A87" s="21" t="s">
        <v>147</v>
      </c>
      <c r="B87" s="40"/>
      <c r="C87" s="22" t="s">
        <v>148</v>
      </c>
      <c r="D87" s="145"/>
      <c r="E87" s="145"/>
      <c r="F87" s="100">
        <f>[1]SPAS!F86+[1]asistati!F86</f>
        <v>0</v>
      </c>
      <c r="G87" s="100">
        <f>[1]SPAS!G86+[1]asistati!G86</f>
        <v>0</v>
      </c>
      <c r="H87" s="100">
        <f>[1]SPAS!H86+[1]asistati!H86</f>
        <v>0</v>
      </c>
      <c r="I87" s="100">
        <f>[1]SPAS!I86+[1]asistati!I86</f>
        <v>0</v>
      </c>
      <c r="J87" s="100">
        <f>[1]SPAS!J86+[1]asistati!J86</f>
        <v>0</v>
      </c>
      <c r="K87" s="100">
        <f>[1]SPAS!K86+[1]asistati!K86</f>
        <v>0</v>
      </c>
      <c r="L87" s="100">
        <f>[1]SPAS!L86+[1]asistati!L86</f>
        <v>0</v>
      </c>
    </row>
    <row r="88" spans="1:12" hidden="1">
      <c r="A88" s="188" t="s">
        <v>149</v>
      </c>
      <c r="B88" s="188"/>
      <c r="C88" s="22" t="s">
        <v>150</v>
      </c>
      <c r="D88" s="145"/>
      <c r="E88" s="145"/>
      <c r="F88" s="100">
        <f>[1]SPAS!F87+[1]asistati!F87</f>
        <v>0</v>
      </c>
      <c r="G88" s="100">
        <f>[1]SPAS!G87+[1]asistati!G87</f>
        <v>0</v>
      </c>
      <c r="H88" s="100">
        <f>[1]SPAS!H87+[1]asistati!H87</f>
        <v>0</v>
      </c>
      <c r="I88" s="100">
        <f>[1]SPAS!I87+[1]asistati!I87</f>
        <v>0</v>
      </c>
      <c r="J88" s="100">
        <f>[1]SPAS!J87+[1]asistati!J87</f>
        <v>0</v>
      </c>
      <c r="K88" s="100">
        <f>[1]SPAS!K87+[1]asistati!K87</f>
        <v>0</v>
      </c>
      <c r="L88" s="100">
        <f>[1]SPAS!L87+[1]asistati!L87</f>
        <v>0</v>
      </c>
    </row>
    <row r="89" spans="1:12" hidden="1">
      <c r="A89" s="21" t="s">
        <v>151</v>
      </c>
      <c r="B89" s="40"/>
      <c r="C89" s="22" t="s">
        <v>152</v>
      </c>
      <c r="D89" s="145"/>
      <c r="E89" s="145"/>
      <c r="F89" s="100">
        <f>[1]SPAS!F88+[1]asistati!F88</f>
        <v>0</v>
      </c>
      <c r="G89" s="100">
        <f>[1]SPAS!G88+[1]asistati!G88</f>
        <v>0</v>
      </c>
      <c r="H89" s="100">
        <f>[1]SPAS!H88+[1]asistati!H88</f>
        <v>0</v>
      </c>
      <c r="I89" s="100">
        <f>[1]SPAS!I88+[1]asistati!I88</f>
        <v>0</v>
      </c>
      <c r="J89" s="100">
        <f>[1]SPAS!J88+[1]asistati!J88</f>
        <v>0</v>
      </c>
      <c r="K89" s="100">
        <f>[1]SPAS!K88+[1]asistati!K88</f>
        <v>0</v>
      </c>
      <c r="L89" s="100">
        <f>[1]SPAS!L88+[1]asistati!L88</f>
        <v>0</v>
      </c>
    </row>
    <row r="90" spans="1:12" hidden="1">
      <c r="A90" s="21" t="s">
        <v>153</v>
      </c>
      <c r="B90" s="40"/>
      <c r="C90" s="22" t="s">
        <v>154</v>
      </c>
      <c r="D90" s="145"/>
      <c r="E90" s="145"/>
      <c r="F90" s="100">
        <f>[1]SPAS!F89+[1]asistati!F89</f>
        <v>0</v>
      </c>
      <c r="G90" s="100">
        <f>[1]SPAS!G89+[1]asistati!G89</f>
        <v>0</v>
      </c>
      <c r="H90" s="100">
        <f>[1]SPAS!H89+[1]asistati!H89</f>
        <v>0</v>
      </c>
      <c r="I90" s="100">
        <f>[1]SPAS!I89+[1]asistati!I89</f>
        <v>0</v>
      </c>
      <c r="J90" s="100">
        <f>[1]SPAS!J89+[1]asistati!J89</f>
        <v>0</v>
      </c>
      <c r="K90" s="100">
        <f>[1]SPAS!K89+[1]asistati!K89</f>
        <v>0</v>
      </c>
      <c r="L90" s="100">
        <f>[1]SPAS!L89+[1]asistati!L89</f>
        <v>0</v>
      </c>
    </row>
    <row r="91" spans="1:12" hidden="1">
      <c r="A91" s="21" t="s">
        <v>155</v>
      </c>
      <c r="B91" s="40"/>
      <c r="C91" s="22" t="s">
        <v>156</v>
      </c>
      <c r="D91" s="145"/>
      <c r="E91" s="145"/>
      <c r="F91" s="100">
        <f>[1]SPAS!F90+[1]asistati!F90</f>
        <v>0</v>
      </c>
      <c r="G91" s="100">
        <f>[1]SPAS!G90+[1]asistati!G90</f>
        <v>0</v>
      </c>
      <c r="H91" s="100">
        <f>[1]SPAS!H90+[1]asistati!H90</f>
        <v>0</v>
      </c>
      <c r="I91" s="100">
        <f>[1]SPAS!I90+[1]asistati!I90</f>
        <v>0</v>
      </c>
      <c r="J91" s="100">
        <f>[1]SPAS!J90+[1]asistati!J90</f>
        <v>0</v>
      </c>
      <c r="K91" s="100">
        <f>[1]SPAS!K90+[1]asistati!K90</f>
        <v>0</v>
      </c>
      <c r="L91" s="100">
        <f>[1]SPAS!L90+[1]asistati!L90</f>
        <v>0</v>
      </c>
    </row>
    <row r="92" spans="1:12" hidden="1">
      <c r="A92" s="21" t="s">
        <v>157</v>
      </c>
      <c r="B92" s="40"/>
      <c r="C92" s="22" t="s">
        <v>158</v>
      </c>
      <c r="D92" s="145"/>
      <c r="E92" s="145"/>
      <c r="F92" s="100">
        <f>[1]SPAS!F91+[1]asistati!F91</f>
        <v>0</v>
      </c>
      <c r="G92" s="100">
        <f>[1]SPAS!G91+[1]asistati!G91</f>
        <v>0</v>
      </c>
      <c r="H92" s="100">
        <f>[1]SPAS!H91+[1]asistati!H91</f>
        <v>0</v>
      </c>
      <c r="I92" s="100">
        <f>[1]SPAS!I91+[1]asistati!I91</f>
        <v>0</v>
      </c>
      <c r="J92" s="100">
        <f>[1]SPAS!J91+[1]asistati!J91</f>
        <v>0</v>
      </c>
      <c r="K92" s="100">
        <f>[1]SPAS!K91+[1]asistati!K91</f>
        <v>0</v>
      </c>
      <c r="L92" s="100">
        <f>[1]SPAS!L91+[1]asistati!L91</f>
        <v>0</v>
      </c>
    </row>
    <row r="93" spans="1:12" hidden="1">
      <c r="A93" s="21" t="s">
        <v>159</v>
      </c>
      <c r="B93" s="40"/>
      <c r="C93" s="22" t="s">
        <v>160</v>
      </c>
      <c r="D93" s="145"/>
      <c r="E93" s="145"/>
      <c r="F93" s="100">
        <f>F94+F95+F96</f>
        <v>0</v>
      </c>
      <c r="G93" s="100">
        <f t="shared" ref="G93:L93" si="14">G94+G95+G96</f>
        <v>0</v>
      </c>
      <c r="H93" s="100">
        <f t="shared" si="14"/>
        <v>0</v>
      </c>
      <c r="I93" s="100">
        <f t="shared" si="14"/>
        <v>0</v>
      </c>
      <c r="J93" s="100">
        <f t="shared" si="14"/>
        <v>0</v>
      </c>
      <c r="K93" s="100">
        <f t="shared" si="14"/>
        <v>0</v>
      </c>
      <c r="L93" s="100">
        <f t="shared" si="14"/>
        <v>0</v>
      </c>
    </row>
    <row r="94" spans="1:12" hidden="1">
      <c r="A94" s="29"/>
      <c r="B94" s="30" t="s">
        <v>161</v>
      </c>
      <c r="C94" s="25" t="s">
        <v>162</v>
      </c>
      <c r="D94" s="135"/>
      <c r="E94" s="135"/>
      <c r="F94" s="134">
        <f>[1]SPAS!F93+[1]asistati!F93</f>
        <v>0</v>
      </c>
      <c r="G94" s="134">
        <f>[1]SPAS!G93+[1]asistati!G93</f>
        <v>0</v>
      </c>
      <c r="H94" s="134">
        <f>[1]SPAS!H93+[1]asistati!H93</f>
        <v>0</v>
      </c>
      <c r="I94" s="134">
        <f>[1]SPAS!I93+[1]asistati!I93</f>
        <v>0</v>
      </c>
      <c r="J94" s="134">
        <f>[1]SPAS!J93+[1]asistati!J93</f>
        <v>0</v>
      </c>
      <c r="K94" s="134">
        <f>[1]SPAS!K93+[1]asistati!K93</f>
        <v>0</v>
      </c>
      <c r="L94" s="134">
        <f>[1]SPAS!L93+[1]asistati!L93</f>
        <v>0</v>
      </c>
    </row>
    <row r="95" spans="1:12" hidden="1">
      <c r="A95" s="29"/>
      <c r="B95" s="30" t="s">
        <v>163</v>
      </c>
      <c r="C95" s="25" t="s">
        <v>164</v>
      </c>
      <c r="D95" s="135"/>
      <c r="E95" s="135"/>
      <c r="F95" s="134">
        <f>[1]SPAS!F94+[1]asistati!F94</f>
        <v>0</v>
      </c>
      <c r="G95" s="134">
        <f>[1]SPAS!G94+[1]asistati!G94</f>
        <v>0</v>
      </c>
      <c r="H95" s="134">
        <f>[1]SPAS!H94+[1]asistati!H94</f>
        <v>0</v>
      </c>
      <c r="I95" s="134">
        <f>[1]SPAS!I94+[1]asistati!I94</f>
        <v>0</v>
      </c>
      <c r="J95" s="134">
        <f>[1]SPAS!J94+[1]asistati!J94</f>
        <v>0</v>
      </c>
      <c r="K95" s="134">
        <f>[1]SPAS!K94+[1]asistati!K94</f>
        <v>0</v>
      </c>
      <c r="L95" s="134">
        <f>[1]SPAS!L94+[1]asistati!L94</f>
        <v>0</v>
      </c>
    </row>
    <row r="96" spans="1:12" hidden="1">
      <c r="A96" s="29"/>
      <c r="B96" s="30" t="s">
        <v>165</v>
      </c>
      <c r="C96" s="25" t="s">
        <v>166</v>
      </c>
      <c r="D96" s="135"/>
      <c r="E96" s="135"/>
      <c r="F96" s="134">
        <f>[1]SPAS!F95+[1]asistati!F95</f>
        <v>0</v>
      </c>
      <c r="G96" s="134">
        <f>[1]SPAS!G95+[1]asistati!G95</f>
        <v>0</v>
      </c>
      <c r="H96" s="134">
        <f>[1]SPAS!H95+[1]asistati!H95</f>
        <v>0</v>
      </c>
      <c r="I96" s="134">
        <f>[1]SPAS!I95+[1]asistati!I95</f>
        <v>0</v>
      </c>
      <c r="J96" s="134">
        <f>[1]SPAS!J95+[1]asistati!J95</f>
        <v>0</v>
      </c>
      <c r="K96" s="134">
        <f>[1]SPAS!K95+[1]asistati!K95</f>
        <v>0</v>
      </c>
      <c r="L96" s="134">
        <f>[1]SPAS!L95+[1]asistati!L95</f>
        <v>0</v>
      </c>
    </row>
    <row r="97" spans="1:12">
      <c r="A97" s="188" t="s">
        <v>167</v>
      </c>
      <c r="B97" s="188"/>
      <c r="C97" s="22" t="s">
        <v>168</v>
      </c>
      <c r="D97" s="145"/>
      <c r="E97" s="145"/>
      <c r="F97" s="100">
        <f>[1]SPAS!F96</f>
        <v>6000</v>
      </c>
      <c r="G97" s="100">
        <f>[1]SPAS!G96</f>
        <v>4500</v>
      </c>
      <c r="H97" s="100">
        <f>[1]SPAS!H96</f>
        <v>904</v>
      </c>
      <c r="I97" s="100">
        <f>[1]SPAS!I96</f>
        <v>904</v>
      </c>
      <c r="J97" s="100">
        <f>[1]SPAS!J96</f>
        <v>904</v>
      </c>
      <c r="K97" s="100">
        <f>[1]SPAS!K96</f>
        <v>0</v>
      </c>
      <c r="L97" s="100">
        <f>[1]SPAS!L96</f>
        <v>904</v>
      </c>
    </row>
    <row r="98" spans="1:12">
      <c r="A98" s="21" t="s">
        <v>169</v>
      </c>
      <c r="B98" s="21"/>
      <c r="C98" s="22" t="s">
        <v>170</v>
      </c>
      <c r="D98" s="145"/>
      <c r="E98" s="145"/>
      <c r="F98" s="100">
        <f>[2]SPAS!E95+[2]CRESE!F95+'[2]HANDI+68 PRIMARIE'!F95</f>
        <v>0</v>
      </c>
      <c r="G98" s="100">
        <f>[2]SPAS!F95+[2]CRESE!G95+'[2]HANDI+68 PRIMARIE'!G95</f>
        <v>0</v>
      </c>
      <c r="H98" s="100">
        <f>[2]SPAS!G95+[2]CRESE!H95+'[2]HANDI+68 PRIMARIE'!H95</f>
        <v>0</v>
      </c>
      <c r="I98" s="100">
        <f>[2]SPAS!H95+[2]CRESE!I95+'[2]HANDI+68 PRIMARIE'!I95</f>
        <v>0</v>
      </c>
      <c r="J98" s="100">
        <f>[2]SPAS!I95+[2]CRESE!J95+'[2]HANDI+68 PRIMARIE'!J95</f>
        <v>0</v>
      </c>
      <c r="K98" s="100">
        <f>[2]SPAS!J95+[2]CRESE!K95+'[2]HANDI+68 PRIMARIE'!K95</f>
        <v>0</v>
      </c>
      <c r="L98" s="100">
        <f>[2]SPAS!K95+[2]CRESE!L95+'[2]HANDI+68 PRIMARIE'!L95</f>
        <v>0</v>
      </c>
    </row>
    <row r="99" spans="1:12">
      <c r="A99" s="21" t="s">
        <v>171</v>
      </c>
      <c r="B99" s="40"/>
      <c r="C99" s="22" t="s">
        <v>172</v>
      </c>
      <c r="D99" s="145"/>
      <c r="E99" s="145"/>
      <c r="F99" s="100">
        <f>F100+F101+F102+F103+F104+F105+F106+F107+F108</f>
        <v>9000</v>
      </c>
      <c r="G99" s="100">
        <f t="shared" ref="G99:L99" si="15">G100+G101+G102+G103+G104+G105+G106+G107+G108</f>
        <v>54600</v>
      </c>
      <c r="H99" s="100">
        <f t="shared" si="15"/>
        <v>52807</v>
      </c>
      <c r="I99" s="100">
        <f t="shared" si="15"/>
        <v>52807</v>
      </c>
      <c r="J99" s="100">
        <f t="shared" si="15"/>
        <v>52807</v>
      </c>
      <c r="K99" s="100">
        <f t="shared" si="15"/>
        <v>0</v>
      </c>
      <c r="L99" s="100">
        <f t="shared" si="15"/>
        <v>53425</v>
      </c>
    </row>
    <row r="100" spans="1:12">
      <c r="A100" s="29"/>
      <c r="B100" s="30" t="s">
        <v>173</v>
      </c>
      <c r="C100" s="25" t="s">
        <v>174</v>
      </c>
      <c r="D100" s="135"/>
      <c r="E100" s="135"/>
      <c r="F100" s="134">
        <f>[1]SPAS!F99+[1]asistati!F99</f>
        <v>0</v>
      </c>
      <c r="G100" s="134">
        <f>[1]SPAS!G99+[1]asistati!G99</f>
        <v>0</v>
      </c>
      <c r="H100" s="134">
        <f>[1]SPAS!H99+[1]asistati!H99</f>
        <v>0</v>
      </c>
      <c r="I100" s="134">
        <f>[1]SPAS!I99+[1]asistati!I99</f>
        <v>0</v>
      </c>
      <c r="J100" s="134">
        <f>[1]SPAS!J99+[1]asistati!J99</f>
        <v>0</v>
      </c>
      <c r="K100" s="134">
        <f>[1]SPAS!K99+[1]asistati!K99</f>
        <v>0</v>
      </c>
      <c r="L100" s="134">
        <f>[1]SPAS!L99+[1]asistati!L99</f>
        <v>0</v>
      </c>
    </row>
    <row r="101" spans="1:12">
      <c r="A101" s="34"/>
      <c r="B101" s="30" t="s">
        <v>175</v>
      </c>
      <c r="C101" s="25" t="s">
        <v>176</v>
      </c>
      <c r="D101" s="135"/>
      <c r="E101" s="135"/>
      <c r="F101" s="134">
        <f>[1]SPAS!F100+[1]asistati!F100</f>
        <v>5000</v>
      </c>
      <c r="G101" s="134">
        <f>[1]SPAS!G100+[1]asistati!G100</f>
        <v>4000</v>
      </c>
      <c r="H101" s="134">
        <f>[1]SPAS!H100+[1]asistati!H100</f>
        <v>2207</v>
      </c>
      <c r="I101" s="134">
        <f>[1]SPAS!I100+[1]asistati!I100</f>
        <v>2207</v>
      </c>
      <c r="J101" s="134">
        <f>[1]SPAS!J100+[1]asistati!J100</f>
        <v>2207</v>
      </c>
      <c r="K101" s="134">
        <f>[1]SPAS!K100+[1]asistati!K100</f>
        <v>0</v>
      </c>
      <c r="L101" s="134">
        <f>[1]SPAS!L100+[1]asistati!L100</f>
        <v>2760</v>
      </c>
    </row>
    <row r="102" spans="1:12">
      <c r="A102" s="34"/>
      <c r="B102" s="30" t="s">
        <v>177</v>
      </c>
      <c r="C102" s="25" t="s">
        <v>178</v>
      </c>
      <c r="D102" s="135"/>
      <c r="E102" s="135"/>
      <c r="F102" s="134">
        <f>[1]SPAS!F101+[1]asistati!F101</f>
        <v>0</v>
      </c>
      <c r="G102" s="134">
        <f>[1]SPAS!G101+[1]asistati!G101</f>
        <v>0</v>
      </c>
      <c r="H102" s="134">
        <f>[1]SPAS!H101+[1]asistati!H101</f>
        <v>0</v>
      </c>
      <c r="I102" s="134">
        <f>[1]SPAS!I101+[1]asistati!I101</f>
        <v>0</v>
      </c>
      <c r="J102" s="134">
        <f>[1]SPAS!J101+[1]asistati!J101</f>
        <v>0</v>
      </c>
      <c r="K102" s="134">
        <f>[1]SPAS!K101+[1]asistati!K101</f>
        <v>0</v>
      </c>
      <c r="L102" s="134">
        <f>[1]SPAS!L101+[1]asistati!L101</f>
        <v>0</v>
      </c>
    </row>
    <row r="103" spans="1:12">
      <c r="A103" s="34"/>
      <c r="B103" s="30" t="s">
        <v>179</v>
      </c>
      <c r="C103" s="25" t="s">
        <v>180</v>
      </c>
      <c r="D103" s="135"/>
      <c r="E103" s="135"/>
      <c r="F103" s="134">
        <f>[1]SPAS!F102+[1]asistati!F102</f>
        <v>4000</v>
      </c>
      <c r="G103" s="134">
        <f>[1]SPAS!G102+[1]asistati!G102</f>
        <v>50600</v>
      </c>
      <c r="H103" s="134">
        <f>[1]SPAS!H102+[1]asistati!H102</f>
        <v>50600</v>
      </c>
      <c r="I103" s="134">
        <f>[1]SPAS!I102+[1]asistati!I102</f>
        <v>50600</v>
      </c>
      <c r="J103" s="134">
        <f>[1]SPAS!J102+[1]asistati!J102</f>
        <v>50600</v>
      </c>
      <c r="K103" s="134">
        <f>[1]SPAS!K102+[1]asistati!K102</f>
        <v>0</v>
      </c>
      <c r="L103" s="134">
        <f>[1]SPAS!L102+[1]asistati!L102</f>
        <v>50665</v>
      </c>
    </row>
    <row r="104" spans="1:12" hidden="1">
      <c r="A104" s="34"/>
      <c r="B104" s="30" t="s">
        <v>181</v>
      </c>
      <c r="C104" s="25" t="s">
        <v>182</v>
      </c>
      <c r="D104" s="135"/>
      <c r="E104" s="135"/>
      <c r="F104" s="134">
        <f>[1]SPAS!F103+[1]asistati!F103</f>
        <v>0</v>
      </c>
      <c r="G104" s="134">
        <f>[1]SPAS!G103+[1]asistati!G103</f>
        <v>0</v>
      </c>
      <c r="H104" s="134">
        <f>[1]SPAS!H103+[1]asistati!H103</f>
        <v>0</v>
      </c>
      <c r="I104" s="134">
        <f>[1]SPAS!I103+[1]asistati!I103</f>
        <v>0</v>
      </c>
      <c r="J104" s="134">
        <f>[1]SPAS!J103+[1]asistati!J103</f>
        <v>0</v>
      </c>
      <c r="K104" s="134">
        <f>[1]SPAS!K103+[1]asistati!K103</f>
        <v>0</v>
      </c>
      <c r="L104" s="134">
        <f>[1]SPAS!L103+[1]asistati!L103</f>
        <v>0</v>
      </c>
    </row>
    <row r="105" spans="1:12" hidden="1">
      <c r="A105" s="34"/>
      <c r="B105" s="30" t="s">
        <v>183</v>
      </c>
      <c r="C105" s="25" t="s">
        <v>184</v>
      </c>
      <c r="D105" s="135"/>
      <c r="E105" s="135"/>
      <c r="F105" s="134">
        <f>[1]SPAS!F104+[1]asistati!F104</f>
        <v>0</v>
      </c>
      <c r="G105" s="134">
        <f>[1]SPAS!G104+[1]asistati!G104</f>
        <v>0</v>
      </c>
      <c r="H105" s="134">
        <f>[1]SPAS!H104+[1]asistati!H104</f>
        <v>0</v>
      </c>
      <c r="I105" s="134">
        <f>[1]SPAS!I104+[1]asistati!I104</f>
        <v>0</v>
      </c>
      <c r="J105" s="134">
        <f>[1]SPAS!J104+[1]asistati!J104</f>
        <v>0</v>
      </c>
      <c r="K105" s="134">
        <f>[1]SPAS!K104+[1]asistati!K104</f>
        <v>0</v>
      </c>
      <c r="L105" s="134">
        <f>[1]SPAS!L104+[1]asistati!L104</f>
        <v>0</v>
      </c>
    </row>
    <row r="106" spans="1:12" hidden="1">
      <c r="A106" s="34"/>
      <c r="B106" s="30" t="s">
        <v>185</v>
      </c>
      <c r="C106" s="25" t="s">
        <v>186</v>
      </c>
      <c r="D106" s="135"/>
      <c r="E106" s="135"/>
      <c r="F106" s="134">
        <f>[1]SPAS!F105+[1]asistati!F105</f>
        <v>0</v>
      </c>
      <c r="G106" s="134">
        <f>[1]SPAS!G105+[1]asistati!G105</f>
        <v>0</v>
      </c>
      <c r="H106" s="134">
        <f>[1]SPAS!H105+[1]asistati!H105</f>
        <v>0</v>
      </c>
      <c r="I106" s="134">
        <f>[1]SPAS!I105+[1]asistati!I105</f>
        <v>0</v>
      </c>
      <c r="J106" s="134">
        <f>[1]SPAS!J105+[1]asistati!J105</f>
        <v>0</v>
      </c>
      <c r="K106" s="134">
        <f>[1]SPAS!K105+[1]asistati!K105</f>
        <v>0</v>
      </c>
      <c r="L106" s="134">
        <f>[1]SPAS!L105+[1]asistati!L105</f>
        <v>0</v>
      </c>
    </row>
    <row r="107" spans="1:12" hidden="1">
      <c r="A107" s="29"/>
      <c r="B107" s="30" t="s">
        <v>187</v>
      </c>
      <c r="C107" s="25" t="s">
        <v>188</v>
      </c>
      <c r="D107" s="135"/>
      <c r="E107" s="135"/>
      <c r="F107" s="134">
        <f>[1]SPAS!F106+[1]asistati!F106</f>
        <v>0</v>
      </c>
      <c r="G107" s="134">
        <f>[1]SPAS!G106+[1]asistati!G106</f>
        <v>0</v>
      </c>
      <c r="H107" s="134">
        <f>[1]SPAS!H106+[1]asistati!H106</f>
        <v>0</v>
      </c>
      <c r="I107" s="134">
        <f>[1]SPAS!I106+[1]asistati!I106</f>
        <v>0</v>
      </c>
      <c r="J107" s="134">
        <f>[1]SPAS!J106+[1]asistati!J106</f>
        <v>0</v>
      </c>
      <c r="K107" s="134">
        <f>[1]SPAS!K106+[1]asistati!K106</f>
        <v>0</v>
      </c>
      <c r="L107" s="134">
        <f>[1]SPAS!L106+[1]asistati!L106</f>
        <v>0</v>
      </c>
    </row>
    <row r="108" spans="1:12" hidden="1">
      <c r="A108" s="29"/>
      <c r="B108" s="30"/>
      <c r="C108" s="41"/>
      <c r="D108" s="165"/>
      <c r="E108" s="165"/>
      <c r="F108" s="166">
        <f>[2]SPAS!E105+[2]CRESE!F105+'[2]HANDI+68 PRIMARIE'!F105</f>
        <v>0</v>
      </c>
      <c r="G108" s="166">
        <f>[2]SPAS!F105+[2]CRESE!G105+'[2]HANDI+68 PRIMARIE'!G105</f>
        <v>0</v>
      </c>
      <c r="H108" s="166">
        <f>[2]SPAS!G105+[2]CRESE!H105+'[2]HANDI+68 PRIMARIE'!H105</f>
        <v>0</v>
      </c>
      <c r="I108" s="166">
        <f>[2]SPAS!H105+[2]CRESE!I105+'[2]HANDI+68 PRIMARIE'!I105</f>
        <v>0</v>
      </c>
      <c r="J108" s="166">
        <f>[2]SPAS!I105+[2]CRESE!J105+'[2]HANDI+68 PRIMARIE'!J105</f>
        <v>0</v>
      </c>
      <c r="K108" s="166">
        <f>[2]SPAS!J105+[2]CRESE!K105+'[2]HANDI+68 PRIMARIE'!K105</f>
        <v>0</v>
      </c>
      <c r="L108" s="166">
        <f>[2]SPAS!K105+[2]CRESE!L105+'[2]HANDI+68 PRIMARIE'!L105</f>
        <v>0</v>
      </c>
    </row>
    <row r="109" spans="1:12" ht="15" hidden="1">
      <c r="A109" s="42" t="s">
        <v>189</v>
      </c>
      <c r="B109" s="42"/>
      <c r="C109" s="43" t="s">
        <v>190</v>
      </c>
      <c r="D109" s="167"/>
      <c r="E109" s="167"/>
      <c r="F109" s="168">
        <f>F110+F113+F118</f>
        <v>0</v>
      </c>
      <c r="G109" s="168">
        <f t="shared" ref="G109:L109" si="16">G110+G113+G118</f>
        <v>0</v>
      </c>
      <c r="H109" s="168">
        <f t="shared" si="16"/>
        <v>0</v>
      </c>
      <c r="I109" s="168">
        <f t="shared" si="16"/>
        <v>0</v>
      </c>
      <c r="J109" s="168">
        <f t="shared" si="16"/>
        <v>0</v>
      </c>
      <c r="K109" s="168">
        <f t="shared" si="16"/>
        <v>0</v>
      </c>
      <c r="L109" s="168">
        <f t="shared" si="16"/>
        <v>0</v>
      </c>
    </row>
    <row r="110" spans="1:12" hidden="1">
      <c r="A110" s="40" t="s">
        <v>191</v>
      </c>
      <c r="B110" s="40"/>
      <c r="C110" s="22" t="s">
        <v>192</v>
      </c>
      <c r="D110" s="145"/>
      <c r="E110" s="145"/>
      <c r="F110" s="100">
        <f>F111+F112</f>
        <v>0</v>
      </c>
      <c r="G110" s="100">
        <f t="shared" ref="G110:L110" si="17">G111+G112</f>
        <v>0</v>
      </c>
      <c r="H110" s="100">
        <f t="shared" si="17"/>
        <v>0</v>
      </c>
      <c r="I110" s="100">
        <f t="shared" si="17"/>
        <v>0</v>
      </c>
      <c r="J110" s="100">
        <f t="shared" si="17"/>
        <v>0</v>
      </c>
      <c r="K110" s="100">
        <f t="shared" si="17"/>
        <v>0</v>
      </c>
      <c r="L110" s="100">
        <f t="shared" si="17"/>
        <v>0</v>
      </c>
    </row>
    <row r="111" spans="1:12" hidden="1">
      <c r="A111" s="29"/>
      <c r="B111" s="24" t="s">
        <v>193</v>
      </c>
      <c r="C111" s="25" t="s">
        <v>194</v>
      </c>
      <c r="D111" s="135"/>
      <c r="E111" s="135"/>
      <c r="F111" s="134">
        <f>[2]SPAS!E108+[2]CRESE!F108+'[2]HANDI+68 PRIMARIE'!F108</f>
        <v>0</v>
      </c>
      <c r="G111" s="134">
        <f>[2]SPAS!F108+[2]CRESE!G108+'[2]HANDI+68 PRIMARIE'!G108</f>
        <v>0</v>
      </c>
      <c r="H111" s="134">
        <f>[2]SPAS!G108+[2]CRESE!H108+'[2]HANDI+68 PRIMARIE'!H108</f>
        <v>0</v>
      </c>
      <c r="I111" s="134">
        <f>[2]SPAS!H108+[2]CRESE!I108+'[2]HANDI+68 PRIMARIE'!I108</f>
        <v>0</v>
      </c>
      <c r="J111" s="134">
        <f>[2]SPAS!I108+[2]CRESE!J108+'[2]HANDI+68 PRIMARIE'!J108</f>
        <v>0</v>
      </c>
      <c r="K111" s="134">
        <f>[2]SPAS!J108+[2]CRESE!K108+'[2]HANDI+68 PRIMARIE'!K108</f>
        <v>0</v>
      </c>
      <c r="L111" s="134">
        <f>[2]SPAS!K108+[2]CRESE!L108+'[2]HANDI+68 PRIMARIE'!L108</f>
        <v>0</v>
      </c>
    </row>
    <row r="112" spans="1:12" hidden="1">
      <c r="A112" s="29"/>
      <c r="B112" s="24" t="s">
        <v>195</v>
      </c>
      <c r="C112" s="25" t="s">
        <v>196</v>
      </c>
      <c r="D112" s="135"/>
      <c r="E112" s="135"/>
      <c r="F112" s="134">
        <f>[2]SPAS!E109+[2]CRESE!F109+'[2]HANDI+68 PRIMARIE'!F109</f>
        <v>0</v>
      </c>
      <c r="G112" s="134">
        <f>[2]SPAS!F109+[2]CRESE!G109+'[2]HANDI+68 PRIMARIE'!G109</f>
        <v>0</v>
      </c>
      <c r="H112" s="134">
        <f>[2]SPAS!G109+[2]CRESE!H109+'[2]HANDI+68 PRIMARIE'!H109</f>
        <v>0</v>
      </c>
      <c r="I112" s="134">
        <f>[2]SPAS!H109+[2]CRESE!I109+'[2]HANDI+68 PRIMARIE'!I109</f>
        <v>0</v>
      </c>
      <c r="J112" s="134">
        <f>[2]SPAS!I109+[2]CRESE!J109+'[2]HANDI+68 PRIMARIE'!J109</f>
        <v>0</v>
      </c>
      <c r="K112" s="134">
        <f>[2]SPAS!J109+[2]CRESE!K109+'[2]HANDI+68 PRIMARIE'!K109</f>
        <v>0</v>
      </c>
      <c r="L112" s="134">
        <f>[2]SPAS!K109+[2]CRESE!L109+'[2]HANDI+68 PRIMARIE'!L109</f>
        <v>0</v>
      </c>
    </row>
    <row r="113" spans="1:12" hidden="1">
      <c r="A113" s="40" t="s">
        <v>197</v>
      </c>
      <c r="B113" s="40"/>
      <c r="C113" s="22" t="s">
        <v>198</v>
      </c>
      <c r="D113" s="145"/>
      <c r="E113" s="145"/>
      <c r="F113" s="100">
        <f>[2]SPAS!E110+[2]CRESE!F110+'[2]HANDI+68 PRIMARIE'!F110</f>
        <v>0</v>
      </c>
      <c r="G113" s="100">
        <f>[2]SPAS!F110+[2]CRESE!G110+'[2]HANDI+68 PRIMARIE'!G110</f>
        <v>0</v>
      </c>
      <c r="H113" s="100">
        <f>[2]SPAS!G110+[2]CRESE!H110+'[2]HANDI+68 PRIMARIE'!H110</f>
        <v>0</v>
      </c>
      <c r="I113" s="100">
        <f>[2]SPAS!H110+[2]CRESE!I110+'[2]HANDI+68 PRIMARIE'!I110</f>
        <v>0</v>
      </c>
      <c r="J113" s="100">
        <f>[2]SPAS!I110+[2]CRESE!J110+'[2]HANDI+68 PRIMARIE'!J110</f>
        <v>0</v>
      </c>
      <c r="K113" s="100">
        <f>[2]SPAS!J110+[2]CRESE!K110+'[2]HANDI+68 PRIMARIE'!K110</f>
        <v>0</v>
      </c>
      <c r="L113" s="100">
        <f>[2]SPAS!K110+[2]CRESE!L110+'[2]HANDI+68 PRIMARIE'!L110</f>
        <v>0</v>
      </c>
    </row>
    <row r="114" spans="1:12" hidden="1">
      <c r="A114" s="23"/>
      <c r="B114" s="24" t="s">
        <v>199</v>
      </c>
      <c r="C114" s="25" t="s">
        <v>200</v>
      </c>
      <c r="D114" s="135"/>
      <c r="E114" s="135"/>
      <c r="F114" s="134">
        <f>[2]SPAS!E111+[2]CRESE!F111+'[2]HANDI+68 PRIMARIE'!F111</f>
        <v>0</v>
      </c>
      <c r="G114" s="134">
        <f>[2]SPAS!F111+[2]CRESE!G111+'[2]HANDI+68 PRIMARIE'!G111</f>
        <v>0</v>
      </c>
      <c r="H114" s="134">
        <f>[2]SPAS!G111+[2]CRESE!H111+'[2]HANDI+68 PRIMARIE'!H111</f>
        <v>0</v>
      </c>
      <c r="I114" s="134">
        <f>[2]SPAS!H111+[2]CRESE!I111+'[2]HANDI+68 PRIMARIE'!I111</f>
        <v>0</v>
      </c>
      <c r="J114" s="134">
        <f>[2]SPAS!I111+[2]CRESE!J111+'[2]HANDI+68 PRIMARIE'!J111</f>
        <v>0</v>
      </c>
      <c r="K114" s="134">
        <f>[2]SPAS!J111+[2]CRESE!K111+'[2]HANDI+68 PRIMARIE'!K111</f>
        <v>0</v>
      </c>
      <c r="L114" s="134">
        <f>[2]SPAS!K111+[2]CRESE!L111+'[2]HANDI+68 PRIMARIE'!L111</f>
        <v>0</v>
      </c>
    </row>
    <row r="115" spans="1:12" ht="25.5" hidden="1">
      <c r="A115" s="29"/>
      <c r="B115" s="39" t="s">
        <v>201</v>
      </c>
      <c r="C115" s="25" t="s">
        <v>202</v>
      </c>
      <c r="D115" s="135"/>
      <c r="E115" s="135"/>
      <c r="F115" s="134">
        <f>[2]SPAS!E112+[2]CRESE!F112+'[2]HANDI+68 PRIMARIE'!F112</f>
        <v>0</v>
      </c>
      <c r="G115" s="134">
        <f>[2]SPAS!F112+[2]CRESE!G112+'[2]HANDI+68 PRIMARIE'!G112</f>
        <v>0</v>
      </c>
      <c r="H115" s="134">
        <f>[2]SPAS!G112+[2]CRESE!H112+'[2]HANDI+68 PRIMARIE'!H112</f>
        <v>0</v>
      </c>
      <c r="I115" s="134">
        <f>[2]SPAS!H112+[2]CRESE!I112+'[2]HANDI+68 PRIMARIE'!I112</f>
        <v>0</v>
      </c>
      <c r="J115" s="134">
        <f>[2]SPAS!I112+[2]CRESE!J112+'[2]HANDI+68 PRIMARIE'!J112</f>
        <v>0</v>
      </c>
      <c r="K115" s="134">
        <f>[2]SPAS!J112+[2]CRESE!K112+'[2]HANDI+68 PRIMARIE'!K112</f>
        <v>0</v>
      </c>
      <c r="L115" s="134">
        <f>[2]SPAS!K112+[2]CRESE!L112+'[2]HANDI+68 PRIMARIE'!L112</f>
        <v>0</v>
      </c>
    </row>
    <row r="116" spans="1:12" hidden="1">
      <c r="A116" s="29"/>
      <c r="B116" s="24" t="s">
        <v>203</v>
      </c>
      <c r="C116" s="25" t="s">
        <v>204</v>
      </c>
      <c r="D116" s="135"/>
      <c r="E116" s="135"/>
      <c r="F116" s="134">
        <f>[2]SPAS!E113+[2]CRESE!F113+'[2]HANDI+68 PRIMARIE'!F113</f>
        <v>0</v>
      </c>
      <c r="G116" s="134">
        <f>[2]SPAS!F113+[2]CRESE!G113+'[2]HANDI+68 PRIMARIE'!G113</f>
        <v>0</v>
      </c>
      <c r="H116" s="134">
        <f>[2]SPAS!G113+[2]CRESE!H113+'[2]HANDI+68 PRIMARIE'!H113</f>
        <v>0</v>
      </c>
      <c r="I116" s="134">
        <f>[2]SPAS!H113+[2]CRESE!I113+'[2]HANDI+68 PRIMARIE'!I113</f>
        <v>0</v>
      </c>
      <c r="J116" s="134">
        <f>[2]SPAS!I113+[2]CRESE!J113+'[2]HANDI+68 PRIMARIE'!J113</f>
        <v>0</v>
      </c>
      <c r="K116" s="134">
        <f>[2]SPAS!J113+[2]CRESE!K113+'[2]HANDI+68 PRIMARIE'!K113</f>
        <v>0</v>
      </c>
      <c r="L116" s="134">
        <f>[2]SPAS!K113+[2]CRESE!L113+'[2]HANDI+68 PRIMARIE'!L113</f>
        <v>0</v>
      </c>
    </row>
    <row r="117" spans="1:12" hidden="1">
      <c r="A117" s="29"/>
      <c r="B117" s="24" t="s">
        <v>205</v>
      </c>
      <c r="C117" s="25" t="s">
        <v>206</v>
      </c>
      <c r="D117" s="135"/>
      <c r="E117" s="135"/>
      <c r="F117" s="134">
        <f>[2]SPAS!E114+[2]CRESE!F114+'[2]HANDI+68 PRIMARIE'!F114</f>
        <v>0</v>
      </c>
      <c r="G117" s="134">
        <f>[2]SPAS!F114+[2]CRESE!G114+'[2]HANDI+68 PRIMARIE'!G114</f>
        <v>0</v>
      </c>
      <c r="H117" s="134">
        <f>[2]SPAS!G114+[2]CRESE!H114+'[2]HANDI+68 PRIMARIE'!H114</f>
        <v>0</v>
      </c>
      <c r="I117" s="134">
        <f>[2]SPAS!H114+[2]CRESE!I114+'[2]HANDI+68 PRIMARIE'!I114</f>
        <v>0</v>
      </c>
      <c r="J117" s="134">
        <f>[2]SPAS!I114+[2]CRESE!J114+'[2]HANDI+68 PRIMARIE'!J114</f>
        <v>0</v>
      </c>
      <c r="K117" s="134">
        <f>[2]SPAS!J114+[2]CRESE!K114+'[2]HANDI+68 PRIMARIE'!K114</f>
        <v>0</v>
      </c>
      <c r="L117" s="134">
        <f>[2]SPAS!K114+[2]CRESE!L114+'[2]HANDI+68 PRIMARIE'!L114</f>
        <v>0</v>
      </c>
    </row>
    <row r="118" spans="1:12" hidden="1">
      <c r="A118" s="44" t="s">
        <v>207</v>
      </c>
      <c r="B118" s="44"/>
      <c r="C118" s="22" t="s">
        <v>208</v>
      </c>
      <c r="D118" s="145"/>
      <c r="E118" s="145"/>
      <c r="F118" s="100">
        <f>[2]SPAS!E115+[2]CRESE!F115+'[2]HANDI+68 PRIMARIE'!F115</f>
        <v>0</v>
      </c>
      <c r="G118" s="100">
        <f>[2]SPAS!F115+[2]CRESE!G115+'[2]HANDI+68 PRIMARIE'!G115</f>
        <v>0</v>
      </c>
      <c r="H118" s="100">
        <f>[2]SPAS!G115+[2]CRESE!H115+'[2]HANDI+68 PRIMARIE'!H115</f>
        <v>0</v>
      </c>
      <c r="I118" s="100">
        <f>[2]SPAS!H115+[2]CRESE!I115+'[2]HANDI+68 PRIMARIE'!I115</f>
        <v>0</v>
      </c>
      <c r="J118" s="100">
        <f>[2]SPAS!I115+[2]CRESE!J115+'[2]HANDI+68 PRIMARIE'!J115</f>
        <v>0</v>
      </c>
      <c r="K118" s="100">
        <f>[2]SPAS!J115+[2]CRESE!K115+'[2]HANDI+68 PRIMARIE'!K115</f>
        <v>0</v>
      </c>
      <c r="L118" s="100">
        <f>[2]SPAS!K115+[2]CRESE!L115+'[2]HANDI+68 PRIMARIE'!L115</f>
        <v>0</v>
      </c>
    </row>
    <row r="119" spans="1:12" hidden="1">
      <c r="A119" s="45"/>
      <c r="B119" s="24" t="s">
        <v>209</v>
      </c>
      <c r="C119" s="25" t="s">
        <v>210</v>
      </c>
      <c r="D119" s="135"/>
      <c r="E119" s="135"/>
      <c r="F119" s="134">
        <f>[2]SPAS!E116+[2]CRESE!F116+'[2]HANDI+68 PRIMARIE'!F116</f>
        <v>0</v>
      </c>
      <c r="G119" s="134">
        <f>[2]SPAS!F116+[2]CRESE!G116+'[2]HANDI+68 PRIMARIE'!G116</f>
        <v>0</v>
      </c>
      <c r="H119" s="134">
        <f>[2]SPAS!G116+[2]CRESE!H116+'[2]HANDI+68 PRIMARIE'!H116</f>
        <v>0</v>
      </c>
      <c r="I119" s="134">
        <f>[2]SPAS!H116+[2]CRESE!I116+'[2]HANDI+68 PRIMARIE'!I116</f>
        <v>0</v>
      </c>
      <c r="J119" s="134">
        <f>[2]SPAS!I116+[2]CRESE!J116+'[2]HANDI+68 PRIMARIE'!J116</f>
        <v>0</v>
      </c>
      <c r="K119" s="134">
        <f>[2]SPAS!J116+[2]CRESE!K116+'[2]HANDI+68 PRIMARIE'!K116</f>
        <v>0</v>
      </c>
      <c r="L119" s="134">
        <f>[2]SPAS!K116+[2]CRESE!L116+'[2]HANDI+68 PRIMARIE'!L116</f>
        <v>0</v>
      </c>
    </row>
    <row r="120" spans="1:12" hidden="1">
      <c r="A120" s="29"/>
      <c r="B120" s="24" t="s">
        <v>211</v>
      </c>
      <c r="C120" s="25" t="s">
        <v>212</v>
      </c>
      <c r="D120" s="135"/>
      <c r="E120" s="135"/>
      <c r="F120" s="134">
        <f>[2]SPAS!E117+[2]CRESE!F117+'[2]HANDI+68 PRIMARIE'!F117</f>
        <v>0</v>
      </c>
      <c r="G120" s="134">
        <f>[2]SPAS!F117+[2]CRESE!G117+'[2]HANDI+68 PRIMARIE'!G117</f>
        <v>0</v>
      </c>
      <c r="H120" s="134">
        <f>[2]SPAS!G117+[2]CRESE!H117+'[2]HANDI+68 PRIMARIE'!H117</f>
        <v>0</v>
      </c>
      <c r="I120" s="134">
        <f>[2]SPAS!H117+[2]CRESE!I117+'[2]HANDI+68 PRIMARIE'!I117</f>
        <v>0</v>
      </c>
      <c r="J120" s="134">
        <f>[2]SPAS!I117+[2]CRESE!J117+'[2]HANDI+68 PRIMARIE'!J117</f>
        <v>0</v>
      </c>
      <c r="K120" s="134">
        <f>[2]SPAS!J117+[2]CRESE!K117+'[2]HANDI+68 PRIMARIE'!K117</f>
        <v>0</v>
      </c>
      <c r="L120" s="134">
        <f>[2]SPAS!K117+[2]CRESE!L117+'[2]HANDI+68 PRIMARIE'!L117</f>
        <v>0</v>
      </c>
    </row>
    <row r="121" spans="1:12" ht="25.5" hidden="1">
      <c r="A121" s="29"/>
      <c r="B121" s="39" t="s">
        <v>213</v>
      </c>
      <c r="C121" s="25" t="s">
        <v>214</v>
      </c>
      <c r="D121" s="135"/>
      <c r="E121" s="135"/>
      <c r="F121" s="134">
        <f>[2]SPAS!E118+[2]CRESE!F118+'[2]HANDI+68 PRIMARIE'!F118</f>
        <v>0</v>
      </c>
      <c r="G121" s="134">
        <f>[2]SPAS!F118+[2]CRESE!G118+'[2]HANDI+68 PRIMARIE'!G118</f>
        <v>0</v>
      </c>
      <c r="H121" s="134">
        <f>[2]SPAS!G118+[2]CRESE!H118+'[2]HANDI+68 PRIMARIE'!H118</f>
        <v>0</v>
      </c>
      <c r="I121" s="134">
        <f>[2]SPAS!H118+[2]CRESE!I118+'[2]HANDI+68 PRIMARIE'!I118</f>
        <v>0</v>
      </c>
      <c r="J121" s="134">
        <f>[2]SPAS!I118+[2]CRESE!J118+'[2]HANDI+68 PRIMARIE'!J118</f>
        <v>0</v>
      </c>
      <c r="K121" s="134">
        <f>[2]SPAS!J118+[2]CRESE!K118+'[2]HANDI+68 PRIMARIE'!K118</f>
        <v>0</v>
      </c>
      <c r="L121" s="134">
        <f>[2]SPAS!K118+[2]CRESE!L118+'[2]HANDI+68 PRIMARIE'!L118</f>
        <v>0</v>
      </c>
    </row>
    <row r="122" spans="1:12" ht="25.5" hidden="1">
      <c r="A122" s="29"/>
      <c r="B122" s="39" t="s">
        <v>215</v>
      </c>
      <c r="C122" s="25" t="s">
        <v>216</v>
      </c>
      <c r="D122" s="135"/>
      <c r="E122" s="135"/>
      <c r="F122" s="134">
        <f>[2]SPAS!E119+[2]CRESE!F119+'[2]HANDI+68 PRIMARIE'!F119</f>
        <v>0</v>
      </c>
      <c r="G122" s="134">
        <f>[2]SPAS!F119+[2]CRESE!G119+'[2]HANDI+68 PRIMARIE'!G119</f>
        <v>0</v>
      </c>
      <c r="H122" s="134">
        <f>[2]SPAS!G119+[2]CRESE!H119+'[2]HANDI+68 PRIMARIE'!H119</f>
        <v>0</v>
      </c>
      <c r="I122" s="134">
        <f>[2]SPAS!H119+[2]CRESE!I119+'[2]HANDI+68 PRIMARIE'!I119</f>
        <v>0</v>
      </c>
      <c r="J122" s="134">
        <f>[2]SPAS!I119+[2]CRESE!J119+'[2]HANDI+68 PRIMARIE'!J119</f>
        <v>0</v>
      </c>
      <c r="K122" s="134">
        <f>[2]SPAS!J119+[2]CRESE!K119+'[2]HANDI+68 PRIMARIE'!K119</f>
        <v>0</v>
      </c>
      <c r="L122" s="134">
        <f>[2]SPAS!K119+[2]CRESE!L119+'[2]HANDI+68 PRIMARIE'!L119</f>
        <v>0</v>
      </c>
    </row>
    <row r="123" spans="1:12" hidden="1">
      <c r="A123" s="29"/>
      <c r="B123" s="39" t="s">
        <v>217</v>
      </c>
      <c r="C123" s="25" t="s">
        <v>218</v>
      </c>
      <c r="D123" s="135"/>
      <c r="E123" s="135"/>
      <c r="F123" s="134">
        <f>[2]SPAS!E120+[2]CRESE!F120+'[2]HANDI+68 PRIMARIE'!F120</f>
        <v>0</v>
      </c>
      <c r="G123" s="134">
        <f>[2]SPAS!F120+[2]CRESE!G120+'[2]HANDI+68 PRIMARIE'!G120</f>
        <v>0</v>
      </c>
      <c r="H123" s="134">
        <f>[2]SPAS!G120+[2]CRESE!H120+'[2]HANDI+68 PRIMARIE'!H120</f>
        <v>0</v>
      </c>
      <c r="I123" s="134">
        <f>[2]SPAS!H120+[2]CRESE!I120+'[2]HANDI+68 PRIMARIE'!I120</f>
        <v>0</v>
      </c>
      <c r="J123" s="134">
        <f>[2]SPAS!I120+[2]CRESE!J120+'[2]HANDI+68 PRIMARIE'!J120</f>
        <v>0</v>
      </c>
      <c r="K123" s="134">
        <f>[2]SPAS!J120+[2]CRESE!K120+'[2]HANDI+68 PRIMARIE'!K120</f>
        <v>0</v>
      </c>
      <c r="L123" s="134">
        <f>[2]SPAS!K120+[2]CRESE!L120+'[2]HANDI+68 PRIMARIE'!L120</f>
        <v>0</v>
      </c>
    </row>
    <row r="124" spans="1:12" hidden="1">
      <c r="A124" s="29"/>
      <c r="B124" s="23"/>
      <c r="C124" s="46"/>
      <c r="D124" s="169"/>
      <c r="E124" s="169"/>
      <c r="F124" s="134">
        <f>[2]SPAS!E121+[2]CRESE!F121+'[2]HANDI+68 PRIMARIE'!F121</f>
        <v>0</v>
      </c>
      <c r="G124" s="134">
        <f>[2]SPAS!F121+[2]CRESE!G121+'[2]HANDI+68 PRIMARIE'!G121</f>
        <v>0</v>
      </c>
      <c r="H124" s="134">
        <f>[2]SPAS!G121+[2]CRESE!H121+'[2]HANDI+68 PRIMARIE'!H121</f>
        <v>0</v>
      </c>
      <c r="I124" s="134">
        <f>[2]SPAS!H121+[2]CRESE!I121+'[2]HANDI+68 PRIMARIE'!I121</f>
        <v>0</v>
      </c>
      <c r="J124" s="134">
        <f>[2]SPAS!I121+[2]CRESE!J121+'[2]HANDI+68 PRIMARIE'!J121</f>
        <v>0</v>
      </c>
      <c r="K124" s="134">
        <f>[2]SPAS!J121+[2]CRESE!K121+'[2]HANDI+68 PRIMARIE'!K121</f>
        <v>0</v>
      </c>
      <c r="L124" s="134">
        <f>[2]SPAS!K121+[2]CRESE!L121+'[2]HANDI+68 PRIMARIE'!L121</f>
        <v>0</v>
      </c>
    </row>
    <row r="125" spans="1:12" ht="15" hidden="1">
      <c r="A125" s="42" t="s">
        <v>219</v>
      </c>
      <c r="B125" s="47"/>
      <c r="C125" s="43" t="s">
        <v>220</v>
      </c>
      <c r="D125" s="167"/>
      <c r="E125" s="167"/>
      <c r="F125" s="168">
        <f>[2]SPAS!E122+[2]CRESE!F122+'[2]HANDI+68 PRIMARIE'!F122</f>
        <v>0</v>
      </c>
      <c r="G125" s="168">
        <f>[2]SPAS!F122+[2]CRESE!G122+'[2]HANDI+68 PRIMARIE'!G122</f>
        <v>0</v>
      </c>
      <c r="H125" s="168">
        <f>[2]SPAS!G122+[2]CRESE!H122+'[2]HANDI+68 PRIMARIE'!H122</f>
        <v>0</v>
      </c>
      <c r="I125" s="168">
        <f>[2]SPAS!H122+[2]CRESE!I122+'[2]HANDI+68 PRIMARIE'!I122</f>
        <v>0</v>
      </c>
      <c r="J125" s="168">
        <f>[2]SPAS!I122+[2]CRESE!J122+'[2]HANDI+68 PRIMARIE'!J122</f>
        <v>0</v>
      </c>
      <c r="K125" s="168">
        <f>[2]SPAS!J122+[2]CRESE!K122+'[2]HANDI+68 PRIMARIE'!K122</f>
        <v>0</v>
      </c>
      <c r="L125" s="168">
        <f>[2]SPAS!K122+[2]CRESE!L122+'[2]HANDI+68 PRIMARIE'!L122</f>
        <v>0</v>
      </c>
    </row>
    <row r="126" spans="1:12" ht="15" hidden="1">
      <c r="A126" s="29"/>
      <c r="B126" s="48" t="s">
        <v>221</v>
      </c>
      <c r="C126" s="49" t="s">
        <v>222</v>
      </c>
      <c r="D126" s="170"/>
      <c r="E126" s="170"/>
      <c r="F126" s="153">
        <f>[2]SPAS!E123+[2]CRESE!F123+'[2]HANDI+68 PRIMARIE'!F123</f>
        <v>0</v>
      </c>
      <c r="G126" s="153">
        <f>[2]SPAS!F123+[2]CRESE!G123+'[2]HANDI+68 PRIMARIE'!G123</f>
        <v>0</v>
      </c>
      <c r="H126" s="153">
        <f>[2]SPAS!G123+[2]CRESE!H123+'[2]HANDI+68 PRIMARIE'!H123</f>
        <v>0</v>
      </c>
      <c r="I126" s="153">
        <f>[2]SPAS!H123+[2]CRESE!I123+'[2]HANDI+68 PRIMARIE'!I123</f>
        <v>0</v>
      </c>
      <c r="J126" s="153">
        <f>[2]SPAS!I123+[2]CRESE!J123+'[2]HANDI+68 PRIMARIE'!J123</f>
        <v>0</v>
      </c>
      <c r="K126" s="153">
        <f>[2]SPAS!J123+[2]CRESE!K123+'[2]HANDI+68 PRIMARIE'!K123</f>
        <v>0</v>
      </c>
      <c r="L126" s="153">
        <f>[2]SPAS!K123+[2]CRESE!L123+'[2]HANDI+68 PRIMARIE'!L123</f>
        <v>0</v>
      </c>
    </row>
    <row r="127" spans="1:12" ht="30" hidden="1">
      <c r="A127" s="29"/>
      <c r="B127" s="50" t="s">
        <v>223</v>
      </c>
      <c r="C127" s="49" t="s">
        <v>224</v>
      </c>
      <c r="D127" s="170"/>
      <c r="E127" s="170"/>
      <c r="F127" s="153">
        <f>[2]SPAS!E124+[2]CRESE!F124+'[2]HANDI+68 PRIMARIE'!F124</f>
        <v>0</v>
      </c>
      <c r="G127" s="153">
        <f>[2]SPAS!F124+[2]CRESE!G124+'[2]HANDI+68 PRIMARIE'!G124</f>
        <v>0</v>
      </c>
      <c r="H127" s="153">
        <f>[2]SPAS!G124+[2]CRESE!H124+'[2]HANDI+68 PRIMARIE'!H124</f>
        <v>0</v>
      </c>
      <c r="I127" s="153">
        <f>[2]SPAS!H124+[2]CRESE!I124+'[2]HANDI+68 PRIMARIE'!I124</f>
        <v>0</v>
      </c>
      <c r="J127" s="153">
        <f>[2]SPAS!I124+[2]CRESE!J124+'[2]HANDI+68 PRIMARIE'!J124</f>
        <v>0</v>
      </c>
      <c r="K127" s="153">
        <f>[2]SPAS!J124+[2]CRESE!K124+'[2]HANDI+68 PRIMARIE'!K124</f>
        <v>0</v>
      </c>
      <c r="L127" s="153">
        <f>[2]SPAS!K124+[2]CRESE!L124+'[2]HANDI+68 PRIMARIE'!L124</f>
        <v>0</v>
      </c>
    </row>
    <row r="128" spans="1:12" ht="15" hidden="1">
      <c r="A128" s="29"/>
      <c r="B128" s="51" t="s">
        <v>225</v>
      </c>
      <c r="C128" s="49" t="s">
        <v>226</v>
      </c>
      <c r="D128" s="170"/>
      <c r="E128" s="170"/>
      <c r="F128" s="153">
        <f>[2]SPAS!E125+[2]CRESE!F125+'[2]HANDI+68 PRIMARIE'!F125</f>
        <v>0</v>
      </c>
      <c r="G128" s="153">
        <f>[2]SPAS!F125+[2]CRESE!G125+'[2]HANDI+68 PRIMARIE'!G125</f>
        <v>0</v>
      </c>
      <c r="H128" s="153">
        <f>[2]SPAS!G125+[2]CRESE!H125+'[2]HANDI+68 PRIMARIE'!H125</f>
        <v>0</v>
      </c>
      <c r="I128" s="153">
        <f>[2]SPAS!H125+[2]CRESE!I125+'[2]HANDI+68 PRIMARIE'!I125</f>
        <v>0</v>
      </c>
      <c r="J128" s="153">
        <f>[2]SPAS!I125+[2]CRESE!J125+'[2]HANDI+68 PRIMARIE'!J125</f>
        <v>0</v>
      </c>
      <c r="K128" s="153">
        <f>[2]SPAS!J125+[2]CRESE!K125+'[2]HANDI+68 PRIMARIE'!K125</f>
        <v>0</v>
      </c>
      <c r="L128" s="153">
        <f>[2]SPAS!K125+[2]CRESE!L125+'[2]HANDI+68 PRIMARIE'!L125</f>
        <v>0</v>
      </c>
    </row>
    <row r="129" spans="1:12" ht="15" hidden="1">
      <c r="A129" s="52" t="s">
        <v>227</v>
      </c>
      <c r="B129" s="53"/>
      <c r="C129" s="54" t="s">
        <v>228</v>
      </c>
      <c r="D129" s="171"/>
      <c r="E129" s="171"/>
      <c r="F129" s="172">
        <f>[2]SPAS!E126+[2]CRESE!F126+'[2]HANDI+68 PRIMARIE'!F126</f>
        <v>0</v>
      </c>
      <c r="G129" s="172">
        <f>[2]SPAS!F126+[2]CRESE!G126+'[2]HANDI+68 PRIMARIE'!G126</f>
        <v>0</v>
      </c>
      <c r="H129" s="172">
        <f>[2]SPAS!G126+[2]CRESE!H126+'[2]HANDI+68 PRIMARIE'!H126</f>
        <v>0</v>
      </c>
      <c r="I129" s="172">
        <f>[2]SPAS!H126+[2]CRESE!I126+'[2]HANDI+68 PRIMARIE'!I126</f>
        <v>0</v>
      </c>
      <c r="J129" s="172">
        <f>[2]SPAS!I126+[2]CRESE!J126+'[2]HANDI+68 PRIMARIE'!J126</f>
        <v>0</v>
      </c>
      <c r="K129" s="172">
        <f>[2]SPAS!J126+[2]CRESE!K126+'[2]HANDI+68 PRIMARIE'!K126</f>
        <v>0</v>
      </c>
      <c r="L129" s="172">
        <f>[2]SPAS!K126+[2]CRESE!L126+'[2]HANDI+68 PRIMARIE'!L126</f>
        <v>0</v>
      </c>
    </row>
    <row r="130" spans="1:12" hidden="1">
      <c r="A130" s="29" t="s">
        <v>229</v>
      </c>
      <c r="B130" s="30"/>
      <c r="C130" s="55" t="s">
        <v>230</v>
      </c>
      <c r="D130" s="135"/>
      <c r="E130" s="135"/>
      <c r="F130" s="134">
        <f>[2]SPAS!E127+[2]CRESE!F127+'[2]HANDI+68 PRIMARIE'!F127</f>
        <v>0</v>
      </c>
      <c r="G130" s="134">
        <f>[2]SPAS!F127+[2]CRESE!G127+'[2]HANDI+68 PRIMARIE'!G127</f>
        <v>0</v>
      </c>
      <c r="H130" s="134">
        <f>[2]SPAS!G127+[2]CRESE!H127+'[2]HANDI+68 PRIMARIE'!H127</f>
        <v>0</v>
      </c>
      <c r="I130" s="134">
        <f>[2]SPAS!H127+[2]CRESE!I127+'[2]HANDI+68 PRIMARIE'!I127</f>
        <v>0</v>
      </c>
      <c r="J130" s="134">
        <f>[2]SPAS!I127+[2]CRESE!J127+'[2]HANDI+68 PRIMARIE'!J127</f>
        <v>0</v>
      </c>
      <c r="K130" s="134">
        <f>[2]SPAS!J127+[2]CRESE!K127+'[2]HANDI+68 PRIMARIE'!K127</f>
        <v>0</v>
      </c>
      <c r="L130" s="134">
        <f>[2]SPAS!K127+[2]CRESE!L127+'[2]HANDI+68 PRIMARIE'!L127</f>
        <v>0</v>
      </c>
    </row>
    <row r="131" spans="1:12" hidden="1">
      <c r="A131" s="29"/>
      <c r="B131" s="24"/>
      <c r="C131" s="55"/>
      <c r="D131" s="135"/>
      <c r="E131" s="135"/>
      <c r="F131" s="134">
        <f>[2]SPAS!E128+[2]CRESE!F128+'[2]HANDI+68 PRIMARIE'!F128</f>
        <v>0</v>
      </c>
      <c r="G131" s="134">
        <f>[2]SPAS!F128+[2]CRESE!G128+'[2]HANDI+68 PRIMARIE'!G128</f>
        <v>0</v>
      </c>
      <c r="H131" s="134">
        <f>[2]SPAS!G128+[2]CRESE!H128+'[2]HANDI+68 PRIMARIE'!H128</f>
        <v>0</v>
      </c>
      <c r="I131" s="134">
        <f>[2]SPAS!H128+[2]CRESE!I128+'[2]HANDI+68 PRIMARIE'!I128</f>
        <v>0</v>
      </c>
      <c r="J131" s="134">
        <f>[2]SPAS!I128+[2]CRESE!J128+'[2]HANDI+68 PRIMARIE'!J128</f>
        <v>0</v>
      </c>
      <c r="K131" s="134">
        <f>[2]SPAS!J128+[2]CRESE!K128+'[2]HANDI+68 PRIMARIE'!K128</f>
        <v>0</v>
      </c>
      <c r="L131" s="134">
        <f>[2]SPAS!K128+[2]CRESE!L128+'[2]HANDI+68 PRIMARIE'!L128</f>
        <v>0</v>
      </c>
    </row>
    <row r="132" spans="1:12" ht="15" hidden="1">
      <c r="A132" s="189" t="s">
        <v>231</v>
      </c>
      <c r="B132" s="189"/>
      <c r="C132" s="43" t="s">
        <v>232</v>
      </c>
      <c r="D132" s="167"/>
      <c r="E132" s="167"/>
      <c r="F132" s="168">
        <f t="shared" ref="F132:L132" si="18">F133</f>
        <v>0</v>
      </c>
      <c r="G132" s="168">
        <f t="shared" si="18"/>
        <v>0</v>
      </c>
      <c r="H132" s="168">
        <f t="shared" si="18"/>
        <v>0</v>
      </c>
      <c r="I132" s="168">
        <f t="shared" si="18"/>
        <v>0</v>
      </c>
      <c r="J132" s="168">
        <f t="shared" si="18"/>
        <v>0</v>
      </c>
      <c r="K132" s="168">
        <f t="shared" si="18"/>
        <v>0</v>
      </c>
      <c r="L132" s="168">
        <f t="shared" si="18"/>
        <v>0</v>
      </c>
    </row>
    <row r="133" spans="1:12" hidden="1">
      <c r="A133" s="187" t="s">
        <v>233</v>
      </c>
      <c r="B133" s="190"/>
      <c r="C133" s="22" t="s">
        <v>234</v>
      </c>
      <c r="D133" s="145"/>
      <c r="E133" s="145"/>
      <c r="F133" s="100">
        <f>F134+F135+F136+F137+F138+F139+F140+F141+F142+F143+F144+F145</f>
        <v>0</v>
      </c>
      <c r="G133" s="100">
        <f t="shared" ref="G133:L133" si="19">G134+G135+G136+G137+G138+G139+G140+G141+G142+G143+G144+G145</f>
        <v>0</v>
      </c>
      <c r="H133" s="100">
        <f t="shared" si="19"/>
        <v>0</v>
      </c>
      <c r="I133" s="100">
        <f t="shared" si="19"/>
        <v>0</v>
      </c>
      <c r="J133" s="100">
        <f t="shared" si="19"/>
        <v>0</v>
      </c>
      <c r="K133" s="100">
        <f t="shared" si="19"/>
        <v>0</v>
      </c>
      <c r="L133" s="100">
        <f t="shared" si="19"/>
        <v>0</v>
      </c>
    </row>
    <row r="134" spans="1:12" hidden="1">
      <c r="A134" s="29"/>
      <c r="B134" s="30" t="s">
        <v>235</v>
      </c>
      <c r="C134" s="25" t="s">
        <v>236</v>
      </c>
      <c r="D134" s="135"/>
      <c r="E134" s="135"/>
      <c r="F134" s="134">
        <f>'[1]Prim+SPAS'!F132</f>
        <v>0</v>
      </c>
      <c r="G134" s="134">
        <f>'[1]Prim+SPAS'!G132</f>
        <v>0</v>
      </c>
      <c r="H134" s="134">
        <f>'[1]Prim+SPAS'!H132</f>
        <v>0</v>
      </c>
      <c r="I134" s="134">
        <f>'[1]Prim+SPAS'!I132</f>
        <v>0</v>
      </c>
      <c r="J134" s="134">
        <f>'[1]Prim+SPAS'!J132</f>
        <v>0</v>
      </c>
      <c r="K134" s="134">
        <f>'[1]Prim+SPAS'!K132</f>
        <v>0</v>
      </c>
      <c r="L134" s="134">
        <f>'[1]Prim+SPAS'!L132</f>
        <v>0</v>
      </c>
    </row>
    <row r="135" spans="1:12" hidden="1">
      <c r="A135" s="29"/>
      <c r="B135" s="24" t="s">
        <v>237</v>
      </c>
      <c r="C135" s="25" t="s">
        <v>238</v>
      </c>
      <c r="D135" s="135"/>
      <c r="E135" s="135"/>
      <c r="F135" s="134">
        <f>'[1]Prim+SPAS'!F133</f>
        <v>0</v>
      </c>
      <c r="G135" s="134">
        <f>'[1]Prim+SPAS'!G133</f>
        <v>0</v>
      </c>
      <c r="H135" s="134">
        <f>'[1]Prim+SPAS'!H133</f>
        <v>0</v>
      </c>
      <c r="I135" s="134">
        <f>'[1]Prim+SPAS'!I133</f>
        <v>0</v>
      </c>
      <c r="J135" s="134">
        <f>'[1]Prim+SPAS'!J133</f>
        <v>0</v>
      </c>
      <c r="K135" s="134">
        <f>'[1]Prim+SPAS'!K133</f>
        <v>0</v>
      </c>
      <c r="L135" s="134">
        <f>'[1]Prim+SPAS'!L133</f>
        <v>0</v>
      </c>
    </row>
    <row r="136" spans="1:12" ht="25.5" hidden="1">
      <c r="A136" s="29"/>
      <c r="B136" s="39" t="s">
        <v>239</v>
      </c>
      <c r="C136" s="25" t="s">
        <v>240</v>
      </c>
      <c r="D136" s="135"/>
      <c r="E136" s="135"/>
      <c r="F136" s="134">
        <f>'[1]Prim+SPAS'!F134</f>
        <v>0</v>
      </c>
      <c r="G136" s="134">
        <f>'[1]Prim+SPAS'!G134</f>
        <v>0</v>
      </c>
      <c r="H136" s="134">
        <f>'[1]Prim+SPAS'!H134</f>
        <v>0</v>
      </c>
      <c r="I136" s="134">
        <f>'[1]Prim+SPAS'!I134</f>
        <v>0</v>
      </c>
      <c r="J136" s="134">
        <f>'[1]Prim+SPAS'!J134</f>
        <v>0</v>
      </c>
      <c r="K136" s="134">
        <f>'[1]Prim+SPAS'!K134</f>
        <v>0</v>
      </c>
      <c r="L136" s="134">
        <f>'[1]Prim+SPAS'!L134</f>
        <v>0</v>
      </c>
    </row>
    <row r="137" spans="1:12" ht="25.5" hidden="1">
      <c r="A137" s="29"/>
      <c r="B137" s="39" t="s">
        <v>241</v>
      </c>
      <c r="C137" s="25" t="s">
        <v>242</v>
      </c>
      <c r="D137" s="135"/>
      <c r="E137" s="135"/>
      <c r="F137" s="134">
        <f>'[1]Prim+SPAS'!F135</f>
        <v>0</v>
      </c>
      <c r="G137" s="134">
        <f>'[1]Prim+SPAS'!G135</f>
        <v>0</v>
      </c>
      <c r="H137" s="134">
        <f>'[1]Prim+SPAS'!H135</f>
        <v>0</v>
      </c>
      <c r="I137" s="134">
        <f>'[1]Prim+SPAS'!I135</f>
        <v>0</v>
      </c>
      <c r="J137" s="134">
        <f>'[1]Prim+SPAS'!J135</f>
        <v>0</v>
      </c>
      <c r="K137" s="134">
        <f>'[1]Prim+SPAS'!K135</f>
        <v>0</v>
      </c>
      <c r="L137" s="134">
        <f>'[1]Prim+SPAS'!L135</f>
        <v>0</v>
      </c>
    </row>
    <row r="138" spans="1:12" ht="38.25" hidden="1">
      <c r="A138" s="24"/>
      <c r="B138" s="39" t="s">
        <v>243</v>
      </c>
      <c r="C138" s="25" t="s">
        <v>244</v>
      </c>
      <c r="D138" s="135"/>
      <c r="E138" s="135"/>
      <c r="F138" s="134">
        <f>'[1]Prim+SPAS'!F136</f>
        <v>0</v>
      </c>
      <c r="G138" s="134">
        <f>'[1]Prim+SPAS'!G136</f>
        <v>0</v>
      </c>
      <c r="H138" s="134">
        <f>'[1]Prim+SPAS'!H136</f>
        <v>0</v>
      </c>
      <c r="I138" s="134">
        <f>'[1]Prim+SPAS'!I136</f>
        <v>0</v>
      </c>
      <c r="J138" s="134">
        <f>'[1]Prim+SPAS'!J136</f>
        <v>0</v>
      </c>
      <c r="K138" s="134">
        <f>'[1]Prim+SPAS'!K136</f>
        <v>0</v>
      </c>
      <c r="L138" s="134">
        <f>'[1]Prim+SPAS'!L136</f>
        <v>0</v>
      </c>
    </row>
    <row r="139" spans="1:12" ht="38.25" hidden="1">
      <c r="A139" s="24"/>
      <c r="B139" s="39" t="s">
        <v>245</v>
      </c>
      <c r="C139" s="25" t="s">
        <v>246</v>
      </c>
      <c r="D139" s="135"/>
      <c r="E139" s="135"/>
      <c r="F139" s="134">
        <f>'[1]Prim+SPAS'!F137</f>
        <v>0</v>
      </c>
      <c r="G139" s="134">
        <f>'[1]Prim+SPAS'!G137</f>
        <v>0</v>
      </c>
      <c r="H139" s="134">
        <f>'[1]Prim+SPAS'!H137</f>
        <v>0</v>
      </c>
      <c r="I139" s="134">
        <f>'[1]Prim+SPAS'!I137</f>
        <v>0</v>
      </c>
      <c r="J139" s="134">
        <f>'[1]Prim+SPAS'!J137</f>
        <v>0</v>
      </c>
      <c r="K139" s="134">
        <f>'[1]Prim+SPAS'!K137</f>
        <v>0</v>
      </c>
      <c r="L139" s="134">
        <f>'[1]Prim+SPAS'!L137</f>
        <v>0</v>
      </c>
    </row>
    <row r="140" spans="1:12" ht="25.5" hidden="1">
      <c r="A140" s="24"/>
      <c r="B140" s="39" t="s">
        <v>247</v>
      </c>
      <c r="C140" s="25" t="s">
        <v>248</v>
      </c>
      <c r="D140" s="135"/>
      <c r="E140" s="135"/>
      <c r="F140" s="134">
        <f>'[1]Prim+SPAS'!F138</f>
        <v>0</v>
      </c>
      <c r="G140" s="134">
        <f>'[1]Prim+SPAS'!G138</f>
        <v>0</v>
      </c>
      <c r="H140" s="134">
        <f>'[1]Prim+SPAS'!H138</f>
        <v>0</v>
      </c>
      <c r="I140" s="134">
        <f>'[1]Prim+SPAS'!I138</f>
        <v>0</v>
      </c>
      <c r="J140" s="134">
        <f>'[1]Prim+SPAS'!J138</f>
        <v>0</v>
      </c>
      <c r="K140" s="134">
        <f>'[1]Prim+SPAS'!K138</f>
        <v>0</v>
      </c>
      <c r="L140" s="134">
        <f>'[1]Prim+SPAS'!L138</f>
        <v>0</v>
      </c>
    </row>
    <row r="141" spans="1:12" hidden="1">
      <c r="A141" s="24"/>
      <c r="B141" s="39" t="s">
        <v>249</v>
      </c>
      <c r="C141" s="25" t="s">
        <v>250</v>
      </c>
      <c r="D141" s="135"/>
      <c r="E141" s="135"/>
      <c r="F141" s="134">
        <f>'[1]Prim+SPAS'!F139</f>
        <v>0</v>
      </c>
      <c r="G141" s="134">
        <f>'[1]Prim+SPAS'!G139</f>
        <v>0</v>
      </c>
      <c r="H141" s="134">
        <f>'[1]Prim+SPAS'!H139</f>
        <v>0</v>
      </c>
      <c r="I141" s="134">
        <f>'[1]Prim+SPAS'!I139</f>
        <v>0</v>
      </c>
      <c r="J141" s="134">
        <f>'[1]Prim+SPAS'!J139</f>
        <v>0</v>
      </c>
      <c r="K141" s="134">
        <f>'[1]Prim+SPAS'!K139</f>
        <v>0</v>
      </c>
      <c r="L141" s="134">
        <f>'[1]Prim+SPAS'!L139</f>
        <v>0</v>
      </c>
    </row>
    <row r="142" spans="1:12" ht="25.5" hidden="1">
      <c r="A142" s="24"/>
      <c r="B142" s="39" t="s">
        <v>251</v>
      </c>
      <c r="C142" s="25" t="s">
        <v>252</v>
      </c>
      <c r="D142" s="135"/>
      <c r="E142" s="135"/>
      <c r="F142" s="134">
        <f>'[1]Prim+SPAS'!F140</f>
        <v>0</v>
      </c>
      <c r="G142" s="134">
        <f>'[1]Prim+SPAS'!G140</f>
        <v>0</v>
      </c>
      <c r="H142" s="134">
        <f>'[1]Prim+SPAS'!H140</f>
        <v>0</v>
      </c>
      <c r="I142" s="134">
        <f>'[1]Prim+SPAS'!I140</f>
        <v>0</v>
      </c>
      <c r="J142" s="134">
        <f>'[1]Prim+SPAS'!J140</f>
        <v>0</v>
      </c>
      <c r="K142" s="134">
        <f>'[1]Prim+SPAS'!K140</f>
        <v>0</v>
      </c>
      <c r="L142" s="134">
        <f>'[1]Prim+SPAS'!L140</f>
        <v>0</v>
      </c>
    </row>
    <row r="143" spans="1:12" ht="25.5" hidden="1">
      <c r="A143" s="56"/>
      <c r="B143" s="57" t="s">
        <v>253</v>
      </c>
      <c r="C143" s="58" t="s">
        <v>254</v>
      </c>
      <c r="D143" s="141"/>
      <c r="E143" s="141"/>
      <c r="F143" s="134">
        <f>'[1]Prim+SPAS'!F141</f>
        <v>0</v>
      </c>
      <c r="G143" s="134">
        <f>'[1]Prim+SPAS'!G141</f>
        <v>0</v>
      </c>
      <c r="H143" s="134">
        <f>'[1]Prim+SPAS'!H141</f>
        <v>0</v>
      </c>
      <c r="I143" s="134">
        <f>'[1]Prim+SPAS'!I141</f>
        <v>0</v>
      </c>
      <c r="J143" s="134">
        <f>'[1]Prim+SPAS'!J141</f>
        <v>0</v>
      </c>
      <c r="K143" s="134">
        <f>'[1]Prim+SPAS'!K141</f>
        <v>0</v>
      </c>
      <c r="L143" s="134">
        <f>'[1]Prim+SPAS'!L141</f>
        <v>0</v>
      </c>
    </row>
    <row r="144" spans="1:12" ht="25.5" hidden="1">
      <c r="A144" s="56"/>
      <c r="B144" s="57" t="s">
        <v>255</v>
      </c>
      <c r="C144" s="58" t="s">
        <v>256</v>
      </c>
      <c r="D144" s="141"/>
      <c r="E144" s="141"/>
      <c r="F144" s="134">
        <f>'[1]Prim+SPAS'!F142</f>
        <v>0</v>
      </c>
      <c r="G144" s="134">
        <f>'[1]Prim+SPAS'!G142</f>
        <v>0</v>
      </c>
      <c r="H144" s="134">
        <f>'[1]Prim+SPAS'!H142</f>
        <v>0</v>
      </c>
      <c r="I144" s="134">
        <f>'[1]Prim+SPAS'!I142</f>
        <v>0</v>
      </c>
      <c r="J144" s="134">
        <f>'[1]Prim+SPAS'!J142</f>
        <v>0</v>
      </c>
      <c r="K144" s="134">
        <f>'[1]Prim+SPAS'!K142</f>
        <v>0</v>
      </c>
      <c r="L144" s="134">
        <f>'[1]Prim+SPAS'!L142</f>
        <v>0</v>
      </c>
    </row>
    <row r="145" spans="1:12" ht="25.5" hidden="1">
      <c r="A145" s="56"/>
      <c r="B145" s="57" t="s">
        <v>257</v>
      </c>
      <c r="C145" s="58" t="s">
        <v>258</v>
      </c>
      <c r="D145" s="141"/>
      <c r="E145" s="141"/>
      <c r="F145" s="134">
        <f>'[1]Prim+SPAS'!F143</f>
        <v>0</v>
      </c>
      <c r="G145" s="134">
        <f>'[1]Prim+SPAS'!G143</f>
        <v>0</v>
      </c>
      <c r="H145" s="134">
        <f>'[1]Prim+SPAS'!H143</f>
        <v>0</v>
      </c>
      <c r="I145" s="134">
        <f>'[1]Prim+SPAS'!I143</f>
        <v>0</v>
      </c>
      <c r="J145" s="134">
        <f>'[1]Prim+SPAS'!J143</f>
        <v>0</v>
      </c>
      <c r="K145" s="134">
        <f>'[1]Prim+SPAS'!K143</f>
        <v>0</v>
      </c>
      <c r="L145" s="134">
        <f>'[1]Prim+SPAS'!L143</f>
        <v>0</v>
      </c>
    </row>
    <row r="146" spans="1:12" ht="15" hidden="1">
      <c r="A146" s="59" t="s">
        <v>259</v>
      </c>
      <c r="B146" s="59"/>
      <c r="C146" s="37" t="s">
        <v>260</v>
      </c>
      <c r="D146" s="163"/>
      <c r="E146" s="163"/>
      <c r="F146" s="164">
        <f>[2]SPAS!E143+[2]CRESE!F143+'[2]HANDI+68 PRIMARIE'!F143</f>
        <v>0</v>
      </c>
      <c r="G146" s="164">
        <f>[2]SPAS!F143+[2]CRESE!G143+'[2]HANDI+68 PRIMARIE'!G143</f>
        <v>0</v>
      </c>
      <c r="H146" s="164">
        <f>[2]SPAS!G143+[2]CRESE!H143+'[2]HANDI+68 PRIMARIE'!H143</f>
        <v>0</v>
      </c>
      <c r="I146" s="164">
        <f>[2]SPAS!H143+[2]CRESE!I143+'[2]HANDI+68 PRIMARIE'!I143</f>
        <v>0</v>
      </c>
      <c r="J146" s="164">
        <f>[2]SPAS!I143+[2]CRESE!J143+'[2]HANDI+68 PRIMARIE'!J143</f>
        <v>0</v>
      </c>
      <c r="K146" s="164">
        <f>[2]SPAS!J143+[2]CRESE!K143+'[2]HANDI+68 PRIMARIE'!K143</f>
        <v>0</v>
      </c>
      <c r="L146" s="164">
        <f>[2]SPAS!K143+[2]CRESE!L143+'[2]HANDI+68 PRIMARIE'!L143</f>
        <v>0</v>
      </c>
    </row>
    <row r="147" spans="1:12" hidden="1">
      <c r="A147" s="21" t="s">
        <v>261</v>
      </c>
      <c r="B147" s="21"/>
      <c r="C147" s="22" t="s">
        <v>262</v>
      </c>
      <c r="D147" s="145"/>
      <c r="E147" s="145"/>
      <c r="F147" s="100">
        <f>[2]SPAS!E144+[2]CRESE!F144+'[2]HANDI+68 PRIMARIE'!F144</f>
        <v>0</v>
      </c>
      <c r="G147" s="100">
        <f>[2]SPAS!F144+[2]CRESE!G144+'[2]HANDI+68 PRIMARIE'!G144</f>
        <v>0</v>
      </c>
      <c r="H147" s="100">
        <f>[2]SPAS!G144+[2]CRESE!H144+'[2]HANDI+68 PRIMARIE'!H144</f>
        <v>0</v>
      </c>
      <c r="I147" s="100">
        <f>[2]SPAS!H144+[2]CRESE!I144+'[2]HANDI+68 PRIMARIE'!I144</f>
        <v>0</v>
      </c>
      <c r="J147" s="100">
        <f>[2]SPAS!I144+[2]CRESE!J144+'[2]HANDI+68 PRIMARIE'!J144</f>
        <v>0</v>
      </c>
      <c r="K147" s="100">
        <f>[2]SPAS!J144+[2]CRESE!K144+'[2]HANDI+68 PRIMARIE'!K144</f>
        <v>0</v>
      </c>
      <c r="L147" s="100">
        <f>[2]SPAS!K144+[2]CRESE!L144+'[2]HANDI+68 PRIMARIE'!L144</f>
        <v>0</v>
      </c>
    </row>
    <row r="148" spans="1:12" hidden="1">
      <c r="A148" s="60"/>
      <c r="B148" s="30" t="s">
        <v>263</v>
      </c>
      <c r="C148" s="25" t="s">
        <v>264</v>
      </c>
      <c r="D148" s="135"/>
      <c r="E148" s="135"/>
      <c r="F148" s="134">
        <f>[2]SPAS!E145+[2]CRESE!F145+'[2]HANDI+68 PRIMARIE'!F145</f>
        <v>0</v>
      </c>
      <c r="G148" s="134">
        <f>[2]SPAS!F145+[2]CRESE!G145+'[2]HANDI+68 PRIMARIE'!G145</f>
        <v>0</v>
      </c>
      <c r="H148" s="134">
        <f>[2]SPAS!G145+[2]CRESE!H145+'[2]HANDI+68 PRIMARIE'!H145</f>
        <v>0</v>
      </c>
      <c r="I148" s="134">
        <f>[2]SPAS!H145+[2]CRESE!I145+'[2]HANDI+68 PRIMARIE'!I145</f>
        <v>0</v>
      </c>
      <c r="J148" s="134">
        <f>[2]SPAS!I145+[2]CRESE!J145+'[2]HANDI+68 PRIMARIE'!J145</f>
        <v>0</v>
      </c>
      <c r="K148" s="134">
        <f>[2]SPAS!J145+[2]CRESE!K145+'[2]HANDI+68 PRIMARIE'!K145</f>
        <v>0</v>
      </c>
      <c r="L148" s="134">
        <f>[2]SPAS!K145+[2]CRESE!L145+'[2]HANDI+68 PRIMARIE'!L145</f>
        <v>0</v>
      </c>
    </row>
    <row r="149" spans="1:12" hidden="1">
      <c r="A149" s="60"/>
      <c r="B149" s="30" t="s">
        <v>265</v>
      </c>
      <c r="C149" s="25" t="s">
        <v>266</v>
      </c>
      <c r="D149" s="135"/>
      <c r="E149" s="135"/>
      <c r="F149" s="134">
        <f>[2]SPAS!E146+[2]CRESE!F146+'[2]HANDI+68 PRIMARIE'!F146</f>
        <v>0</v>
      </c>
      <c r="G149" s="134">
        <f>[2]SPAS!F146+[2]CRESE!G146+'[2]HANDI+68 PRIMARIE'!G146</f>
        <v>0</v>
      </c>
      <c r="H149" s="134">
        <f>[2]SPAS!G146+[2]CRESE!H146+'[2]HANDI+68 PRIMARIE'!H146</f>
        <v>0</v>
      </c>
      <c r="I149" s="134">
        <f>[2]SPAS!H146+[2]CRESE!I146+'[2]HANDI+68 PRIMARIE'!I146</f>
        <v>0</v>
      </c>
      <c r="J149" s="134">
        <f>[2]SPAS!I146+[2]CRESE!J146+'[2]HANDI+68 PRIMARIE'!J146</f>
        <v>0</v>
      </c>
      <c r="K149" s="134">
        <f>[2]SPAS!J146+[2]CRESE!K146+'[2]HANDI+68 PRIMARIE'!K146</f>
        <v>0</v>
      </c>
      <c r="L149" s="134">
        <f>[2]SPAS!K146+[2]CRESE!L146+'[2]HANDI+68 PRIMARIE'!L146</f>
        <v>0</v>
      </c>
    </row>
    <row r="150" spans="1:12">
      <c r="A150" s="61" t="s">
        <v>267</v>
      </c>
      <c r="B150" s="62"/>
      <c r="C150" s="63" t="s">
        <v>268</v>
      </c>
      <c r="D150" s="173"/>
      <c r="E150" s="173"/>
      <c r="F150" s="174">
        <f>F151</f>
        <v>46075640</v>
      </c>
      <c r="G150" s="174">
        <f t="shared" ref="G150:L150" si="20">G151</f>
        <v>57040688</v>
      </c>
      <c r="H150" s="174">
        <f t="shared" si="20"/>
        <v>56931383</v>
      </c>
      <c r="I150" s="174">
        <f t="shared" si="20"/>
        <v>56931383</v>
      </c>
      <c r="J150" s="174">
        <f t="shared" si="20"/>
        <v>56931383</v>
      </c>
      <c r="K150" s="174">
        <f t="shared" si="20"/>
        <v>0</v>
      </c>
      <c r="L150" s="174">
        <f t="shared" si="20"/>
        <v>56238485</v>
      </c>
    </row>
    <row r="151" spans="1:12">
      <c r="A151" s="64" t="s">
        <v>269</v>
      </c>
      <c r="B151" s="31"/>
      <c r="C151" s="22" t="s">
        <v>270</v>
      </c>
      <c r="D151" s="145"/>
      <c r="E151" s="145"/>
      <c r="F151" s="100">
        <f t="shared" ref="F151:L151" si="21">F152+F153+F154+F155</f>
        <v>46075640</v>
      </c>
      <c r="G151" s="100">
        <f t="shared" si="21"/>
        <v>57040688</v>
      </c>
      <c r="H151" s="100">
        <f t="shared" si="21"/>
        <v>56931383</v>
      </c>
      <c r="I151" s="100">
        <f t="shared" si="21"/>
        <v>56931383</v>
      </c>
      <c r="J151" s="100">
        <f t="shared" si="21"/>
        <v>56931383</v>
      </c>
      <c r="K151" s="100">
        <f t="shared" si="21"/>
        <v>0</v>
      </c>
      <c r="L151" s="100">
        <f t="shared" si="21"/>
        <v>56238485</v>
      </c>
    </row>
    <row r="152" spans="1:12">
      <c r="A152" s="29"/>
      <c r="B152" s="65" t="s">
        <v>271</v>
      </c>
      <c r="C152" s="25" t="s">
        <v>272</v>
      </c>
      <c r="D152" s="135"/>
      <c r="E152" s="135"/>
      <c r="F152" s="134">
        <f>'[1]Prim+SPAS'!F151</f>
        <v>38575640</v>
      </c>
      <c r="G152" s="134">
        <f>'[1]Prim+SPAS'!G151</f>
        <v>47311688</v>
      </c>
      <c r="H152" s="134">
        <f>'[1]Prim+SPAS'!H151</f>
        <v>47202910</v>
      </c>
      <c r="I152" s="134">
        <f>'[1]Prim+SPAS'!I151</f>
        <v>47202910</v>
      </c>
      <c r="J152" s="134">
        <f>'[1]Prim+SPAS'!J151</f>
        <v>47202910</v>
      </c>
      <c r="K152" s="134">
        <f>'[1]Prim+SPAS'!K151</f>
        <v>0</v>
      </c>
      <c r="L152" s="134">
        <f>'[1]Prim+SPAS'!L151</f>
        <v>46510012</v>
      </c>
    </row>
    <row r="153" spans="1:12">
      <c r="A153" s="34"/>
      <c r="B153" s="65" t="s">
        <v>273</v>
      </c>
      <c r="C153" s="25" t="s">
        <v>274</v>
      </c>
      <c r="D153" s="135"/>
      <c r="E153" s="135"/>
      <c r="F153" s="134">
        <f>'[1]Prim+SPAS'!F158</f>
        <v>7500000</v>
      </c>
      <c r="G153" s="134">
        <f>'[1]Prim+SPAS'!G158</f>
        <v>9729000</v>
      </c>
      <c r="H153" s="134">
        <f>'[1]Prim+SPAS'!H158</f>
        <v>9728473</v>
      </c>
      <c r="I153" s="134">
        <f>'[1]Prim+SPAS'!I158</f>
        <v>9728473</v>
      </c>
      <c r="J153" s="134">
        <f>'[1]Prim+SPAS'!J158</f>
        <v>9728473</v>
      </c>
      <c r="K153" s="134">
        <f>'[1]Prim+SPAS'!K158</f>
        <v>0</v>
      </c>
      <c r="L153" s="134">
        <f>'[1]Prim+SPAS'!L158</f>
        <v>9728473</v>
      </c>
    </row>
    <row r="154" spans="1:12" ht="15" hidden="1">
      <c r="A154" s="34"/>
      <c r="B154" s="65" t="s">
        <v>275</v>
      </c>
      <c r="C154" s="25" t="s">
        <v>276</v>
      </c>
      <c r="D154" s="118"/>
      <c r="E154" s="118"/>
      <c r="F154" s="119">
        <f>'[1]Prim+SPAS'!F159</f>
        <v>0</v>
      </c>
      <c r="G154" s="119">
        <f>'[1]Prim+SPAS'!G159</f>
        <v>0</v>
      </c>
      <c r="H154" s="119">
        <f>'[1]Prim+SPAS'!H159</f>
        <v>0</v>
      </c>
      <c r="I154" s="119">
        <f>'[1]Prim+SPAS'!I159</f>
        <v>0</v>
      </c>
      <c r="J154" s="119">
        <f>'[1]Prim+SPAS'!J159</f>
        <v>0</v>
      </c>
      <c r="K154" s="119">
        <f>'[1]Prim+SPAS'!K159</f>
        <v>0</v>
      </c>
      <c r="L154" s="119">
        <f>'[1]Prim+SPAS'!L159</f>
        <v>0</v>
      </c>
    </row>
    <row r="155" spans="1:12" ht="15" hidden="1">
      <c r="A155" s="34"/>
      <c r="B155" s="65" t="s">
        <v>273</v>
      </c>
      <c r="C155" s="25" t="s">
        <v>274</v>
      </c>
      <c r="D155" s="118"/>
      <c r="E155" s="118"/>
      <c r="F155" s="119">
        <f>'[1]Prim+SPAS'!F159</f>
        <v>0</v>
      </c>
      <c r="G155" s="119">
        <f>'[1]Prim+SPAS'!G159</f>
        <v>0</v>
      </c>
      <c r="H155" s="119">
        <f>'[1]Prim+SPAS'!H159</f>
        <v>0</v>
      </c>
      <c r="I155" s="119">
        <f>'[1]Prim+SPAS'!I159</f>
        <v>0</v>
      </c>
      <c r="J155" s="119">
        <f>'[1]Prim+SPAS'!J159</f>
        <v>0</v>
      </c>
      <c r="K155" s="119">
        <f>'[1]Prim+SPAS'!K159</f>
        <v>0</v>
      </c>
      <c r="L155" s="119">
        <f>'[1]Prim+SPAS'!L159</f>
        <v>0</v>
      </c>
    </row>
    <row r="156" spans="1:12" ht="15" hidden="1">
      <c r="A156" s="34"/>
      <c r="B156" s="65"/>
      <c r="C156" s="66"/>
      <c r="D156" s="126"/>
      <c r="E156" s="126"/>
      <c r="F156" s="119"/>
      <c r="G156" s="119"/>
      <c r="H156" s="119"/>
      <c r="I156" s="119"/>
      <c r="J156" s="119"/>
      <c r="K156" s="119"/>
      <c r="L156" s="119"/>
    </row>
    <row r="157" spans="1:12" ht="43.5" customHeight="1">
      <c r="A157" s="191" t="s">
        <v>477</v>
      </c>
      <c r="B157" s="192"/>
      <c r="C157" s="37" t="s">
        <v>277</v>
      </c>
      <c r="D157" s="121"/>
      <c r="E157" s="121"/>
      <c r="F157" s="122">
        <f>F158+F159+F160+F161+F162+F163+F164+F165+F166</f>
        <v>2370000</v>
      </c>
      <c r="G157" s="122">
        <f t="shared" ref="G157:L157" si="22">G158+G159+G160+G161+G162+G163+G164+G165+G166</f>
        <v>2316758</v>
      </c>
      <c r="H157" s="122">
        <f t="shared" si="22"/>
        <v>2298578</v>
      </c>
      <c r="I157" s="122">
        <f t="shared" si="22"/>
        <v>2298578</v>
      </c>
      <c r="J157" s="122">
        <f t="shared" si="22"/>
        <v>2298578</v>
      </c>
      <c r="K157" s="122">
        <f t="shared" si="22"/>
        <v>0</v>
      </c>
      <c r="L157" s="122">
        <f t="shared" si="22"/>
        <v>2292788</v>
      </c>
    </row>
    <row r="158" spans="1:12" ht="15" hidden="1">
      <c r="A158" s="29" t="s">
        <v>278</v>
      </c>
      <c r="B158" s="23"/>
      <c r="C158" s="55" t="s">
        <v>279</v>
      </c>
      <c r="D158" s="118"/>
      <c r="E158" s="118"/>
      <c r="F158" s="119">
        <f>[1]SPAS!F157+[1]asistati!F157</f>
        <v>0</v>
      </c>
      <c r="G158" s="119">
        <f>[1]SPAS!G157+[1]asistati!G157</f>
        <v>0</v>
      </c>
      <c r="H158" s="119">
        <f>[1]SPAS!H157+[1]asistati!H157</f>
        <v>0</v>
      </c>
      <c r="I158" s="119">
        <f>[1]SPAS!I157+[1]asistati!I157</f>
        <v>0</v>
      </c>
      <c r="J158" s="119">
        <f>[1]SPAS!J157+[1]asistati!J157</f>
        <v>0</v>
      </c>
      <c r="K158" s="119">
        <f>[1]SPAS!K157+[1]asistati!K157</f>
        <v>0</v>
      </c>
      <c r="L158" s="119">
        <f>[1]SPAS!L157+[1]asistati!L157</f>
        <v>0</v>
      </c>
    </row>
    <row r="159" spans="1:12" ht="15" hidden="1">
      <c r="A159" s="23" t="s">
        <v>280</v>
      </c>
      <c r="B159" s="23"/>
      <c r="C159" s="55" t="s">
        <v>281</v>
      </c>
      <c r="D159" s="118"/>
      <c r="E159" s="118"/>
      <c r="F159" s="119">
        <f>[1]SPAS!F158+[1]asistati!F158</f>
        <v>0</v>
      </c>
      <c r="G159" s="119">
        <f>[1]SPAS!G158+[1]asistati!G158</f>
        <v>0</v>
      </c>
      <c r="H159" s="119">
        <f>[1]SPAS!H158+[1]asistati!H158</f>
        <v>0</v>
      </c>
      <c r="I159" s="119">
        <f>[1]SPAS!I158+[1]asistati!I158</f>
        <v>0</v>
      </c>
      <c r="J159" s="119">
        <f>[1]SPAS!J158+[1]asistati!J158</f>
        <v>0</v>
      </c>
      <c r="K159" s="119">
        <f>[1]SPAS!K158+[1]asistati!K158</f>
        <v>0</v>
      </c>
      <c r="L159" s="119">
        <f>[1]SPAS!L158+[1]asistati!L158</f>
        <v>0</v>
      </c>
    </row>
    <row r="160" spans="1:12" ht="15">
      <c r="A160" s="193" t="s">
        <v>282</v>
      </c>
      <c r="B160" s="193"/>
      <c r="C160" s="55" t="s">
        <v>283</v>
      </c>
      <c r="D160" s="118"/>
      <c r="E160" s="118"/>
      <c r="F160" s="119">
        <f>[1]SPAS!F159+[1]asistati!F159</f>
        <v>2300000</v>
      </c>
      <c r="G160" s="119">
        <f>[1]SPAS!G159+[1]asistati!G159</f>
        <v>2300000</v>
      </c>
      <c r="H160" s="119">
        <f>[1]SPAS!H159+[1]asistati!H159</f>
        <v>2281820</v>
      </c>
      <c r="I160" s="119">
        <f>[1]SPAS!I159+[1]asistati!I159</f>
        <v>2281820</v>
      </c>
      <c r="J160" s="119">
        <f>[1]SPAS!J159+[1]asistati!J159</f>
        <v>2281820</v>
      </c>
      <c r="K160" s="119">
        <f>[1]SPAS!K159+[1]asistati!K159</f>
        <v>0</v>
      </c>
      <c r="L160" s="119">
        <f>[1]SPAS!L159+[1]asistati!L159</f>
        <v>2281820</v>
      </c>
    </row>
    <row r="161" spans="1:12" ht="15">
      <c r="A161" s="193" t="s">
        <v>284</v>
      </c>
      <c r="B161" s="193"/>
      <c r="C161" s="55" t="s">
        <v>285</v>
      </c>
      <c r="D161" s="118"/>
      <c r="E161" s="118"/>
      <c r="F161" s="119">
        <f>[1]SPAS!F160+[1]asistati!F160</f>
        <v>0</v>
      </c>
      <c r="G161" s="119">
        <f>[1]SPAS!G160+[1]asistati!G160</f>
        <v>0</v>
      </c>
      <c r="H161" s="119">
        <f>[1]SPAS!H160+[1]asistati!H160</f>
        <v>0</v>
      </c>
      <c r="I161" s="119">
        <f>[1]SPAS!I160+[1]asistati!I160</f>
        <v>0</v>
      </c>
      <c r="J161" s="119">
        <f>[1]SPAS!J160+[1]asistati!J160</f>
        <v>0</v>
      </c>
      <c r="K161" s="119">
        <f>[1]SPAS!K160+[1]asistati!K160</f>
        <v>0</v>
      </c>
      <c r="L161" s="119">
        <f>[1]SPAS!L160+[1]asistati!L160</f>
        <v>0</v>
      </c>
    </row>
    <row r="162" spans="1:12" ht="15" hidden="1">
      <c r="A162" s="23" t="s">
        <v>286</v>
      </c>
      <c r="B162" s="23"/>
      <c r="C162" s="55" t="s">
        <v>287</v>
      </c>
      <c r="D162" s="118"/>
      <c r="E162" s="118"/>
      <c r="F162" s="119">
        <f>[1]SPAS!F161+[1]asistati!F161</f>
        <v>0</v>
      </c>
      <c r="G162" s="119">
        <f>[1]SPAS!G161+[1]asistati!G161</f>
        <v>0</v>
      </c>
      <c r="H162" s="119">
        <f>[1]SPAS!H161+[1]asistati!H161</f>
        <v>0</v>
      </c>
      <c r="I162" s="119">
        <f>[1]SPAS!I161+[1]asistati!I161</f>
        <v>0</v>
      </c>
      <c r="J162" s="119">
        <f>[1]SPAS!J161+[1]asistati!J161</f>
        <v>0</v>
      </c>
      <c r="K162" s="119">
        <f>[1]SPAS!K161+[1]asistati!K161</f>
        <v>0</v>
      </c>
      <c r="L162" s="119">
        <f>[1]SPAS!L161+[1]asistati!L161</f>
        <v>0</v>
      </c>
    </row>
    <row r="163" spans="1:12" ht="15" hidden="1">
      <c r="A163" s="23" t="s">
        <v>288</v>
      </c>
      <c r="B163" s="23"/>
      <c r="C163" s="55" t="s">
        <v>289</v>
      </c>
      <c r="D163" s="118"/>
      <c r="E163" s="118"/>
      <c r="F163" s="119">
        <f>[1]SPAS!F162+[1]asistati!F162</f>
        <v>0</v>
      </c>
      <c r="G163" s="119">
        <f>[1]SPAS!G162+[1]asistati!G162</f>
        <v>0</v>
      </c>
      <c r="H163" s="119">
        <f>[1]SPAS!H162+[1]asistati!H162</f>
        <v>0</v>
      </c>
      <c r="I163" s="119">
        <f>[1]SPAS!I162+[1]asistati!I162</f>
        <v>0</v>
      </c>
      <c r="J163" s="119">
        <f>[1]SPAS!J162+[1]asistati!J162</f>
        <v>0</v>
      </c>
      <c r="K163" s="119">
        <f>[1]SPAS!K162+[1]asistati!K162</f>
        <v>0</v>
      </c>
      <c r="L163" s="119">
        <f>[1]SPAS!L162+[1]asistati!L162</f>
        <v>0</v>
      </c>
    </row>
    <row r="164" spans="1:12" ht="15" hidden="1">
      <c r="A164" s="23" t="s">
        <v>290</v>
      </c>
      <c r="B164" s="23"/>
      <c r="C164" s="55" t="s">
        <v>291</v>
      </c>
      <c r="D164" s="118"/>
      <c r="E164" s="118"/>
      <c r="F164" s="119">
        <f>[1]SPAS!F163+[1]asistati!F163</f>
        <v>0</v>
      </c>
      <c r="G164" s="119">
        <f>[1]SPAS!G163+[1]asistati!G163</f>
        <v>0</v>
      </c>
      <c r="H164" s="119">
        <f>[1]SPAS!H163+[1]asistati!H163</f>
        <v>0</v>
      </c>
      <c r="I164" s="119">
        <f>[1]SPAS!I163+[1]asistati!I163</f>
        <v>0</v>
      </c>
      <c r="J164" s="119">
        <f>[1]SPAS!J163+[1]asistati!J163</f>
        <v>0</v>
      </c>
      <c r="K164" s="119">
        <f>[1]SPAS!K163+[1]asistati!K163</f>
        <v>0</v>
      </c>
      <c r="L164" s="119">
        <f>[1]SPAS!L163+[1]asistati!L163</f>
        <v>0</v>
      </c>
    </row>
    <row r="165" spans="1:12" ht="15">
      <c r="A165" s="23" t="s">
        <v>292</v>
      </c>
      <c r="B165" s="23"/>
      <c r="C165" s="55" t="s">
        <v>293</v>
      </c>
      <c r="D165" s="118"/>
      <c r="E165" s="118"/>
      <c r="F165" s="119">
        <f>[1]SPAS!F164+[1]asistati!F164</f>
        <v>0</v>
      </c>
      <c r="G165" s="119">
        <f>[1]SPAS!G164+[1]asistati!G164</f>
        <v>0</v>
      </c>
      <c r="H165" s="119">
        <f>[1]SPAS!H164+[1]asistati!H164</f>
        <v>0</v>
      </c>
      <c r="I165" s="119">
        <f>[1]SPAS!I164+[1]asistati!I164</f>
        <v>0</v>
      </c>
      <c r="J165" s="119">
        <f>[1]SPAS!J164+[1]asistati!J164</f>
        <v>0</v>
      </c>
      <c r="K165" s="119">
        <f>[1]SPAS!K164+[1]asistati!K164</f>
        <v>0</v>
      </c>
      <c r="L165" s="119">
        <f>[1]SPAS!L164+[1]asistati!L164</f>
        <v>0</v>
      </c>
    </row>
    <row r="166" spans="1:12" ht="15">
      <c r="A166" s="23" t="s">
        <v>294</v>
      </c>
      <c r="B166" s="55"/>
      <c r="C166" s="55" t="s">
        <v>483</v>
      </c>
      <c r="D166" s="118"/>
      <c r="E166" s="118"/>
      <c r="F166" s="119">
        <f>[1]SPAS!F165+[1]asistati!F165+'[1]Prim+SPAS'!F169</f>
        <v>70000</v>
      </c>
      <c r="G166" s="119">
        <f>[1]SPAS!G165+[1]asistati!G165+'[1]Prim+SPAS'!G169</f>
        <v>16758</v>
      </c>
      <c r="H166" s="119">
        <f>[1]SPAS!H165+[1]asistati!H165+'[1]Prim+SPAS'!H169</f>
        <v>16758</v>
      </c>
      <c r="I166" s="119">
        <f>[1]SPAS!I165+[1]asistati!I165+'[1]Prim+SPAS'!I169</f>
        <v>16758</v>
      </c>
      <c r="J166" s="119">
        <f>[1]SPAS!J165+[1]asistati!J165+'[1]Prim+SPAS'!J169</f>
        <v>16758</v>
      </c>
      <c r="K166" s="119">
        <f>[1]SPAS!K165+[1]asistati!K165+'[1]Prim+SPAS'!K169</f>
        <v>0</v>
      </c>
      <c r="L166" s="119">
        <f>[1]SPAS!L165+[1]asistati!L165+'[1]Prim+SPAS'!L169</f>
        <v>10968</v>
      </c>
    </row>
    <row r="167" spans="1:12" ht="15" hidden="1">
      <c r="A167" s="67" t="s">
        <v>295</v>
      </c>
      <c r="B167" s="68"/>
      <c r="C167" s="22" t="s">
        <v>296</v>
      </c>
      <c r="D167" s="117"/>
      <c r="E167" s="117"/>
      <c r="F167" s="120">
        <f>[2]SPAS!E164+[2]CRESE!F164+'[2]HANDI+68 PRIMARIE'!F164</f>
        <v>0</v>
      </c>
      <c r="G167" s="120">
        <f>[2]SPAS!F164+[2]CRESE!G164+'[2]HANDI+68 PRIMARIE'!G164</f>
        <v>0</v>
      </c>
      <c r="H167" s="120">
        <f>[2]SPAS!G164+[2]CRESE!H164+'[2]HANDI+68 PRIMARIE'!H164</f>
        <v>0</v>
      </c>
      <c r="I167" s="120">
        <f>[2]SPAS!H164+[2]CRESE!I164+'[2]HANDI+68 PRIMARIE'!I164</f>
        <v>0</v>
      </c>
      <c r="J167" s="120">
        <f>[2]SPAS!I164+[2]CRESE!J164+'[2]HANDI+68 PRIMARIE'!J164</f>
        <v>0</v>
      </c>
      <c r="K167" s="120">
        <f>[2]SPAS!J164+[2]CRESE!K164+'[2]HANDI+68 PRIMARIE'!K164</f>
        <v>0</v>
      </c>
      <c r="L167" s="120">
        <f>[2]SPAS!K164+[2]CRESE!L164+'[2]HANDI+68 PRIMARIE'!L164</f>
        <v>0</v>
      </c>
    </row>
    <row r="168" spans="1:12" ht="15" hidden="1">
      <c r="A168" s="69"/>
      <c r="B168" s="70"/>
      <c r="C168" s="25"/>
      <c r="D168" s="118"/>
      <c r="E168" s="118"/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f>[2]SPAS!J165+[2]CRESE!K165+'[2]HANDI+68 PRIMARIE'!K165</f>
        <v>0</v>
      </c>
      <c r="L168" s="119">
        <v>0</v>
      </c>
    </row>
    <row r="169" spans="1:12" ht="15" hidden="1">
      <c r="A169" s="71" t="s">
        <v>297</v>
      </c>
      <c r="B169" s="42"/>
      <c r="C169" s="43" t="s">
        <v>298</v>
      </c>
      <c r="D169" s="123"/>
      <c r="E169" s="123"/>
      <c r="F169" s="124">
        <f>[2]SPAS!E166+[2]CRESE!F166+'[2]HANDI+68 PRIMARIE'!F166</f>
        <v>0</v>
      </c>
      <c r="G169" s="124">
        <f>[2]SPAS!F166+[2]CRESE!G166+'[2]HANDI+68 PRIMARIE'!G166</f>
        <v>0</v>
      </c>
      <c r="H169" s="124">
        <f>[2]SPAS!G166+[2]CRESE!H166+'[2]HANDI+68 PRIMARIE'!H166</f>
        <v>0</v>
      </c>
      <c r="I169" s="124">
        <f>[2]SPAS!H166+[2]CRESE!I166+'[2]HANDI+68 PRIMARIE'!I166</f>
        <v>0</v>
      </c>
      <c r="J169" s="124">
        <f>[2]SPAS!I166+[2]CRESE!J166+'[2]HANDI+68 PRIMARIE'!J166</f>
        <v>0</v>
      </c>
      <c r="K169" s="124">
        <f>[2]SPAS!J166+[2]CRESE!K166+'[2]HANDI+68 PRIMARIE'!K166</f>
        <v>0</v>
      </c>
      <c r="L169" s="124">
        <f>[2]SPAS!K166+[2]CRESE!L166+'[2]HANDI+68 PRIMARIE'!L166</f>
        <v>0</v>
      </c>
    </row>
    <row r="170" spans="1:12" ht="15" hidden="1">
      <c r="A170" s="199" t="s">
        <v>299</v>
      </c>
      <c r="B170" s="199"/>
      <c r="C170" s="55" t="s">
        <v>300</v>
      </c>
      <c r="D170" s="118"/>
      <c r="E170" s="118"/>
      <c r="F170" s="119">
        <f>[2]SPAS!E167+[2]CRESE!F167+'[2]HANDI+68 PRIMARIE'!F167</f>
        <v>0</v>
      </c>
      <c r="G170" s="119">
        <f>[2]SPAS!F167+[2]CRESE!G167+'[2]HANDI+68 PRIMARIE'!G167</f>
        <v>0</v>
      </c>
      <c r="H170" s="119">
        <f>[2]SPAS!G167+[2]CRESE!H167+'[2]HANDI+68 PRIMARIE'!H167</f>
        <v>0</v>
      </c>
      <c r="I170" s="119">
        <f>[2]SPAS!H167+[2]CRESE!I167+'[2]HANDI+68 PRIMARIE'!I167</f>
        <v>0</v>
      </c>
      <c r="J170" s="119">
        <f>[2]SPAS!I167+[2]CRESE!J167+'[2]HANDI+68 PRIMARIE'!J167</f>
        <v>0</v>
      </c>
      <c r="K170" s="119">
        <f>[2]SPAS!J167+[2]CRESE!K167+'[2]HANDI+68 PRIMARIE'!K167</f>
        <v>0</v>
      </c>
      <c r="L170" s="119">
        <f>[2]SPAS!K167+[2]CRESE!L167+'[2]HANDI+68 PRIMARIE'!L167</f>
        <v>0</v>
      </c>
    </row>
    <row r="171" spans="1:12" ht="15" hidden="1">
      <c r="A171" s="23" t="s">
        <v>301</v>
      </c>
      <c r="B171" s="23"/>
      <c r="C171" s="55" t="s">
        <v>302</v>
      </c>
      <c r="D171" s="118"/>
      <c r="E171" s="118"/>
      <c r="F171" s="119">
        <f>[2]SPAS!E168+[2]CRESE!F168+'[2]HANDI+68 PRIMARIE'!F168</f>
        <v>0</v>
      </c>
      <c r="G171" s="119">
        <f>[2]SPAS!F168+[2]CRESE!G168+'[2]HANDI+68 PRIMARIE'!G168</f>
        <v>0</v>
      </c>
      <c r="H171" s="119">
        <f>[2]SPAS!G168+[2]CRESE!H168+'[2]HANDI+68 PRIMARIE'!H168</f>
        <v>0</v>
      </c>
      <c r="I171" s="119">
        <f>[2]SPAS!H168+[2]CRESE!I168+'[2]HANDI+68 PRIMARIE'!I168</f>
        <v>0</v>
      </c>
      <c r="J171" s="119">
        <f>[2]SPAS!I168+[2]CRESE!J168+'[2]HANDI+68 PRIMARIE'!J168</f>
        <v>0</v>
      </c>
      <c r="K171" s="119">
        <f>[2]SPAS!J168+[2]CRESE!K168+'[2]HANDI+68 PRIMARIE'!K168</f>
        <v>0</v>
      </c>
      <c r="L171" s="119">
        <f>[2]SPAS!K168+[2]CRESE!L168+'[2]HANDI+68 PRIMARIE'!L168</f>
        <v>0</v>
      </c>
    </row>
    <row r="172" spans="1:12" ht="15" hidden="1">
      <c r="A172" s="23"/>
      <c r="B172" s="23"/>
      <c r="C172" s="46"/>
      <c r="D172" s="125"/>
      <c r="E172" s="125"/>
      <c r="F172" s="119">
        <f>[2]SPAS!E169+[2]CRESE!F169+'[2]HANDI+68 PRIMARIE'!F169</f>
        <v>0</v>
      </c>
      <c r="G172" s="119">
        <f>[2]SPAS!F169+[2]CRESE!G169+'[2]HANDI+68 PRIMARIE'!G169</f>
        <v>0</v>
      </c>
      <c r="H172" s="119">
        <f>[2]SPAS!G169+[2]CRESE!H169+'[2]HANDI+68 PRIMARIE'!H169</f>
        <v>0</v>
      </c>
      <c r="I172" s="119">
        <f>[2]SPAS!H169+[2]CRESE!I169+'[2]HANDI+68 PRIMARIE'!I169</f>
        <v>0</v>
      </c>
      <c r="J172" s="119">
        <f>[2]SPAS!I169+[2]CRESE!J169+'[2]HANDI+68 PRIMARIE'!J169</f>
        <v>0</v>
      </c>
      <c r="K172" s="119">
        <f>[2]SPAS!J169+[2]CRESE!K169+'[2]HANDI+68 PRIMARIE'!K169</f>
        <v>0</v>
      </c>
      <c r="L172" s="119">
        <f>[2]SPAS!K169+[2]CRESE!L169+'[2]HANDI+68 PRIMARIE'!L169</f>
        <v>0</v>
      </c>
    </row>
    <row r="173" spans="1:12" ht="15" hidden="1">
      <c r="A173" s="72" t="s">
        <v>303</v>
      </c>
      <c r="B173" s="42"/>
      <c r="C173" s="43" t="s">
        <v>304</v>
      </c>
      <c r="D173" s="123"/>
      <c r="E173" s="123"/>
      <c r="F173" s="124">
        <f>[2]SPAS!E170+[2]CRESE!F170+'[2]HANDI+68 PRIMARIE'!F170</f>
        <v>0</v>
      </c>
      <c r="G173" s="124">
        <f>[2]SPAS!F170+[2]CRESE!G170+'[2]HANDI+68 PRIMARIE'!G170</f>
        <v>0</v>
      </c>
      <c r="H173" s="124">
        <f>[2]SPAS!G170+[2]CRESE!H170+'[2]HANDI+68 PRIMARIE'!H170</f>
        <v>0</v>
      </c>
      <c r="I173" s="124">
        <f>[2]SPAS!H170+[2]CRESE!I170+'[2]HANDI+68 PRIMARIE'!I170</f>
        <v>0</v>
      </c>
      <c r="J173" s="124">
        <f>[2]SPAS!I170+[2]CRESE!J170+'[2]HANDI+68 PRIMARIE'!J170</f>
        <v>0</v>
      </c>
      <c r="K173" s="124">
        <f>[2]SPAS!J170+[2]CRESE!K170+'[2]HANDI+68 PRIMARIE'!K170</f>
        <v>0</v>
      </c>
      <c r="L173" s="124">
        <f>[2]SPAS!K170+[2]CRESE!L170+'[2]HANDI+68 PRIMARIE'!L170</f>
        <v>0</v>
      </c>
    </row>
    <row r="174" spans="1:12" ht="15" hidden="1">
      <c r="A174" s="40" t="s">
        <v>305</v>
      </c>
      <c r="B174" s="40"/>
      <c r="C174" s="22" t="s">
        <v>306</v>
      </c>
      <c r="D174" s="117"/>
      <c r="E174" s="117"/>
      <c r="F174" s="120">
        <f>[2]SPAS!E171+[2]CRESE!F171+'[2]HANDI+68 PRIMARIE'!F171</f>
        <v>0</v>
      </c>
      <c r="G174" s="120">
        <f>[2]SPAS!F171+[2]CRESE!G171+'[2]HANDI+68 PRIMARIE'!G171</f>
        <v>0</v>
      </c>
      <c r="H174" s="120">
        <f>[2]SPAS!G171+[2]CRESE!H171+'[2]HANDI+68 PRIMARIE'!H171</f>
        <v>0</v>
      </c>
      <c r="I174" s="120">
        <f>[2]SPAS!H171+[2]CRESE!I171+'[2]HANDI+68 PRIMARIE'!I171</f>
        <v>0</v>
      </c>
      <c r="J174" s="120">
        <f>[2]SPAS!I171+[2]CRESE!J171+'[2]HANDI+68 PRIMARIE'!J171</f>
        <v>0</v>
      </c>
      <c r="K174" s="120">
        <f>[2]SPAS!J171+[2]CRESE!K171+'[2]HANDI+68 PRIMARIE'!K171</f>
        <v>0</v>
      </c>
      <c r="L174" s="120">
        <f>[2]SPAS!K171+[2]CRESE!L171+'[2]HANDI+68 PRIMARIE'!L171</f>
        <v>0</v>
      </c>
    </row>
    <row r="175" spans="1:12" ht="26.25" hidden="1">
      <c r="A175" s="29"/>
      <c r="B175" s="39" t="s">
        <v>307</v>
      </c>
      <c r="C175" s="25" t="s">
        <v>308</v>
      </c>
      <c r="D175" s="118"/>
      <c r="E175" s="118"/>
      <c r="F175" s="119">
        <f>[2]SPAS!E172+[2]CRESE!F172+'[2]HANDI+68 PRIMARIE'!F172</f>
        <v>0</v>
      </c>
      <c r="G175" s="119">
        <f>[2]SPAS!F172+[2]CRESE!G172+'[2]HANDI+68 PRIMARIE'!G172</f>
        <v>0</v>
      </c>
      <c r="H175" s="119">
        <f>[2]SPAS!G172+[2]CRESE!H172+'[2]HANDI+68 PRIMARIE'!H172</f>
        <v>0</v>
      </c>
      <c r="I175" s="119">
        <f>[2]SPAS!H172+[2]CRESE!I172+'[2]HANDI+68 PRIMARIE'!I172</f>
        <v>0</v>
      </c>
      <c r="J175" s="119">
        <f>[2]SPAS!I172+[2]CRESE!J172+'[2]HANDI+68 PRIMARIE'!J172</f>
        <v>0</v>
      </c>
      <c r="K175" s="119">
        <f>[2]SPAS!J172+[2]CRESE!K172+'[2]HANDI+68 PRIMARIE'!K172</f>
        <v>0</v>
      </c>
      <c r="L175" s="119">
        <f>[2]SPAS!K172+[2]CRESE!L172+'[2]HANDI+68 PRIMARIE'!L172</f>
        <v>0</v>
      </c>
    </row>
    <row r="176" spans="1:12" ht="15" hidden="1">
      <c r="A176" s="29"/>
      <c r="B176" s="39" t="s">
        <v>309</v>
      </c>
      <c r="C176" s="25" t="s">
        <v>310</v>
      </c>
      <c r="D176" s="118"/>
      <c r="E176" s="118"/>
      <c r="F176" s="119">
        <f>[2]SPAS!E173+[2]CRESE!F173+'[2]HANDI+68 PRIMARIE'!F173</f>
        <v>0</v>
      </c>
      <c r="G176" s="119">
        <f>[2]SPAS!F173+[2]CRESE!G173+'[2]HANDI+68 PRIMARIE'!G173</f>
        <v>0</v>
      </c>
      <c r="H176" s="119">
        <f>[2]SPAS!G173+[2]CRESE!H173+'[2]HANDI+68 PRIMARIE'!H173</f>
        <v>0</v>
      </c>
      <c r="I176" s="119">
        <f>[2]SPAS!H173+[2]CRESE!I173+'[2]HANDI+68 PRIMARIE'!I173</f>
        <v>0</v>
      </c>
      <c r="J176" s="119">
        <f>[2]SPAS!I173+[2]CRESE!J173+'[2]HANDI+68 PRIMARIE'!J173</f>
        <v>0</v>
      </c>
      <c r="K176" s="119">
        <f>[2]SPAS!J173+[2]CRESE!K173+'[2]HANDI+68 PRIMARIE'!K173</f>
        <v>0</v>
      </c>
      <c r="L176" s="119">
        <f>[2]SPAS!K173+[2]CRESE!L173+'[2]HANDI+68 PRIMARIE'!L173</f>
        <v>0</v>
      </c>
    </row>
    <row r="177" spans="1:12" ht="26.25" hidden="1">
      <c r="A177" s="29"/>
      <c r="B177" s="39" t="s">
        <v>311</v>
      </c>
      <c r="C177" s="25" t="s">
        <v>312</v>
      </c>
      <c r="D177" s="118"/>
      <c r="E177" s="118"/>
      <c r="F177" s="119">
        <f>[2]SPAS!E174+[2]CRESE!F174+'[2]HANDI+68 PRIMARIE'!F174</f>
        <v>0</v>
      </c>
      <c r="G177" s="119">
        <f>[2]SPAS!F174+[2]CRESE!G174+'[2]HANDI+68 PRIMARIE'!G174</f>
        <v>0</v>
      </c>
      <c r="H177" s="119">
        <f>[2]SPAS!G174+[2]CRESE!H174+'[2]HANDI+68 PRIMARIE'!H174</f>
        <v>0</v>
      </c>
      <c r="I177" s="119">
        <f>[2]SPAS!H174+[2]CRESE!I174+'[2]HANDI+68 PRIMARIE'!I174</f>
        <v>0</v>
      </c>
      <c r="J177" s="119">
        <f>[2]SPAS!I174+[2]CRESE!J174+'[2]HANDI+68 PRIMARIE'!J174</f>
        <v>0</v>
      </c>
      <c r="K177" s="119">
        <f>[2]SPAS!J174+[2]CRESE!K174+'[2]HANDI+68 PRIMARIE'!K174</f>
        <v>0</v>
      </c>
      <c r="L177" s="119">
        <f>[2]SPAS!K174+[2]CRESE!L174+'[2]HANDI+68 PRIMARIE'!L174</f>
        <v>0</v>
      </c>
    </row>
    <row r="178" spans="1:12" ht="15" hidden="1">
      <c r="A178" s="29"/>
      <c r="B178" s="24" t="s">
        <v>313</v>
      </c>
      <c r="C178" s="25" t="s">
        <v>314</v>
      </c>
      <c r="D178" s="118"/>
      <c r="E178" s="118"/>
      <c r="F178" s="119">
        <f>[2]SPAS!E175+[2]CRESE!F175+'[2]HANDI+68 PRIMARIE'!F175</f>
        <v>0</v>
      </c>
      <c r="G178" s="119">
        <f>[2]SPAS!F175+[2]CRESE!G175+'[2]HANDI+68 PRIMARIE'!G175</f>
        <v>0</v>
      </c>
      <c r="H178" s="119">
        <f>[2]SPAS!G175+[2]CRESE!H175+'[2]HANDI+68 PRIMARIE'!H175</f>
        <v>0</v>
      </c>
      <c r="I178" s="119">
        <f>[2]SPAS!H175+[2]CRESE!I175+'[2]HANDI+68 PRIMARIE'!I175</f>
        <v>0</v>
      </c>
      <c r="J178" s="119">
        <f>[2]SPAS!I175+[2]CRESE!J175+'[2]HANDI+68 PRIMARIE'!J175</f>
        <v>0</v>
      </c>
      <c r="K178" s="119">
        <f>[2]SPAS!J175+[2]CRESE!K175+'[2]HANDI+68 PRIMARIE'!K175</f>
        <v>0</v>
      </c>
      <c r="L178" s="119">
        <f>[2]SPAS!K175+[2]CRESE!L175+'[2]HANDI+68 PRIMARIE'!L175</f>
        <v>0</v>
      </c>
    </row>
    <row r="179" spans="1:12" ht="15" hidden="1">
      <c r="A179" s="40" t="s">
        <v>315</v>
      </c>
      <c r="B179" s="40"/>
      <c r="C179" s="22" t="s">
        <v>316</v>
      </c>
      <c r="D179" s="117"/>
      <c r="E179" s="117"/>
      <c r="F179" s="120">
        <f>[2]SPAS!E176+[2]CRESE!F176+'[2]HANDI+68 PRIMARIE'!F176</f>
        <v>0</v>
      </c>
      <c r="G179" s="120">
        <f>[2]SPAS!F176+[2]CRESE!G176+'[2]HANDI+68 PRIMARIE'!G176</f>
        <v>0</v>
      </c>
      <c r="H179" s="120">
        <f>[2]SPAS!G176+[2]CRESE!H176+'[2]HANDI+68 PRIMARIE'!H176</f>
        <v>0</v>
      </c>
      <c r="I179" s="120">
        <f>[2]SPAS!H176+[2]CRESE!I176+'[2]HANDI+68 PRIMARIE'!I176</f>
        <v>0</v>
      </c>
      <c r="J179" s="120">
        <f>[2]SPAS!I176+[2]CRESE!J176+'[2]HANDI+68 PRIMARIE'!J176</f>
        <v>0</v>
      </c>
      <c r="K179" s="120">
        <f>[2]SPAS!J176+[2]CRESE!K176+'[2]HANDI+68 PRIMARIE'!K176</f>
        <v>0</v>
      </c>
      <c r="L179" s="120">
        <f>[2]SPAS!K176+[2]CRESE!L176+'[2]HANDI+68 PRIMARIE'!L176</f>
        <v>0</v>
      </c>
    </row>
    <row r="180" spans="1:12" ht="15" hidden="1">
      <c r="A180" s="29"/>
      <c r="B180" s="24" t="s">
        <v>317</v>
      </c>
      <c r="C180" s="25" t="s">
        <v>318</v>
      </c>
      <c r="D180" s="118"/>
      <c r="E180" s="118"/>
      <c r="F180" s="119">
        <f>[2]SPAS!E177+[2]CRESE!F177+'[2]HANDI+68 PRIMARIE'!F177</f>
        <v>0</v>
      </c>
      <c r="G180" s="119">
        <f>[2]SPAS!F177+[2]CRESE!G177+'[2]HANDI+68 PRIMARIE'!G177</f>
        <v>0</v>
      </c>
      <c r="H180" s="119">
        <f>[2]SPAS!G177+[2]CRESE!H177+'[2]HANDI+68 PRIMARIE'!H177</f>
        <v>0</v>
      </c>
      <c r="I180" s="119">
        <f>[2]SPAS!H177+[2]CRESE!I177+'[2]HANDI+68 PRIMARIE'!I177</f>
        <v>0</v>
      </c>
      <c r="J180" s="119">
        <f>[2]SPAS!I177+[2]CRESE!J177+'[2]HANDI+68 PRIMARIE'!J177</f>
        <v>0</v>
      </c>
      <c r="K180" s="119">
        <f>[2]SPAS!J177+[2]CRESE!K177+'[2]HANDI+68 PRIMARIE'!K177</f>
        <v>0</v>
      </c>
      <c r="L180" s="119">
        <f>[2]SPAS!K177+[2]CRESE!L177+'[2]HANDI+68 PRIMARIE'!L177</f>
        <v>0</v>
      </c>
    </row>
    <row r="181" spans="1:12" ht="15" hidden="1">
      <c r="A181" s="29"/>
      <c r="B181" s="24" t="s">
        <v>319</v>
      </c>
      <c r="C181" s="25" t="s">
        <v>320</v>
      </c>
      <c r="D181" s="118"/>
      <c r="E181" s="118"/>
      <c r="F181" s="119">
        <f>[2]SPAS!E178+[2]CRESE!F178+'[2]HANDI+68 PRIMARIE'!F178</f>
        <v>0</v>
      </c>
      <c r="G181" s="119">
        <f>[2]SPAS!F178+[2]CRESE!G178+'[2]HANDI+68 PRIMARIE'!G178</f>
        <v>0</v>
      </c>
      <c r="H181" s="119">
        <f>[2]SPAS!G178+[2]CRESE!H178+'[2]HANDI+68 PRIMARIE'!H178</f>
        <v>0</v>
      </c>
      <c r="I181" s="119">
        <f>[2]SPAS!H178+[2]CRESE!I178+'[2]HANDI+68 PRIMARIE'!I178</f>
        <v>0</v>
      </c>
      <c r="J181" s="119">
        <f>[2]SPAS!I178+[2]CRESE!J178+'[2]HANDI+68 PRIMARIE'!J178</f>
        <v>0</v>
      </c>
      <c r="K181" s="119">
        <f>[2]SPAS!J178+[2]CRESE!K178+'[2]HANDI+68 PRIMARIE'!K178</f>
        <v>0</v>
      </c>
      <c r="L181" s="119">
        <f>[2]SPAS!K178+[2]CRESE!L178+'[2]HANDI+68 PRIMARIE'!L178</f>
        <v>0</v>
      </c>
    </row>
    <row r="182" spans="1:12" ht="15" hidden="1">
      <c r="A182" s="29"/>
      <c r="B182" s="24" t="s">
        <v>321</v>
      </c>
      <c r="C182" s="25" t="s">
        <v>322</v>
      </c>
      <c r="D182" s="118"/>
      <c r="E182" s="118"/>
      <c r="F182" s="119">
        <f>[2]SPAS!E179+[2]CRESE!F179+'[2]HANDI+68 PRIMARIE'!F179</f>
        <v>0</v>
      </c>
      <c r="G182" s="119">
        <f>[2]SPAS!F179+[2]CRESE!G179+'[2]HANDI+68 PRIMARIE'!G179</f>
        <v>0</v>
      </c>
      <c r="H182" s="119">
        <f>[2]SPAS!G179+[2]CRESE!H179+'[2]HANDI+68 PRIMARIE'!H179</f>
        <v>0</v>
      </c>
      <c r="I182" s="119">
        <f>[2]SPAS!H179+[2]CRESE!I179+'[2]HANDI+68 PRIMARIE'!I179</f>
        <v>0</v>
      </c>
      <c r="J182" s="119">
        <f>[2]SPAS!I179+[2]CRESE!J179+'[2]HANDI+68 PRIMARIE'!J179</f>
        <v>0</v>
      </c>
      <c r="K182" s="119">
        <f>[2]SPAS!J179+[2]CRESE!K179+'[2]HANDI+68 PRIMARIE'!K179</f>
        <v>0</v>
      </c>
      <c r="L182" s="119">
        <f>[2]SPAS!K179+[2]CRESE!L179+'[2]HANDI+68 PRIMARIE'!L179</f>
        <v>0</v>
      </c>
    </row>
    <row r="183" spans="1:12" ht="30" customHeight="1">
      <c r="A183" s="200" t="s">
        <v>478</v>
      </c>
      <c r="B183" s="201"/>
      <c r="C183" s="73" t="s">
        <v>324</v>
      </c>
      <c r="D183" s="127"/>
      <c r="E183" s="127"/>
      <c r="F183" s="133">
        <f>F184</f>
        <v>-48374</v>
      </c>
      <c r="G183" s="133">
        <f>G186</f>
        <v>-316481</v>
      </c>
      <c r="H183" s="133">
        <f>H186</f>
        <v>-317281</v>
      </c>
      <c r="I183" s="133">
        <f>I186</f>
        <v>-317281</v>
      </c>
      <c r="J183" s="133">
        <f>J186</f>
        <v>-317281</v>
      </c>
      <c r="K183" s="133">
        <f>[2]SPAS!J180+[2]CRESE!K180+'[2]HANDI+68 PRIMARIE'!K180</f>
        <v>0</v>
      </c>
      <c r="L183" s="133">
        <f>[2]SPAS!K180+[2]CRESE!L180+'[2]HANDI+68 PRIMARIE'!L180</f>
        <v>0</v>
      </c>
    </row>
    <row r="184" spans="1:12" ht="21" customHeight="1">
      <c r="A184" s="194" t="s">
        <v>479</v>
      </c>
      <c r="B184" s="195"/>
      <c r="C184" s="136" t="s">
        <v>326</v>
      </c>
      <c r="D184" s="118"/>
      <c r="E184" s="118"/>
      <c r="F184" s="134">
        <f>[1]SPAS!F182+'[1]Prim+SPAS'!F186</f>
        <v>-48374</v>
      </c>
      <c r="G184" s="134">
        <f>[1]SPAS!G182+'[1]Prim+SPAS'!G186</f>
        <v>-316481</v>
      </c>
      <c r="H184" s="134">
        <f>[1]SPAS!H183+[1]asistati!H183+'[1]Prim+SPAS'!H187</f>
        <v>-317281</v>
      </c>
      <c r="I184" s="134">
        <f>[1]SPAS!I183+[1]asistati!I183+'[1]Prim+SPAS'!I187</f>
        <v>-317281</v>
      </c>
      <c r="J184" s="134">
        <f>[1]SPAS!J183+[1]asistati!J183+'[1]Prim+SPAS'!J187</f>
        <v>-317281</v>
      </c>
      <c r="K184" s="134">
        <f>[2]SPAS!J181+[2]CRESE!K181+'[2]HANDI+68 PRIMARIE'!K181</f>
        <v>0</v>
      </c>
      <c r="L184" s="134">
        <f>[2]SPAS!K181+[2]CRESE!L181+'[2]HANDI+68 PRIMARIE'!L181</f>
        <v>0</v>
      </c>
    </row>
    <row r="185" spans="1:12" ht="22.5" customHeight="1">
      <c r="A185" s="196" t="s">
        <v>480</v>
      </c>
      <c r="B185" s="197"/>
      <c r="C185" s="136" t="s">
        <v>327</v>
      </c>
      <c r="D185" s="118"/>
      <c r="E185" s="118"/>
      <c r="F185" s="134">
        <f>[1]SPAS!F183+'[1]Prim+SPAS'!F187</f>
        <v>-48374</v>
      </c>
      <c r="G185" s="134">
        <f>[1]SPAS!G183+'[1]Prim+SPAS'!G187</f>
        <v>-316481</v>
      </c>
      <c r="H185" s="134">
        <f t="shared" ref="H185:J186" si="23">H184</f>
        <v>-317281</v>
      </c>
      <c r="I185" s="134">
        <f t="shared" si="23"/>
        <v>-317281</v>
      </c>
      <c r="J185" s="134">
        <f t="shared" si="23"/>
        <v>-317281</v>
      </c>
      <c r="K185" s="134"/>
      <c r="L185" s="134"/>
    </row>
    <row r="186" spans="1:12" ht="27" customHeight="1">
      <c r="A186" s="194" t="s">
        <v>481</v>
      </c>
      <c r="B186" s="198"/>
      <c r="C186" s="136" t="s">
        <v>328</v>
      </c>
      <c r="D186" s="118"/>
      <c r="E186" s="118"/>
      <c r="F186" s="134">
        <f>[1]SPAS!F184+'[1]Prim+SPAS'!F188</f>
        <v>-48374</v>
      </c>
      <c r="G186" s="134">
        <f>[1]SPAS!G184+'[1]Prim+SPAS'!G188</f>
        <v>-316481</v>
      </c>
      <c r="H186" s="134">
        <f t="shared" si="23"/>
        <v>-317281</v>
      </c>
      <c r="I186" s="134">
        <f t="shared" si="23"/>
        <v>-317281</v>
      </c>
      <c r="J186" s="134">
        <f t="shared" si="23"/>
        <v>-317281</v>
      </c>
      <c r="K186" s="134"/>
      <c r="L186" s="134">
        <f>[2]SPAS!K182+[2]CRESE!L182+'[2]HANDI+68 PRIMARIE'!L182</f>
        <v>0</v>
      </c>
    </row>
    <row r="187" spans="1:12" ht="32.25" customHeight="1">
      <c r="A187" s="202" t="s">
        <v>329</v>
      </c>
      <c r="B187" s="202"/>
      <c r="C187" s="74"/>
      <c r="D187" s="138">
        <f>D213+D258+D275</f>
        <v>470000</v>
      </c>
      <c r="E187" s="138">
        <f>E213+E258+E275</f>
        <v>2000</v>
      </c>
      <c r="F187" s="138">
        <f>F213+F258+F275+F199</f>
        <v>470000</v>
      </c>
      <c r="G187" s="138">
        <f t="shared" ref="G187:L187" si="24">G213+G258+G275+G199</f>
        <v>2000</v>
      </c>
      <c r="H187" s="138">
        <f t="shared" si="24"/>
        <v>0</v>
      </c>
      <c r="I187" s="138">
        <f t="shared" si="24"/>
        <v>0</v>
      </c>
      <c r="J187" s="138">
        <f t="shared" si="24"/>
        <v>0</v>
      </c>
      <c r="K187" s="138">
        <f t="shared" si="24"/>
        <v>0</v>
      </c>
      <c r="L187" s="138">
        <f t="shared" si="24"/>
        <v>106590</v>
      </c>
    </row>
    <row r="188" spans="1:12" ht="24" hidden="1" customHeight="1">
      <c r="A188" s="203" t="s">
        <v>330</v>
      </c>
      <c r="B188" s="203"/>
      <c r="C188" s="17" t="s">
        <v>331</v>
      </c>
      <c r="D188" s="139"/>
      <c r="E188" s="139"/>
      <c r="F188" s="140">
        <f>[2]SPAS!E184+[2]CRESE!F184+'[2]HANDI+68 PRIMARIE'!F184</f>
        <v>0</v>
      </c>
      <c r="G188" s="140">
        <f>[2]SPAS!F184+[2]CRESE!G184+'[2]HANDI+68 PRIMARIE'!G184</f>
        <v>0</v>
      </c>
      <c r="H188" s="140">
        <f>[2]SPAS!G184+[2]CRESE!H184+'[2]HANDI+68 PRIMARIE'!H184</f>
        <v>0</v>
      </c>
      <c r="I188" s="140">
        <f>[2]SPAS!H184+[2]CRESE!I184+'[2]HANDI+68 PRIMARIE'!I184</f>
        <v>0</v>
      </c>
      <c r="J188" s="140">
        <f>[2]SPAS!I184+[2]CRESE!J184+'[2]HANDI+68 PRIMARIE'!J184</f>
        <v>0</v>
      </c>
      <c r="K188" s="140">
        <f>[2]SPAS!J184+[2]CRESE!K184+'[2]HANDI+68 PRIMARIE'!K184</f>
        <v>0</v>
      </c>
      <c r="L188" s="140">
        <f>[2]SPAS!K184+[2]CRESE!L184+'[2]HANDI+68 PRIMARIE'!L184</f>
        <v>0</v>
      </c>
    </row>
    <row r="189" spans="1:12" hidden="1">
      <c r="A189" s="75" t="s">
        <v>332</v>
      </c>
      <c r="B189" s="76"/>
      <c r="C189" s="17" t="s">
        <v>333</v>
      </c>
      <c r="D189" s="139"/>
      <c r="E189" s="139"/>
      <c r="F189" s="140">
        <f>F190+F191+F192+F193+F194+F195+F196+F197</f>
        <v>0</v>
      </c>
      <c r="G189" s="140">
        <f t="shared" ref="G189:L189" si="25">G190+G191+G192+G193+G194+G195+G196+G197</f>
        <v>0</v>
      </c>
      <c r="H189" s="140">
        <f t="shared" si="25"/>
        <v>0</v>
      </c>
      <c r="I189" s="140">
        <f t="shared" si="25"/>
        <v>0</v>
      </c>
      <c r="J189" s="140">
        <f t="shared" si="25"/>
        <v>0</v>
      </c>
      <c r="K189" s="140">
        <f t="shared" si="25"/>
        <v>0</v>
      </c>
      <c r="L189" s="140">
        <f t="shared" si="25"/>
        <v>0</v>
      </c>
    </row>
    <row r="190" spans="1:12" hidden="1">
      <c r="A190" s="77"/>
      <c r="B190" s="30" t="s">
        <v>334</v>
      </c>
      <c r="C190" s="25" t="s">
        <v>335</v>
      </c>
      <c r="D190" s="135"/>
      <c r="E190" s="135"/>
      <c r="F190" s="134">
        <f>[2]SPAS!E186+[2]CRESE!F186+'[2]HANDI+68 PRIMARIE'!F186</f>
        <v>0</v>
      </c>
      <c r="G190" s="134">
        <f>[2]SPAS!F186+[2]CRESE!G186+'[2]HANDI+68 PRIMARIE'!G186</f>
        <v>0</v>
      </c>
      <c r="H190" s="134">
        <f>[2]SPAS!G186+[2]CRESE!H186+'[2]HANDI+68 PRIMARIE'!H186</f>
        <v>0</v>
      </c>
      <c r="I190" s="134">
        <f>[2]SPAS!H186+[2]CRESE!I186+'[2]HANDI+68 PRIMARIE'!I186</f>
        <v>0</v>
      </c>
      <c r="J190" s="134">
        <f>[2]SPAS!I186+[2]CRESE!J186+'[2]HANDI+68 PRIMARIE'!J186</f>
        <v>0</v>
      </c>
      <c r="K190" s="134">
        <f>[2]SPAS!J186+[2]CRESE!K186+'[2]HANDI+68 PRIMARIE'!K186</f>
        <v>0</v>
      </c>
      <c r="L190" s="134">
        <f>[2]SPAS!K186+[2]CRESE!L186+'[2]HANDI+68 PRIMARIE'!L186</f>
        <v>0</v>
      </c>
    </row>
    <row r="191" spans="1:12" ht="57" hidden="1">
      <c r="A191" s="78"/>
      <c r="B191" s="79" t="s">
        <v>336</v>
      </c>
      <c r="C191" s="58" t="s">
        <v>337</v>
      </c>
      <c r="D191" s="141"/>
      <c r="E191" s="141"/>
      <c r="F191" s="142">
        <f>[2]SPAS!E187+[2]CRESE!F187+'[2]HANDI+68 PRIMARIE'!F187</f>
        <v>0</v>
      </c>
      <c r="G191" s="142">
        <f>[2]SPAS!F187+[2]CRESE!G187+'[2]HANDI+68 PRIMARIE'!G187</f>
        <v>0</v>
      </c>
      <c r="H191" s="142">
        <f>[2]SPAS!G187+[2]CRESE!H187+'[2]HANDI+68 PRIMARIE'!H187</f>
        <v>0</v>
      </c>
      <c r="I191" s="142">
        <f>[2]SPAS!H187+[2]CRESE!I187+'[2]HANDI+68 PRIMARIE'!I187</f>
        <v>0</v>
      </c>
      <c r="J191" s="142">
        <f>[2]SPAS!I187+[2]CRESE!J187+'[2]HANDI+68 PRIMARIE'!J187</f>
        <v>0</v>
      </c>
      <c r="K191" s="142">
        <f>[2]SPAS!J187+[2]CRESE!K187+'[2]HANDI+68 PRIMARIE'!K187</f>
        <v>0</v>
      </c>
      <c r="L191" s="142">
        <f>[2]SPAS!K187+[2]CRESE!L187+'[2]HANDI+68 PRIMARIE'!L187</f>
        <v>0</v>
      </c>
    </row>
    <row r="192" spans="1:12" ht="42.75" hidden="1">
      <c r="A192" s="78"/>
      <c r="B192" s="79" t="s">
        <v>338</v>
      </c>
      <c r="C192" s="58" t="s">
        <v>339</v>
      </c>
      <c r="D192" s="141"/>
      <c r="E192" s="141"/>
      <c r="F192" s="142">
        <f>[2]SPAS!E188+[2]CRESE!F188+'[2]HANDI+68 PRIMARIE'!F188</f>
        <v>0</v>
      </c>
      <c r="G192" s="142">
        <f>[2]SPAS!F188+[2]CRESE!G188+'[2]HANDI+68 PRIMARIE'!G188</f>
        <v>0</v>
      </c>
      <c r="H192" s="142">
        <f>[2]SPAS!G188+[2]CRESE!H188+'[2]HANDI+68 PRIMARIE'!H188</f>
        <v>0</v>
      </c>
      <c r="I192" s="142">
        <f>[2]SPAS!H188+[2]CRESE!I188+'[2]HANDI+68 PRIMARIE'!I188</f>
        <v>0</v>
      </c>
      <c r="J192" s="142">
        <f>[2]SPAS!I188+[2]CRESE!J188+'[2]HANDI+68 PRIMARIE'!J188</f>
        <v>0</v>
      </c>
      <c r="K192" s="142">
        <f>[2]SPAS!J188+[2]CRESE!K188+'[2]HANDI+68 PRIMARIE'!K188</f>
        <v>0</v>
      </c>
      <c r="L192" s="142">
        <f>[2]SPAS!K188+[2]CRESE!L188+'[2]HANDI+68 PRIMARIE'!L188</f>
        <v>0</v>
      </c>
    </row>
    <row r="193" spans="1:12" ht="42.75" hidden="1">
      <c r="A193" s="78"/>
      <c r="B193" s="79" t="s">
        <v>340</v>
      </c>
      <c r="C193" s="58" t="s">
        <v>341</v>
      </c>
      <c r="D193" s="141"/>
      <c r="E193" s="141"/>
      <c r="F193" s="142">
        <f>[2]SPAS!E189+[2]CRESE!F189+'[2]HANDI+68 PRIMARIE'!F189</f>
        <v>0</v>
      </c>
      <c r="G193" s="142">
        <f>[2]SPAS!F189+[2]CRESE!G189+'[2]HANDI+68 PRIMARIE'!G189</f>
        <v>0</v>
      </c>
      <c r="H193" s="142">
        <f>[2]SPAS!G189+[2]CRESE!H189+'[2]HANDI+68 PRIMARIE'!H189</f>
        <v>0</v>
      </c>
      <c r="I193" s="142">
        <f>[2]SPAS!H189+[2]CRESE!I189+'[2]HANDI+68 PRIMARIE'!I189</f>
        <v>0</v>
      </c>
      <c r="J193" s="142">
        <f>[2]SPAS!I189+[2]CRESE!J189+'[2]HANDI+68 PRIMARIE'!J189</f>
        <v>0</v>
      </c>
      <c r="K193" s="142">
        <f>[2]SPAS!J189+[2]CRESE!K189+'[2]HANDI+68 PRIMARIE'!K189</f>
        <v>0</v>
      </c>
      <c r="L193" s="142">
        <f>[2]SPAS!K189+[2]CRESE!L189+'[2]HANDI+68 PRIMARIE'!L189</f>
        <v>0</v>
      </c>
    </row>
    <row r="194" spans="1:12" ht="57" hidden="1">
      <c r="A194" s="78"/>
      <c r="B194" s="79" t="s">
        <v>342</v>
      </c>
      <c r="C194" s="58" t="s">
        <v>343</v>
      </c>
      <c r="D194" s="141"/>
      <c r="E194" s="141"/>
      <c r="F194" s="142">
        <f>[2]SPAS!E190+[2]CRESE!F190+'[2]HANDI+68 PRIMARIE'!F190</f>
        <v>0</v>
      </c>
      <c r="G194" s="142">
        <f>[2]SPAS!F190+[2]CRESE!G190+'[2]HANDI+68 PRIMARIE'!G190</f>
        <v>0</v>
      </c>
      <c r="H194" s="142">
        <f>[2]SPAS!G190+[2]CRESE!H190+'[2]HANDI+68 PRIMARIE'!H190</f>
        <v>0</v>
      </c>
      <c r="I194" s="142">
        <f>[2]SPAS!H190+[2]CRESE!I190+'[2]HANDI+68 PRIMARIE'!I190</f>
        <v>0</v>
      </c>
      <c r="J194" s="142">
        <f>[2]SPAS!I190+[2]CRESE!J190+'[2]HANDI+68 PRIMARIE'!J190</f>
        <v>0</v>
      </c>
      <c r="K194" s="142">
        <f>[2]SPAS!J190+[2]CRESE!K190+'[2]HANDI+68 PRIMARIE'!K190</f>
        <v>0</v>
      </c>
      <c r="L194" s="142">
        <f>[2]SPAS!K190+[2]CRESE!L190+'[2]HANDI+68 PRIMARIE'!L190</f>
        <v>0</v>
      </c>
    </row>
    <row r="195" spans="1:12" ht="42.75" hidden="1">
      <c r="A195" s="78"/>
      <c r="B195" s="79" t="s">
        <v>344</v>
      </c>
      <c r="C195" s="58" t="s">
        <v>345</v>
      </c>
      <c r="D195" s="141"/>
      <c r="E195" s="141"/>
      <c r="F195" s="142">
        <f>[2]SPAS!E191+[2]CRESE!F191+'[2]HANDI+68 PRIMARIE'!F191</f>
        <v>0</v>
      </c>
      <c r="G195" s="142">
        <f>[2]SPAS!F191+[2]CRESE!G191+'[2]HANDI+68 PRIMARIE'!G191</f>
        <v>0</v>
      </c>
      <c r="H195" s="142">
        <f>[2]SPAS!G191+[2]CRESE!H191+'[2]HANDI+68 PRIMARIE'!H191</f>
        <v>0</v>
      </c>
      <c r="I195" s="142">
        <f>[2]SPAS!H191+[2]CRESE!I191+'[2]HANDI+68 PRIMARIE'!I191</f>
        <v>0</v>
      </c>
      <c r="J195" s="142">
        <f>[2]SPAS!I191+[2]CRESE!J191+'[2]HANDI+68 PRIMARIE'!J191</f>
        <v>0</v>
      </c>
      <c r="K195" s="142">
        <f>[2]SPAS!J191+[2]CRESE!K191+'[2]HANDI+68 PRIMARIE'!K191</f>
        <v>0</v>
      </c>
      <c r="L195" s="142">
        <f>[2]SPAS!K191+[2]CRESE!L191+'[2]HANDI+68 PRIMARIE'!L191</f>
        <v>0</v>
      </c>
    </row>
    <row r="196" spans="1:12" ht="42.75" hidden="1">
      <c r="A196" s="78"/>
      <c r="B196" s="79" t="s">
        <v>346</v>
      </c>
      <c r="C196" s="58" t="s">
        <v>347</v>
      </c>
      <c r="D196" s="141"/>
      <c r="E196" s="141"/>
      <c r="F196" s="142">
        <f>[2]SPAS!E192+[2]CRESE!F192+'[2]HANDI+68 PRIMARIE'!F192</f>
        <v>0</v>
      </c>
      <c r="G196" s="142">
        <f>[2]SPAS!F192+[2]CRESE!G192+'[2]HANDI+68 PRIMARIE'!G192</f>
        <v>0</v>
      </c>
      <c r="H196" s="142">
        <f>[2]SPAS!G192+[2]CRESE!H192+'[2]HANDI+68 PRIMARIE'!H192</f>
        <v>0</v>
      </c>
      <c r="I196" s="142">
        <f>[2]SPAS!H192+[2]CRESE!I192+'[2]HANDI+68 PRIMARIE'!I192</f>
        <v>0</v>
      </c>
      <c r="J196" s="142">
        <f>[2]SPAS!I192+[2]CRESE!J192+'[2]HANDI+68 PRIMARIE'!J192</f>
        <v>0</v>
      </c>
      <c r="K196" s="142">
        <f>[2]SPAS!J192+[2]CRESE!K192+'[2]HANDI+68 PRIMARIE'!K192</f>
        <v>0</v>
      </c>
      <c r="L196" s="142">
        <f>[2]SPAS!K192+[2]CRESE!L192+'[2]HANDI+68 PRIMARIE'!L192</f>
        <v>0</v>
      </c>
    </row>
    <row r="197" spans="1:12" ht="28.5" hidden="1">
      <c r="A197" s="78"/>
      <c r="B197" s="79" t="s">
        <v>348</v>
      </c>
      <c r="C197" s="58" t="s">
        <v>349</v>
      </c>
      <c r="D197" s="141"/>
      <c r="E197" s="141"/>
      <c r="F197" s="142">
        <f>[2]SPAS!E193+[2]CRESE!F193+'[2]HANDI+68 PRIMARIE'!F193</f>
        <v>0</v>
      </c>
      <c r="G197" s="142">
        <f>[2]SPAS!F193+[2]CRESE!G193+'[2]HANDI+68 PRIMARIE'!G193</f>
        <v>0</v>
      </c>
      <c r="H197" s="142">
        <f>[2]SPAS!G193+[2]CRESE!H193+'[2]HANDI+68 PRIMARIE'!H193</f>
        <v>0</v>
      </c>
      <c r="I197" s="142">
        <f>[2]SPAS!H193+[2]CRESE!I193+'[2]HANDI+68 PRIMARIE'!I193</f>
        <v>0</v>
      </c>
      <c r="J197" s="142">
        <f>[2]SPAS!I193+[2]CRESE!J193+'[2]HANDI+68 PRIMARIE'!J193</f>
        <v>0</v>
      </c>
      <c r="K197" s="142">
        <f>[2]SPAS!J193+[2]CRESE!K193+'[2]HANDI+68 PRIMARIE'!K193</f>
        <v>0</v>
      </c>
      <c r="L197" s="142">
        <f>[2]SPAS!K193+[2]CRESE!L193+'[2]HANDI+68 PRIMARIE'!L193</f>
        <v>0</v>
      </c>
    </row>
    <row r="198" spans="1:12" ht="14.25" hidden="1">
      <c r="A198" s="78"/>
      <c r="B198" s="79"/>
      <c r="C198" s="58"/>
      <c r="D198" s="141"/>
      <c r="E198" s="141"/>
      <c r="F198" s="142">
        <f>[2]SPAS!E194+[2]CRESE!F194+'[2]HANDI+68 PRIMARIE'!F194</f>
        <v>0</v>
      </c>
      <c r="G198" s="142">
        <f>[2]SPAS!F194+[2]CRESE!G194+'[2]HANDI+68 PRIMARIE'!G194</f>
        <v>0</v>
      </c>
      <c r="H198" s="142">
        <f>[2]SPAS!G194+[2]CRESE!H194+'[2]HANDI+68 PRIMARIE'!H194</f>
        <v>0</v>
      </c>
      <c r="I198" s="142">
        <f>[2]SPAS!H194+[2]CRESE!I194+'[2]HANDI+68 PRIMARIE'!I194</f>
        <v>0</v>
      </c>
      <c r="J198" s="142">
        <f>[2]SPAS!I194+[2]CRESE!J194+'[2]HANDI+68 PRIMARIE'!J194</f>
        <v>0</v>
      </c>
      <c r="K198" s="142">
        <f>[2]SPAS!J194+[2]CRESE!K194+'[2]HANDI+68 PRIMARIE'!K194</f>
        <v>0</v>
      </c>
      <c r="L198" s="142">
        <f>[2]SPAS!K194+[2]CRESE!L194+'[2]HANDI+68 PRIMARIE'!L194</f>
        <v>0</v>
      </c>
    </row>
    <row r="199" spans="1:12" hidden="1">
      <c r="A199" s="80" t="s">
        <v>350</v>
      </c>
      <c r="B199" s="80"/>
      <c r="C199" s="81" t="s">
        <v>351</v>
      </c>
      <c r="D199" s="143"/>
      <c r="E199" s="143"/>
      <c r="F199" s="144">
        <f t="shared" ref="F199:L199" si="26">F200</f>
        <v>0</v>
      </c>
      <c r="G199" s="144">
        <f t="shared" si="26"/>
        <v>0</v>
      </c>
      <c r="H199" s="144">
        <f t="shared" si="26"/>
        <v>0</v>
      </c>
      <c r="I199" s="144">
        <f t="shared" si="26"/>
        <v>0</v>
      </c>
      <c r="J199" s="144">
        <f t="shared" si="26"/>
        <v>0</v>
      </c>
      <c r="K199" s="144">
        <f t="shared" si="26"/>
        <v>0</v>
      </c>
      <c r="L199" s="144">
        <f t="shared" si="26"/>
        <v>0</v>
      </c>
    </row>
    <row r="200" spans="1:12" hidden="1">
      <c r="A200" s="187" t="s">
        <v>352</v>
      </c>
      <c r="B200" s="187"/>
      <c r="C200" s="22" t="s">
        <v>353</v>
      </c>
      <c r="D200" s="145"/>
      <c r="E200" s="145"/>
      <c r="F200" s="100">
        <f t="shared" ref="F200:L200" si="27">F206</f>
        <v>0</v>
      </c>
      <c r="G200" s="100">
        <f t="shared" si="27"/>
        <v>0</v>
      </c>
      <c r="H200" s="100">
        <f t="shared" si="27"/>
        <v>0</v>
      </c>
      <c r="I200" s="100">
        <f t="shared" si="27"/>
        <v>0</v>
      </c>
      <c r="J200" s="100">
        <f t="shared" si="27"/>
        <v>0</v>
      </c>
      <c r="K200" s="100">
        <f t="shared" si="27"/>
        <v>0</v>
      </c>
      <c r="L200" s="100">
        <f t="shared" si="27"/>
        <v>0</v>
      </c>
    </row>
    <row r="201" spans="1:12" hidden="1">
      <c r="A201" s="29"/>
      <c r="B201" s="24" t="s">
        <v>354</v>
      </c>
      <c r="C201" s="25" t="s">
        <v>355</v>
      </c>
      <c r="D201" s="135"/>
      <c r="E201" s="135"/>
      <c r="F201" s="134">
        <f>[2]SPAS!E197+[2]CRESE!F197+'[2]HANDI+68 PRIMARIE'!F197</f>
        <v>0</v>
      </c>
      <c r="G201" s="134">
        <f>[2]SPAS!F197+[2]CRESE!G197+'[2]HANDI+68 PRIMARIE'!G197</f>
        <v>0</v>
      </c>
      <c r="H201" s="134">
        <f>[2]SPAS!G197+[2]CRESE!H197+'[2]HANDI+68 PRIMARIE'!H197</f>
        <v>0</v>
      </c>
      <c r="I201" s="134">
        <f>[2]SPAS!H197+[2]CRESE!I197+'[2]HANDI+68 PRIMARIE'!I197</f>
        <v>0</v>
      </c>
      <c r="J201" s="134">
        <f>[2]SPAS!I197+[2]CRESE!J197+'[2]HANDI+68 PRIMARIE'!J197</f>
        <v>0</v>
      </c>
      <c r="K201" s="134">
        <f>[2]SPAS!J197+[2]CRESE!K197+'[2]HANDI+68 PRIMARIE'!K197</f>
        <v>0</v>
      </c>
      <c r="L201" s="134">
        <f>[2]SPAS!K197+[2]CRESE!L197+'[2]HANDI+68 PRIMARIE'!L197</f>
        <v>0</v>
      </c>
    </row>
    <row r="202" spans="1:12" hidden="1">
      <c r="A202" s="29"/>
      <c r="B202" s="24" t="s">
        <v>356</v>
      </c>
      <c r="C202" s="25" t="s">
        <v>357</v>
      </c>
      <c r="D202" s="135"/>
      <c r="E202" s="135"/>
      <c r="F202" s="134">
        <f>[2]SPAS!E198+[2]CRESE!F198+'[2]HANDI+68 PRIMARIE'!F198</f>
        <v>0</v>
      </c>
      <c r="G202" s="134">
        <f>[2]SPAS!F198+[2]CRESE!G198+'[2]HANDI+68 PRIMARIE'!G198</f>
        <v>0</v>
      </c>
      <c r="H202" s="134">
        <f>[2]SPAS!G198+[2]CRESE!H198+'[2]HANDI+68 PRIMARIE'!H198</f>
        <v>0</v>
      </c>
      <c r="I202" s="134">
        <f>[2]SPAS!H198+[2]CRESE!I198+'[2]HANDI+68 PRIMARIE'!I198</f>
        <v>0</v>
      </c>
      <c r="J202" s="134">
        <f>[2]SPAS!I198+[2]CRESE!J198+'[2]HANDI+68 PRIMARIE'!J198</f>
        <v>0</v>
      </c>
      <c r="K202" s="134">
        <f>[2]SPAS!J198+[2]CRESE!K198+'[2]HANDI+68 PRIMARIE'!K198</f>
        <v>0</v>
      </c>
      <c r="L202" s="134">
        <f>[2]SPAS!K198+[2]CRESE!L198+'[2]HANDI+68 PRIMARIE'!L198</f>
        <v>0</v>
      </c>
    </row>
    <row r="203" spans="1:12" hidden="1">
      <c r="A203" s="29"/>
      <c r="B203" s="24" t="s">
        <v>358</v>
      </c>
      <c r="C203" s="25" t="s">
        <v>359</v>
      </c>
      <c r="D203" s="135"/>
      <c r="E203" s="135"/>
      <c r="F203" s="134">
        <f>[2]SPAS!E199+[2]CRESE!F199+'[2]HANDI+68 PRIMARIE'!F199</f>
        <v>0</v>
      </c>
      <c r="G203" s="134">
        <f>[2]SPAS!F199+[2]CRESE!G199+'[2]HANDI+68 PRIMARIE'!G199</f>
        <v>0</v>
      </c>
      <c r="H203" s="134">
        <f>[2]SPAS!G199+[2]CRESE!H199+'[2]HANDI+68 PRIMARIE'!H199</f>
        <v>0</v>
      </c>
      <c r="I203" s="134">
        <f>[2]SPAS!H199+[2]CRESE!I199+'[2]HANDI+68 PRIMARIE'!I199</f>
        <v>0</v>
      </c>
      <c r="J203" s="134">
        <f>[2]SPAS!I199+[2]CRESE!J199+'[2]HANDI+68 PRIMARIE'!J199</f>
        <v>0</v>
      </c>
      <c r="K203" s="134">
        <f>[2]SPAS!J199+[2]CRESE!K199+'[2]HANDI+68 PRIMARIE'!K199</f>
        <v>0</v>
      </c>
      <c r="L203" s="134">
        <f>[2]SPAS!K199+[2]CRESE!L199+'[2]HANDI+68 PRIMARIE'!L199</f>
        <v>0</v>
      </c>
    </row>
    <row r="204" spans="1:12" hidden="1">
      <c r="A204" s="29"/>
      <c r="B204" s="24" t="s">
        <v>360</v>
      </c>
      <c r="C204" s="25" t="s">
        <v>361</v>
      </c>
      <c r="D204" s="135"/>
      <c r="E204" s="135"/>
      <c r="F204" s="134">
        <f>[2]SPAS!E200+[2]CRESE!F200+'[2]HANDI+68 PRIMARIE'!F200</f>
        <v>0</v>
      </c>
      <c r="G204" s="134">
        <f>[2]SPAS!F200+[2]CRESE!G200+'[2]HANDI+68 PRIMARIE'!G200</f>
        <v>0</v>
      </c>
      <c r="H204" s="134">
        <f>[2]SPAS!G200+[2]CRESE!H200+'[2]HANDI+68 PRIMARIE'!H200</f>
        <v>0</v>
      </c>
      <c r="I204" s="134">
        <f>[2]SPAS!H200+[2]CRESE!I200+'[2]HANDI+68 PRIMARIE'!I200</f>
        <v>0</v>
      </c>
      <c r="J204" s="134">
        <f>[2]SPAS!I200+[2]CRESE!J200+'[2]HANDI+68 PRIMARIE'!J200</f>
        <v>0</v>
      </c>
      <c r="K204" s="134">
        <f>[2]SPAS!J200+[2]CRESE!K200+'[2]HANDI+68 PRIMARIE'!K200</f>
        <v>0</v>
      </c>
      <c r="L204" s="134">
        <f>[2]SPAS!K200+[2]CRESE!L200+'[2]HANDI+68 PRIMARIE'!L200</f>
        <v>0</v>
      </c>
    </row>
    <row r="205" spans="1:12" hidden="1">
      <c r="A205" s="29"/>
      <c r="B205" s="39" t="s">
        <v>362</v>
      </c>
      <c r="C205" s="25" t="s">
        <v>363</v>
      </c>
      <c r="D205" s="135"/>
      <c r="E205" s="135"/>
      <c r="F205" s="134">
        <f>[2]SPAS!E201+[2]CRESE!F201+'[2]HANDI+68 PRIMARIE'!F201</f>
        <v>0</v>
      </c>
      <c r="G205" s="134">
        <f>[2]SPAS!F201+[2]CRESE!G201+'[2]HANDI+68 PRIMARIE'!G201</f>
        <v>0</v>
      </c>
      <c r="H205" s="134">
        <f>[2]SPAS!G201+[2]CRESE!H201+'[2]HANDI+68 PRIMARIE'!H201</f>
        <v>0</v>
      </c>
      <c r="I205" s="134">
        <f>[2]SPAS!H201+[2]CRESE!I201+'[2]HANDI+68 PRIMARIE'!I201</f>
        <v>0</v>
      </c>
      <c r="J205" s="134">
        <f>[2]SPAS!I201+[2]CRESE!J201+'[2]HANDI+68 PRIMARIE'!J201</f>
        <v>0</v>
      </c>
      <c r="K205" s="134">
        <f>[2]SPAS!J201+[2]CRESE!K201+'[2]HANDI+68 PRIMARIE'!K201</f>
        <v>0</v>
      </c>
      <c r="L205" s="134">
        <f>[2]SPAS!K201+[2]CRESE!L201+'[2]HANDI+68 PRIMARIE'!L201</f>
        <v>0</v>
      </c>
    </row>
    <row r="206" spans="1:12" hidden="1">
      <c r="A206" s="82"/>
      <c r="B206" s="24" t="s">
        <v>364</v>
      </c>
      <c r="C206" s="25" t="s">
        <v>365</v>
      </c>
      <c r="D206" s="135"/>
      <c r="E206" s="135"/>
      <c r="F206" s="134">
        <f>'[1]68-06'!F216</f>
        <v>0</v>
      </c>
      <c r="G206" s="134">
        <f>'[1]68-06'!G216</f>
        <v>0</v>
      </c>
      <c r="H206" s="134">
        <f>'[1]68-06'!H216</f>
        <v>0</v>
      </c>
      <c r="I206" s="134">
        <f>'[1]68-06'!I216</f>
        <v>0</v>
      </c>
      <c r="J206" s="134">
        <f>'[1]68-06'!J216</f>
        <v>0</v>
      </c>
      <c r="K206" s="134">
        <f>'[1]68-06'!K216</f>
        <v>0</v>
      </c>
      <c r="L206" s="134">
        <f>'[1]68-06'!L216</f>
        <v>0</v>
      </c>
    </row>
    <row r="207" spans="1:12" hidden="1">
      <c r="A207" s="82"/>
      <c r="B207" s="24" t="s">
        <v>366</v>
      </c>
      <c r="C207" s="25" t="s">
        <v>367</v>
      </c>
      <c r="D207" s="135"/>
      <c r="E207" s="135"/>
      <c r="F207" s="134">
        <f>[2]SPAS!E203+[2]CRESE!F203+'[2]HANDI+68 PRIMARIE'!F203</f>
        <v>0</v>
      </c>
      <c r="G207" s="134">
        <f>[2]SPAS!F203+[2]CRESE!G203+'[2]HANDI+68 PRIMARIE'!G203</f>
        <v>0</v>
      </c>
      <c r="H207" s="134">
        <f>[2]SPAS!G203+[2]CRESE!H203+'[2]HANDI+68 PRIMARIE'!H203</f>
        <v>0</v>
      </c>
      <c r="I207" s="134">
        <f>[2]SPAS!H203+[2]CRESE!I203+'[2]HANDI+68 PRIMARIE'!I203</f>
        <v>0</v>
      </c>
      <c r="J207" s="134">
        <f>[2]SPAS!I203+[2]CRESE!J203+'[2]HANDI+68 PRIMARIE'!J203</f>
        <v>0</v>
      </c>
      <c r="K207" s="134">
        <f>[2]SPAS!J203+[2]CRESE!K203+'[2]HANDI+68 PRIMARIE'!K203</f>
        <v>0</v>
      </c>
      <c r="L207" s="134">
        <f>[2]SPAS!K203+[2]CRESE!L203+'[2]HANDI+68 PRIMARIE'!L203</f>
        <v>0</v>
      </c>
    </row>
    <row r="208" spans="1:12" hidden="1">
      <c r="A208" s="82"/>
      <c r="B208" s="30" t="s">
        <v>368</v>
      </c>
      <c r="C208" s="25" t="s">
        <v>369</v>
      </c>
      <c r="D208" s="135"/>
      <c r="E208" s="135"/>
      <c r="F208" s="134">
        <f>[2]SPAS!E204+[2]CRESE!F204+'[2]HANDI+68 PRIMARIE'!F204</f>
        <v>0</v>
      </c>
      <c r="G208" s="134">
        <f>[2]SPAS!F204+[2]CRESE!G204+'[2]HANDI+68 PRIMARIE'!G204</f>
        <v>0</v>
      </c>
      <c r="H208" s="134">
        <f>[2]SPAS!G204+[2]CRESE!H204+'[2]HANDI+68 PRIMARIE'!H204</f>
        <v>0</v>
      </c>
      <c r="I208" s="134">
        <f>[2]SPAS!H204+[2]CRESE!I204+'[2]HANDI+68 PRIMARIE'!I204</f>
        <v>0</v>
      </c>
      <c r="J208" s="134">
        <f>[2]SPAS!I204+[2]CRESE!J204+'[2]HANDI+68 PRIMARIE'!J204</f>
        <v>0</v>
      </c>
      <c r="K208" s="134">
        <f>[2]SPAS!J204+[2]CRESE!K204+'[2]HANDI+68 PRIMARIE'!K204</f>
        <v>0</v>
      </c>
      <c r="L208" s="134">
        <f>[2]SPAS!K204+[2]CRESE!L204+'[2]HANDI+68 PRIMARIE'!L204</f>
        <v>0</v>
      </c>
    </row>
    <row r="209" spans="1:12" hidden="1">
      <c r="A209" s="82"/>
      <c r="B209" s="30" t="s">
        <v>370</v>
      </c>
      <c r="C209" s="25" t="s">
        <v>371</v>
      </c>
      <c r="D209" s="135"/>
      <c r="E209" s="135"/>
      <c r="F209" s="134">
        <f>[2]SPAS!E205+[2]CRESE!F205+'[2]HANDI+68 PRIMARIE'!F205</f>
        <v>0</v>
      </c>
      <c r="G209" s="134">
        <f>[2]SPAS!F205+[2]CRESE!G205+'[2]HANDI+68 PRIMARIE'!G205</f>
        <v>0</v>
      </c>
      <c r="H209" s="134">
        <f>[2]SPAS!G205+[2]CRESE!H205+'[2]HANDI+68 PRIMARIE'!H205</f>
        <v>0</v>
      </c>
      <c r="I209" s="134">
        <f>[2]SPAS!H205+[2]CRESE!I205+'[2]HANDI+68 PRIMARIE'!I205</f>
        <v>0</v>
      </c>
      <c r="J209" s="134">
        <f>[2]SPAS!I205+[2]CRESE!J205+'[2]HANDI+68 PRIMARIE'!J205</f>
        <v>0</v>
      </c>
      <c r="K209" s="134">
        <f>[2]SPAS!J205+[2]CRESE!K205+'[2]HANDI+68 PRIMARIE'!K205</f>
        <v>0</v>
      </c>
      <c r="L209" s="134">
        <f>[2]SPAS!K205+[2]CRESE!L205+'[2]HANDI+68 PRIMARIE'!L205</f>
        <v>0</v>
      </c>
    </row>
    <row r="210" spans="1:12" hidden="1">
      <c r="A210" s="82"/>
      <c r="B210" s="30" t="s">
        <v>372</v>
      </c>
      <c r="C210" s="25" t="s">
        <v>373</v>
      </c>
      <c r="D210" s="135"/>
      <c r="E210" s="135"/>
      <c r="F210" s="134">
        <f>[2]SPAS!E206+[2]CRESE!F206+'[2]HANDI+68 PRIMARIE'!F206</f>
        <v>0</v>
      </c>
      <c r="G210" s="134">
        <f>[2]SPAS!F206+[2]CRESE!G206+'[2]HANDI+68 PRIMARIE'!G206</f>
        <v>0</v>
      </c>
      <c r="H210" s="134">
        <f>[2]SPAS!G206+[2]CRESE!H206+'[2]HANDI+68 PRIMARIE'!H206</f>
        <v>0</v>
      </c>
      <c r="I210" s="134">
        <f>[2]SPAS!H206+[2]CRESE!I206+'[2]HANDI+68 PRIMARIE'!I206</f>
        <v>0</v>
      </c>
      <c r="J210" s="134">
        <f>[2]SPAS!I206+[2]CRESE!J206+'[2]HANDI+68 PRIMARIE'!J206</f>
        <v>0</v>
      </c>
      <c r="K210" s="134">
        <f>[2]SPAS!J206+[2]CRESE!K206+'[2]HANDI+68 PRIMARIE'!K206</f>
        <v>0</v>
      </c>
      <c r="L210" s="134">
        <f>[2]SPAS!K206+[2]CRESE!L206+'[2]HANDI+68 PRIMARIE'!L206</f>
        <v>0</v>
      </c>
    </row>
    <row r="211" spans="1:12" ht="25.5" hidden="1">
      <c r="A211" s="82"/>
      <c r="B211" s="57" t="s">
        <v>374</v>
      </c>
      <c r="C211" s="25" t="s">
        <v>375</v>
      </c>
      <c r="D211" s="135"/>
      <c r="E211" s="135"/>
      <c r="F211" s="134">
        <f>[2]SPAS!E207+[2]CRESE!F207+'[2]HANDI+68 PRIMARIE'!F207</f>
        <v>0</v>
      </c>
      <c r="G211" s="134">
        <f>[2]SPAS!F207+[2]CRESE!G207+'[2]HANDI+68 PRIMARIE'!G207</f>
        <v>0</v>
      </c>
      <c r="H211" s="134">
        <f>[2]SPAS!G207+[2]CRESE!H207+'[2]HANDI+68 PRIMARIE'!H207</f>
        <v>0</v>
      </c>
      <c r="I211" s="134">
        <f>[2]SPAS!H207+[2]CRESE!I207+'[2]HANDI+68 PRIMARIE'!I207</f>
        <v>0</v>
      </c>
      <c r="J211" s="134">
        <f>[2]SPAS!I207+[2]CRESE!J207+'[2]HANDI+68 PRIMARIE'!J207</f>
        <v>0</v>
      </c>
      <c r="K211" s="134">
        <f>[2]SPAS!J207+[2]CRESE!K207+'[2]HANDI+68 PRIMARIE'!K207</f>
        <v>0</v>
      </c>
      <c r="L211" s="134">
        <f>[2]SPAS!K207+[2]CRESE!L207+'[2]HANDI+68 PRIMARIE'!L207</f>
        <v>0</v>
      </c>
    </row>
    <row r="212" spans="1:12" hidden="1">
      <c r="A212" s="82"/>
      <c r="B212" s="30"/>
      <c r="C212" s="25"/>
      <c r="D212" s="135"/>
      <c r="E212" s="135"/>
      <c r="F212" s="134">
        <f>[2]SPAS!E208+[2]CRESE!F208+'[2]HANDI+68 PRIMARIE'!F208</f>
        <v>0</v>
      </c>
      <c r="G212" s="134">
        <f>[2]SPAS!F208+[2]CRESE!G208+'[2]HANDI+68 PRIMARIE'!G208</f>
        <v>0</v>
      </c>
      <c r="H212" s="134">
        <f>[2]SPAS!G208+[2]CRESE!H208+'[2]HANDI+68 PRIMARIE'!H208</f>
        <v>0</v>
      </c>
      <c r="I212" s="134">
        <f>[2]SPAS!H208+[2]CRESE!I208+'[2]HANDI+68 PRIMARIE'!I208</f>
        <v>0</v>
      </c>
      <c r="J212" s="134">
        <f>[2]SPAS!I208+[2]CRESE!J208+'[2]HANDI+68 PRIMARIE'!J208</f>
        <v>0</v>
      </c>
      <c r="K212" s="134">
        <f>[2]SPAS!J208+[2]CRESE!K208+'[2]HANDI+68 PRIMARIE'!K208</f>
        <v>0</v>
      </c>
      <c r="L212" s="134">
        <f>[2]SPAS!K208+[2]CRESE!L208+'[2]HANDI+68 PRIMARIE'!L208</f>
        <v>0</v>
      </c>
    </row>
    <row r="213" spans="1:12" ht="15" hidden="1">
      <c r="A213" s="182" t="s">
        <v>376</v>
      </c>
      <c r="B213" s="182"/>
      <c r="C213" s="83">
        <v>58</v>
      </c>
      <c r="D213" s="146">
        <f>D218+D214+D254</f>
        <v>0</v>
      </c>
      <c r="E213" s="146">
        <f>E218+E214+E254</f>
        <v>0</v>
      </c>
      <c r="F213" s="146">
        <f>F218+F214+F254</f>
        <v>0</v>
      </c>
      <c r="G213" s="146">
        <f t="shared" ref="G213:L213" si="28">G218+G214+G254</f>
        <v>0</v>
      </c>
      <c r="H213" s="146">
        <f t="shared" si="28"/>
        <v>0</v>
      </c>
      <c r="I213" s="146">
        <f t="shared" si="28"/>
        <v>0</v>
      </c>
      <c r="J213" s="146">
        <f t="shared" si="28"/>
        <v>0</v>
      </c>
      <c r="K213" s="146">
        <f t="shared" si="28"/>
        <v>0</v>
      </c>
      <c r="L213" s="146">
        <f t="shared" si="28"/>
        <v>0</v>
      </c>
    </row>
    <row r="214" spans="1:12" ht="15" hidden="1">
      <c r="A214" s="183" t="s">
        <v>377</v>
      </c>
      <c r="B214" s="183"/>
      <c r="C214" s="84" t="s">
        <v>378</v>
      </c>
      <c r="D214" s="147">
        <f>'[1]Prim+SPAS'!D216</f>
        <v>0</v>
      </c>
      <c r="E214" s="147">
        <f>'[1]Prim+SPAS'!E216</f>
        <v>0</v>
      </c>
      <c r="F214" s="147">
        <f>'[1]Prim+SPAS'!F216</f>
        <v>0</v>
      </c>
      <c r="G214" s="147">
        <f>'[1]Prim+SPAS'!G216</f>
        <v>0</v>
      </c>
      <c r="H214" s="147">
        <f>'[1]Prim+SPAS'!H216</f>
        <v>0</v>
      </c>
      <c r="I214" s="147">
        <f>'[1]Prim+SPAS'!I216</f>
        <v>0</v>
      </c>
      <c r="J214" s="147">
        <f>'[1]Prim+SPAS'!J216</f>
        <v>0</v>
      </c>
      <c r="K214" s="147">
        <f>'[1]Prim+SPAS'!K216</f>
        <v>0</v>
      </c>
      <c r="L214" s="147">
        <f>'[1]Prim+SPAS'!L216</f>
        <v>0</v>
      </c>
    </row>
    <row r="215" spans="1:12" ht="15" hidden="1">
      <c r="A215" s="85"/>
      <c r="B215" s="86" t="s">
        <v>379</v>
      </c>
      <c r="C215" s="87" t="s">
        <v>380</v>
      </c>
      <c r="D215" s="148">
        <f>'[1]Prim+SPAS'!D217</f>
        <v>0</v>
      </c>
      <c r="E215" s="148">
        <f>'[1]Prim+SPAS'!E217</f>
        <v>0</v>
      </c>
      <c r="F215" s="148">
        <f>'[1]Prim+SPAS'!F217</f>
        <v>0</v>
      </c>
      <c r="G215" s="148">
        <f>'[1]Prim+SPAS'!G217</f>
        <v>0</v>
      </c>
      <c r="H215" s="148">
        <f>'[1]Prim+SPAS'!H217</f>
        <v>0</v>
      </c>
      <c r="I215" s="148">
        <f>'[1]Prim+SPAS'!I217</f>
        <v>0</v>
      </c>
      <c r="J215" s="148">
        <f>'[1]Prim+SPAS'!J217</f>
        <v>0</v>
      </c>
      <c r="K215" s="148">
        <f>'[1]Prim+SPAS'!K217</f>
        <v>0</v>
      </c>
      <c r="L215" s="148">
        <f>'[1]Prim+SPAS'!L217</f>
        <v>0</v>
      </c>
    </row>
    <row r="216" spans="1:12" ht="15" hidden="1">
      <c r="A216" s="85"/>
      <c r="B216" s="86" t="s">
        <v>381</v>
      </c>
      <c r="C216" s="87" t="s">
        <v>382</v>
      </c>
      <c r="D216" s="148">
        <f>'[1]Prim+SPAS'!D218</f>
        <v>0</v>
      </c>
      <c r="E216" s="148">
        <f>'[1]Prim+SPAS'!E218</f>
        <v>0</v>
      </c>
      <c r="F216" s="148">
        <f>'[1]Prim+SPAS'!F218</f>
        <v>0</v>
      </c>
      <c r="G216" s="148">
        <f>'[1]Prim+SPAS'!G218</f>
        <v>0</v>
      </c>
      <c r="H216" s="148">
        <f>'[1]Prim+SPAS'!H218</f>
        <v>0</v>
      </c>
      <c r="I216" s="148">
        <f>'[1]Prim+SPAS'!I218</f>
        <v>0</v>
      </c>
      <c r="J216" s="148">
        <f>'[1]Prim+SPAS'!J218</f>
        <v>0</v>
      </c>
      <c r="K216" s="148">
        <f>'[1]Prim+SPAS'!K218</f>
        <v>0</v>
      </c>
      <c r="L216" s="148">
        <f>'[1]Prim+SPAS'!L218</f>
        <v>0</v>
      </c>
    </row>
    <row r="217" spans="1:12" ht="15" hidden="1">
      <c r="A217" s="85"/>
      <c r="B217" s="86" t="s">
        <v>383</v>
      </c>
      <c r="C217" s="87" t="s">
        <v>384</v>
      </c>
      <c r="D217" s="148">
        <f>'[1]Prim+SPAS'!D219</f>
        <v>0</v>
      </c>
      <c r="E217" s="148">
        <f>'[1]Prim+SPAS'!E219</f>
        <v>0</v>
      </c>
      <c r="F217" s="148">
        <f>'[1]Prim+SPAS'!F219</f>
        <v>0</v>
      </c>
      <c r="G217" s="148">
        <f>'[1]Prim+SPAS'!G219</f>
        <v>0</v>
      </c>
      <c r="H217" s="148">
        <f>'[1]Prim+SPAS'!H219</f>
        <v>0</v>
      </c>
      <c r="I217" s="148">
        <f>'[1]Prim+SPAS'!I219</f>
        <v>0</v>
      </c>
      <c r="J217" s="148">
        <f>'[1]Prim+SPAS'!J219</f>
        <v>0</v>
      </c>
      <c r="K217" s="148">
        <f>'[1]Prim+SPAS'!K219</f>
        <v>0</v>
      </c>
      <c r="L217" s="148">
        <f>'[1]Prim+SPAS'!L219</f>
        <v>0</v>
      </c>
    </row>
    <row r="218" spans="1:12" ht="15" hidden="1">
      <c r="A218" s="181" t="s">
        <v>385</v>
      </c>
      <c r="B218" s="181"/>
      <c r="C218" s="88" t="s">
        <v>386</v>
      </c>
      <c r="D218" s="149">
        <f>D219+D220+D221</f>
        <v>0</v>
      </c>
      <c r="E218" s="149">
        <f>E219+E220+E221</f>
        <v>0</v>
      </c>
      <c r="F218" s="149">
        <f>F219+F220+F221</f>
        <v>0</v>
      </c>
      <c r="G218" s="149">
        <f t="shared" ref="G218:L218" si="29">G219+G220+G221</f>
        <v>0</v>
      </c>
      <c r="H218" s="149">
        <f t="shared" si="29"/>
        <v>0</v>
      </c>
      <c r="I218" s="149">
        <f t="shared" si="29"/>
        <v>0</v>
      </c>
      <c r="J218" s="149">
        <f t="shared" si="29"/>
        <v>0</v>
      </c>
      <c r="K218" s="149">
        <f t="shared" si="29"/>
        <v>0</v>
      </c>
      <c r="L218" s="149">
        <f t="shared" si="29"/>
        <v>0</v>
      </c>
    </row>
    <row r="219" spans="1:12" ht="14.25" hidden="1">
      <c r="A219" s="60"/>
      <c r="B219" s="89" t="s">
        <v>379</v>
      </c>
      <c r="C219" s="90" t="s">
        <v>387</v>
      </c>
      <c r="D219" s="148">
        <f>'[1]68-58Spas'!D216+[1]SPAS!D217</f>
        <v>0</v>
      </c>
      <c r="E219" s="148">
        <f>'[1]68-58Spas'!E216+[1]SPAS!E217</f>
        <v>0</v>
      </c>
      <c r="F219" s="148">
        <f>'[1]68-58Spas'!F216+[1]SPAS!F217</f>
        <v>0</v>
      </c>
      <c r="G219" s="148">
        <f>'[1]68-58Spas'!G216+[1]SPAS!G217</f>
        <v>0</v>
      </c>
      <c r="H219" s="148">
        <f>'[1]68-58Spas'!H216+[1]SPAS!H217</f>
        <v>0</v>
      </c>
      <c r="I219" s="148">
        <f>'[1]68-58Spas'!I216+[1]SPAS!I217</f>
        <v>0</v>
      </c>
      <c r="J219" s="148">
        <f>'[1]68-58Spas'!J216+[1]SPAS!J217</f>
        <v>0</v>
      </c>
      <c r="K219" s="148">
        <f>'[1]68-58Spas'!K216+[1]SPAS!K217</f>
        <v>0</v>
      </c>
      <c r="L219" s="148">
        <f>'[1]68-58Spas'!L216+[1]SPAS!L217</f>
        <v>0</v>
      </c>
    </row>
    <row r="220" spans="1:12" ht="14.25" hidden="1">
      <c r="A220" s="60"/>
      <c r="B220" s="89" t="s">
        <v>381</v>
      </c>
      <c r="C220" s="90" t="s">
        <v>388</v>
      </c>
      <c r="D220" s="148">
        <f>'[1]68-58Spas'!D217+[1]SPAS!D218</f>
        <v>0</v>
      </c>
      <c r="E220" s="148">
        <f>'[1]68-58Spas'!E217+[1]SPAS!E218</f>
        <v>0</v>
      </c>
      <c r="F220" s="148">
        <f>'[1]68-58Spas'!F217+[1]SPAS!F218</f>
        <v>0</v>
      </c>
      <c r="G220" s="148">
        <f>'[1]68-58Spas'!G217+[1]SPAS!G218</f>
        <v>0</v>
      </c>
      <c r="H220" s="148">
        <f>'[1]68-58Spas'!H217+[1]SPAS!H218</f>
        <v>0</v>
      </c>
      <c r="I220" s="148">
        <f>'[1]68-58Spas'!I217+[1]SPAS!I218</f>
        <v>0</v>
      </c>
      <c r="J220" s="148">
        <f>'[1]68-58Spas'!J217+[1]SPAS!J218</f>
        <v>0</v>
      </c>
      <c r="K220" s="148">
        <f>'[1]68-58Spas'!K217+[1]SPAS!K218</f>
        <v>0</v>
      </c>
      <c r="L220" s="148">
        <f>'[1]68-58Spas'!L217+[1]SPAS!L218+'[1]Prim+SPAS'!L222</f>
        <v>0</v>
      </c>
    </row>
    <row r="221" spans="1:12" ht="32.25" hidden="1" customHeight="1">
      <c r="A221" s="60"/>
      <c r="B221" s="89" t="s">
        <v>383</v>
      </c>
      <c r="C221" s="90" t="s">
        <v>389</v>
      </c>
      <c r="D221" s="148">
        <f>'[1]68-58Spas'!D218+[1]SPAS!D219</f>
        <v>0</v>
      </c>
      <c r="E221" s="148">
        <f>'[1]68-58Spas'!E218+[1]SPAS!E219</f>
        <v>0</v>
      </c>
      <c r="F221" s="148">
        <f>'[1]68-58Spas'!F218+[1]SPAS!F219</f>
        <v>0</v>
      </c>
      <c r="G221" s="148">
        <f>'[1]68-58Spas'!G218+[1]SPAS!G219</f>
        <v>0</v>
      </c>
      <c r="H221" s="148">
        <f>'[1]68-58Spas'!H218+[1]SPAS!H219</f>
        <v>0</v>
      </c>
      <c r="I221" s="148">
        <f>'[1]68-58Spas'!I218+[1]SPAS!I219</f>
        <v>0</v>
      </c>
      <c r="J221" s="148">
        <f>'[1]68-58Spas'!J218+[1]SPAS!J219</f>
        <v>0</v>
      </c>
      <c r="K221" s="148">
        <f>'[1]68-58Spas'!K218+[1]SPAS!K219</f>
        <v>0</v>
      </c>
      <c r="L221" s="148">
        <f>'[1]68-58Spas'!L218+[1]SPAS!L219+'[1]Prim+SPAS'!L223</f>
        <v>0</v>
      </c>
    </row>
    <row r="222" spans="1:12" ht="32.25" hidden="1" customHeight="1">
      <c r="A222" s="181" t="s">
        <v>390</v>
      </c>
      <c r="B222" s="181"/>
      <c r="C222" s="88" t="s">
        <v>391</v>
      </c>
      <c r="D222" s="150"/>
      <c r="E222" s="150"/>
      <c r="F222" s="149">
        <f>[2]SPAS!E218+[2]CRESE!F218+'[2]HANDI+68 PRIMARIE'!F218</f>
        <v>0</v>
      </c>
      <c r="G222" s="149">
        <f>[2]SPAS!F218+[2]CRESE!G218+'[2]HANDI+68 PRIMARIE'!G218</f>
        <v>0</v>
      </c>
      <c r="H222" s="149">
        <f>[2]SPAS!G218+[2]CRESE!H218+'[2]HANDI+68 PRIMARIE'!H218</f>
        <v>0</v>
      </c>
      <c r="I222" s="149">
        <f>[2]SPAS!H218+[2]CRESE!I218+'[2]HANDI+68 PRIMARIE'!I218</f>
        <v>0</v>
      </c>
      <c r="J222" s="149">
        <f>[2]SPAS!I218+[2]CRESE!J218+'[2]HANDI+68 PRIMARIE'!J218</f>
        <v>0</v>
      </c>
      <c r="K222" s="149">
        <f>[2]SPAS!J218+[2]CRESE!K218+'[2]HANDI+68 PRIMARIE'!K218</f>
        <v>0</v>
      </c>
      <c r="L222" s="148">
        <f>[2]SPAS!K218+[2]CRESE!L218+'[2]HANDI+68 PRIMARIE'!L218</f>
        <v>0</v>
      </c>
    </row>
    <row r="223" spans="1:12" ht="32.25" hidden="1" customHeight="1">
      <c r="A223" s="60"/>
      <c r="B223" s="89" t="s">
        <v>379</v>
      </c>
      <c r="C223" s="90" t="s">
        <v>392</v>
      </c>
      <c r="D223" s="151"/>
      <c r="E223" s="151"/>
      <c r="F223" s="148">
        <f>[2]SPAS!E219+[2]CRESE!F219+'[2]HANDI+68 PRIMARIE'!F219</f>
        <v>0</v>
      </c>
      <c r="G223" s="148">
        <f>[2]SPAS!F219+[2]CRESE!G219+'[2]HANDI+68 PRIMARIE'!G219</f>
        <v>0</v>
      </c>
      <c r="H223" s="148">
        <f>[2]SPAS!G219+[2]CRESE!H219+'[2]HANDI+68 PRIMARIE'!H219</f>
        <v>0</v>
      </c>
      <c r="I223" s="148">
        <f>[2]SPAS!H219+[2]CRESE!I219+'[2]HANDI+68 PRIMARIE'!I219</f>
        <v>0</v>
      </c>
      <c r="J223" s="148">
        <f>[2]SPAS!I219+[2]CRESE!J219+'[2]HANDI+68 PRIMARIE'!J219</f>
        <v>0</v>
      </c>
      <c r="K223" s="148">
        <f>[2]SPAS!J219+[2]CRESE!K219+'[2]HANDI+68 PRIMARIE'!K219</f>
        <v>0</v>
      </c>
      <c r="L223" s="148">
        <f>[2]SPAS!K219+[2]CRESE!L219+'[2]HANDI+68 PRIMARIE'!L219</f>
        <v>0</v>
      </c>
    </row>
    <row r="224" spans="1:12" ht="32.25" hidden="1" customHeight="1">
      <c r="A224" s="60"/>
      <c r="B224" s="89" t="s">
        <v>381</v>
      </c>
      <c r="C224" s="90" t="s">
        <v>393</v>
      </c>
      <c r="D224" s="151"/>
      <c r="E224" s="151"/>
      <c r="F224" s="148">
        <f>[2]SPAS!E220+[2]CRESE!F220+'[2]HANDI+68 PRIMARIE'!F220</f>
        <v>0</v>
      </c>
      <c r="G224" s="148">
        <f>[2]SPAS!F220+[2]CRESE!G220+'[2]HANDI+68 PRIMARIE'!G220</f>
        <v>0</v>
      </c>
      <c r="H224" s="148">
        <f>[2]SPAS!G220+[2]CRESE!H220+'[2]HANDI+68 PRIMARIE'!H220</f>
        <v>0</v>
      </c>
      <c r="I224" s="148">
        <f>[2]SPAS!H220+[2]CRESE!I220+'[2]HANDI+68 PRIMARIE'!I220</f>
        <v>0</v>
      </c>
      <c r="J224" s="148">
        <f>[2]SPAS!I220+[2]CRESE!J220+'[2]HANDI+68 PRIMARIE'!J220</f>
        <v>0</v>
      </c>
      <c r="K224" s="148">
        <f>[2]SPAS!J220+[2]CRESE!K220+'[2]HANDI+68 PRIMARIE'!K220</f>
        <v>0</v>
      </c>
      <c r="L224" s="148">
        <f>[2]SPAS!K220+[2]CRESE!L220+'[2]HANDI+68 PRIMARIE'!L220</f>
        <v>0</v>
      </c>
    </row>
    <row r="225" spans="1:12" ht="32.25" hidden="1" customHeight="1">
      <c r="A225" s="60"/>
      <c r="B225" s="89" t="s">
        <v>383</v>
      </c>
      <c r="C225" s="90" t="s">
        <v>394</v>
      </c>
      <c r="D225" s="151"/>
      <c r="E225" s="151"/>
      <c r="F225" s="148">
        <f>[2]SPAS!E221+[2]CRESE!F221+'[2]HANDI+68 PRIMARIE'!F221</f>
        <v>0</v>
      </c>
      <c r="G225" s="148">
        <f>[2]SPAS!F221+[2]CRESE!G221+'[2]HANDI+68 PRIMARIE'!G221</f>
        <v>0</v>
      </c>
      <c r="H225" s="148">
        <f>[2]SPAS!G221+[2]CRESE!H221+'[2]HANDI+68 PRIMARIE'!H221</f>
        <v>0</v>
      </c>
      <c r="I225" s="148">
        <f>[2]SPAS!H221+[2]CRESE!I221+'[2]HANDI+68 PRIMARIE'!I221</f>
        <v>0</v>
      </c>
      <c r="J225" s="148">
        <f>[2]SPAS!I221+[2]CRESE!J221+'[2]HANDI+68 PRIMARIE'!J221</f>
        <v>0</v>
      </c>
      <c r="K225" s="148">
        <f>[2]SPAS!J221+[2]CRESE!K221+'[2]HANDI+68 PRIMARIE'!K221</f>
        <v>0</v>
      </c>
      <c r="L225" s="148">
        <f>[2]SPAS!K221+[2]CRESE!L221+'[2]HANDI+68 PRIMARIE'!L221</f>
        <v>0</v>
      </c>
    </row>
    <row r="226" spans="1:12" ht="32.25" hidden="1" customHeight="1">
      <c r="A226" s="181" t="s">
        <v>395</v>
      </c>
      <c r="B226" s="181"/>
      <c r="C226" s="88" t="s">
        <v>396</v>
      </c>
      <c r="D226" s="150"/>
      <c r="E226" s="150"/>
      <c r="F226" s="149">
        <f>[2]SPAS!E222+[2]CRESE!F222+'[2]HANDI+68 PRIMARIE'!F222</f>
        <v>0</v>
      </c>
      <c r="G226" s="149">
        <f>[2]SPAS!F222+[2]CRESE!G222+'[2]HANDI+68 PRIMARIE'!G222</f>
        <v>0</v>
      </c>
      <c r="H226" s="149">
        <f>[2]SPAS!G222+[2]CRESE!H222+'[2]HANDI+68 PRIMARIE'!H222</f>
        <v>0</v>
      </c>
      <c r="I226" s="149">
        <f>[2]SPAS!H222+[2]CRESE!I222+'[2]HANDI+68 PRIMARIE'!I222</f>
        <v>0</v>
      </c>
      <c r="J226" s="149">
        <f>[2]SPAS!I222+[2]CRESE!J222+'[2]HANDI+68 PRIMARIE'!J222</f>
        <v>0</v>
      </c>
      <c r="K226" s="149">
        <f>[2]SPAS!J222+[2]CRESE!K222+'[2]HANDI+68 PRIMARIE'!K222</f>
        <v>0</v>
      </c>
      <c r="L226" s="148">
        <f>[2]SPAS!K222+[2]CRESE!L222+'[2]HANDI+68 PRIMARIE'!L222</f>
        <v>0</v>
      </c>
    </row>
    <row r="227" spans="1:12" ht="32.25" hidden="1" customHeight="1">
      <c r="A227" s="60"/>
      <c r="B227" s="89" t="s">
        <v>379</v>
      </c>
      <c r="C227" s="90" t="s">
        <v>397</v>
      </c>
      <c r="D227" s="151"/>
      <c r="E227" s="151"/>
      <c r="F227" s="148">
        <f>[2]SPAS!E223+[2]CRESE!F223+'[2]HANDI+68 PRIMARIE'!F223</f>
        <v>0</v>
      </c>
      <c r="G227" s="148">
        <f>[2]SPAS!F223+[2]CRESE!G223+'[2]HANDI+68 PRIMARIE'!G223</f>
        <v>0</v>
      </c>
      <c r="H227" s="148">
        <f>[2]SPAS!G223+[2]CRESE!H223+'[2]HANDI+68 PRIMARIE'!H223</f>
        <v>0</v>
      </c>
      <c r="I227" s="148">
        <f>[2]SPAS!H223+[2]CRESE!I223+'[2]HANDI+68 PRIMARIE'!I223</f>
        <v>0</v>
      </c>
      <c r="J227" s="148">
        <f>[2]SPAS!I223+[2]CRESE!J223+'[2]HANDI+68 PRIMARIE'!J223</f>
        <v>0</v>
      </c>
      <c r="K227" s="148">
        <f>[2]SPAS!J223+[2]CRESE!K223+'[2]HANDI+68 PRIMARIE'!K223</f>
        <v>0</v>
      </c>
      <c r="L227" s="148">
        <f>[2]SPAS!K223+[2]CRESE!L223+'[2]HANDI+68 PRIMARIE'!L223</f>
        <v>0</v>
      </c>
    </row>
    <row r="228" spans="1:12" ht="32.25" hidden="1" customHeight="1">
      <c r="A228" s="60"/>
      <c r="B228" s="89" t="s">
        <v>381</v>
      </c>
      <c r="C228" s="90" t="s">
        <v>398</v>
      </c>
      <c r="D228" s="151"/>
      <c r="E228" s="151"/>
      <c r="F228" s="148">
        <f>[2]SPAS!E224+[2]CRESE!F224+'[2]HANDI+68 PRIMARIE'!F224</f>
        <v>0</v>
      </c>
      <c r="G228" s="148">
        <f>[2]SPAS!F224+[2]CRESE!G224+'[2]HANDI+68 PRIMARIE'!G224</f>
        <v>0</v>
      </c>
      <c r="H228" s="148">
        <f>[2]SPAS!G224+[2]CRESE!H224+'[2]HANDI+68 PRIMARIE'!H224</f>
        <v>0</v>
      </c>
      <c r="I228" s="148">
        <f>[2]SPAS!H224+[2]CRESE!I224+'[2]HANDI+68 PRIMARIE'!I224</f>
        <v>0</v>
      </c>
      <c r="J228" s="148">
        <f>[2]SPAS!I224+[2]CRESE!J224+'[2]HANDI+68 PRIMARIE'!J224</f>
        <v>0</v>
      </c>
      <c r="K228" s="148">
        <f>[2]SPAS!J224+[2]CRESE!K224+'[2]HANDI+68 PRIMARIE'!K224</f>
        <v>0</v>
      </c>
      <c r="L228" s="148">
        <f>[2]SPAS!K224+[2]CRESE!L224+'[2]HANDI+68 PRIMARIE'!L224</f>
        <v>0</v>
      </c>
    </row>
    <row r="229" spans="1:12" ht="32.25" hidden="1" customHeight="1">
      <c r="A229" s="60"/>
      <c r="B229" s="89" t="s">
        <v>383</v>
      </c>
      <c r="C229" s="90" t="s">
        <v>399</v>
      </c>
      <c r="D229" s="151"/>
      <c r="E229" s="151"/>
      <c r="F229" s="148">
        <f>[2]SPAS!E225+[2]CRESE!F225+'[2]HANDI+68 PRIMARIE'!F225</f>
        <v>0</v>
      </c>
      <c r="G229" s="148">
        <f>[2]SPAS!F225+[2]CRESE!G225+'[2]HANDI+68 PRIMARIE'!G225</f>
        <v>0</v>
      </c>
      <c r="H229" s="148">
        <f>[2]SPAS!G225+[2]CRESE!H225+'[2]HANDI+68 PRIMARIE'!H225</f>
        <v>0</v>
      </c>
      <c r="I229" s="148">
        <f>[2]SPAS!H225+[2]CRESE!I225+'[2]HANDI+68 PRIMARIE'!I225</f>
        <v>0</v>
      </c>
      <c r="J229" s="148">
        <f>[2]SPAS!I225+[2]CRESE!J225+'[2]HANDI+68 PRIMARIE'!J225</f>
        <v>0</v>
      </c>
      <c r="K229" s="148">
        <f>[2]SPAS!J225+[2]CRESE!K225+'[2]HANDI+68 PRIMARIE'!K225</f>
        <v>0</v>
      </c>
      <c r="L229" s="148">
        <f>[2]SPAS!K225+[2]CRESE!L225+'[2]HANDI+68 PRIMARIE'!L225</f>
        <v>0</v>
      </c>
    </row>
    <row r="230" spans="1:12" ht="32.25" hidden="1" customHeight="1">
      <c r="A230" s="181" t="s">
        <v>400</v>
      </c>
      <c r="B230" s="181"/>
      <c r="C230" s="88" t="s">
        <v>401</v>
      </c>
      <c r="D230" s="150"/>
      <c r="E230" s="150"/>
      <c r="F230" s="149">
        <f>[2]SPAS!E226+[2]CRESE!F226+'[2]HANDI+68 PRIMARIE'!F226</f>
        <v>0</v>
      </c>
      <c r="G230" s="149">
        <f>[2]SPAS!F226+[2]CRESE!G226+'[2]HANDI+68 PRIMARIE'!G226</f>
        <v>0</v>
      </c>
      <c r="H230" s="149">
        <f>[2]SPAS!G226+[2]CRESE!H226+'[2]HANDI+68 PRIMARIE'!H226</f>
        <v>0</v>
      </c>
      <c r="I230" s="149">
        <f>[2]SPAS!H226+[2]CRESE!I226+'[2]HANDI+68 PRIMARIE'!I226</f>
        <v>0</v>
      </c>
      <c r="J230" s="149">
        <f>[2]SPAS!I226+[2]CRESE!J226+'[2]HANDI+68 PRIMARIE'!J226</f>
        <v>0</v>
      </c>
      <c r="K230" s="149">
        <f>[2]SPAS!J226+[2]CRESE!K226+'[2]HANDI+68 PRIMARIE'!K226</f>
        <v>0</v>
      </c>
      <c r="L230" s="148">
        <f>[2]SPAS!K226+[2]CRESE!L226+'[2]HANDI+68 PRIMARIE'!L226</f>
        <v>0</v>
      </c>
    </row>
    <row r="231" spans="1:12" ht="32.25" hidden="1" customHeight="1">
      <c r="A231" s="60"/>
      <c r="B231" s="89" t="s">
        <v>379</v>
      </c>
      <c r="C231" s="90" t="s">
        <v>402</v>
      </c>
      <c r="D231" s="151"/>
      <c r="E231" s="151"/>
      <c r="F231" s="148">
        <f>[2]SPAS!E227+[2]CRESE!F227+'[2]HANDI+68 PRIMARIE'!F227</f>
        <v>0</v>
      </c>
      <c r="G231" s="148">
        <f>[2]SPAS!F227+[2]CRESE!G227+'[2]HANDI+68 PRIMARIE'!G227</f>
        <v>0</v>
      </c>
      <c r="H231" s="148">
        <f>[2]SPAS!G227+[2]CRESE!H227+'[2]HANDI+68 PRIMARIE'!H227</f>
        <v>0</v>
      </c>
      <c r="I231" s="148">
        <f>[2]SPAS!H227+[2]CRESE!I227+'[2]HANDI+68 PRIMARIE'!I227</f>
        <v>0</v>
      </c>
      <c r="J231" s="148">
        <f>[2]SPAS!I227+[2]CRESE!J227+'[2]HANDI+68 PRIMARIE'!J227</f>
        <v>0</v>
      </c>
      <c r="K231" s="148">
        <f>[2]SPAS!J227+[2]CRESE!K227+'[2]HANDI+68 PRIMARIE'!K227</f>
        <v>0</v>
      </c>
      <c r="L231" s="148">
        <f>[2]SPAS!K227+[2]CRESE!L227+'[2]HANDI+68 PRIMARIE'!L227</f>
        <v>0</v>
      </c>
    </row>
    <row r="232" spans="1:12" ht="32.25" hidden="1" customHeight="1">
      <c r="A232" s="60"/>
      <c r="B232" s="89" t="s">
        <v>381</v>
      </c>
      <c r="C232" s="90" t="s">
        <v>403</v>
      </c>
      <c r="D232" s="151"/>
      <c r="E232" s="151"/>
      <c r="F232" s="148">
        <f>[2]SPAS!E228+[2]CRESE!F228+'[2]HANDI+68 PRIMARIE'!F228</f>
        <v>0</v>
      </c>
      <c r="G232" s="148">
        <f>[2]SPAS!F228+[2]CRESE!G228+'[2]HANDI+68 PRIMARIE'!G228</f>
        <v>0</v>
      </c>
      <c r="H232" s="148">
        <f>[2]SPAS!G228+[2]CRESE!H228+'[2]HANDI+68 PRIMARIE'!H228</f>
        <v>0</v>
      </c>
      <c r="I232" s="148">
        <f>[2]SPAS!H228+[2]CRESE!I228+'[2]HANDI+68 PRIMARIE'!I228</f>
        <v>0</v>
      </c>
      <c r="J232" s="148">
        <f>[2]SPAS!I228+[2]CRESE!J228+'[2]HANDI+68 PRIMARIE'!J228</f>
        <v>0</v>
      </c>
      <c r="K232" s="148">
        <f>[2]SPAS!J228+[2]CRESE!K228+'[2]HANDI+68 PRIMARIE'!K228</f>
        <v>0</v>
      </c>
      <c r="L232" s="148">
        <f>[2]SPAS!K228+[2]CRESE!L228+'[2]HANDI+68 PRIMARIE'!L228</f>
        <v>0</v>
      </c>
    </row>
    <row r="233" spans="1:12" ht="32.25" hidden="1" customHeight="1">
      <c r="A233" s="60"/>
      <c r="B233" s="89" t="s">
        <v>383</v>
      </c>
      <c r="C233" s="90" t="s">
        <v>404</v>
      </c>
      <c r="D233" s="151"/>
      <c r="E233" s="151"/>
      <c r="F233" s="148">
        <f>[2]SPAS!E229+[2]CRESE!F229+'[2]HANDI+68 PRIMARIE'!F229</f>
        <v>0</v>
      </c>
      <c r="G233" s="148">
        <f>[2]SPAS!F229+[2]CRESE!G229+'[2]HANDI+68 PRIMARIE'!G229</f>
        <v>0</v>
      </c>
      <c r="H233" s="148">
        <f>[2]SPAS!G229+[2]CRESE!H229+'[2]HANDI+68 PRIMARIE'!H229</f>
        <v>0</v>
      </c>
      <c r="I233" s="148">
        <f>[2]SPAS!H229+[2]CRESE!I229+'[2]HANDI+68 PRIMARIE'!I229</f>
        <v>0</v>
      </c>
      <c r="J233" s="148">
        <f>[2]SPAS!I229+[2]CRESE!J229+'[2]HANDI+68 PRIMARIE'!J229</f>
        <v>0</v>
      </c>
      <c r="K233" s="148">
        <f>[2]SPAS!J229+[2]CRESE!K229+'[2]HANDI+68 PRIMARIE'!K229</f>
        <v>0</v>
      </c>
      <c r="L233" s="148">
        <f>[2]SPAS!K229+[2]CRESE!L229+'[2]HANDI+68 PRIMARIE'!L229</f>
        <v>0</v>
      </c>
    </row>
    <row r="234" spans="1:12" ht="32.25" hidden="1" customHeight="1">
      <c r="A234" s="181" t="s">
        <v>405</v>
      </c>
      <c r="B234" s="181"/>
      <c r="C234" s="88" t="s">
        <v>406</v>
      </c>
      <c r="D234" s="150"/>
      <c r="E234" s="150"/>
      <c r="F234" s="149">
        <f>[2]SPAS!E230+[2]CRESE!F230+'[2]HANDI+68 PRIMARIE'!F230</f>
        <v>0</v>
      </c>
      <c r="G234" s="149">
        <f>[2]SPAS!F230+[2]CRESE!G230+'[2]HANDI+68 PRIMARIE'!G230</f>
        <v>0</v>
      </c>
      <c r="H234" s="149">
        <f>[2]SPAS!G230+[2]CRESE!H230+'[2]HANDI+68 PRIMARIE'!H230</f>
        <v>0</v>
      </c>
      <c r="I234" s="149">
        <f>[2]SPAS!H230+[2]CRESE!I230+'[2]HANDI+68 PRIMARIE'!I230</f>
        <v>0</v>
      </c>
      <c r="J234" s="149">
        <f>[2]SPAS!I230+[2]CRESE!J230+'[2]HANDI+68 PRIMARIE'!J230</f>
        <v>0</v>
      </c>
      <c r="K234" s="149">
        <f>[2]SPAS!J230+[2]CRESE!K230+'[2]HANDI+68 PRIMARIE'!K230</f>
        <v>0</v>
      </c>
      <c r="L234" s="148">
        <f>[2]SPAS!K230+[2]CRESE!L230+'[2]HANDI+68 PRIMARIE'!L230</f>
        <v>0</v>
      </c>
    </row>
    <row r="235" spans="1:12" ht="32.25" hidden="1" customHeight="1">
      <c r="A235" s="60"/>
      <c r="B235" s="89" t="s">
        <v>379</v>
      </c>
      <c r="C235" s="90" t="s">
        <v>407</v>
      </c>
      <c r="D235" s="151"/>
      <c r="E235" s="151"/>
      <c r="F235" s="148">
        <f>[2]SPAS!E231+[2]CRESE!F231+'[2]HANDI+68 PRIMARIE'!F231</f>
        <v>0</v>
      </c>
      <c r="G235" s="148">
        <f>[2]SPAS!F231+[2]CRESE!G231+'[2]HANDI+68 PRIMARIE'!G231</f>
        <v>0</v>
      </c>
      <c r="H235" s="148">
        <f>[2]SPAS!G231+[2]CRESE!H231+'[2]HANDI+68 PRIMARIE'!H231</f>
        <v>0</v>
      </c>
      <c r="I235" s="148">
        <f>[2]SPAS!H231+[2]CRESE!I231+'[2]HANDI+68 PRIMARIE'!I231</f>
        <v>0</v>
      </c>
      <c r="J235" s="148">
        <f>[2]SPAS!I231+[2]CRESE!J231+'[2]HANDI+68 PRIMARIE'!J231</f>
        <v>0</v>
      </c>
      <c r="K235" s="148">
        <f>[2]SPAS!J231+[2]CRESE!K231+'[2]HANDI+68 PRIMARIE'!K231</f>
        <v>0</v>
      </c>
      <c r="L235" s="148">
        <f>[2]SPAS!K231+[2]CRESE!L231+'[2]HANDI+68 PRIMARIE'!L231</f>
        <v>0</v>
      </c>
    </row>
    <row r="236" spans="1:12" ht="32.25" hidden="1" customHeight="1">
      <c r="A236" s="60"/>
      <c r="B236" s="89" t="s">
        <v>381</v>
      </c>
      <c r="C236" s="90" t="s">
        <v>408</v>
      </c>
      <c r="D236" s="151"/>
      <c r="E236" s="151"/>
      <c r="F236" s="148">
        <f>[2]SPAS!E232+[2]CRESE!F232+'[2]HANDI+68 PRIMARIE'!F232</f>
        <v>0</v>
      </c>
      <c r="G236" s="148">
        <f>[2]SPAS!F232+[2]CRESE!G232+'[2]HANDI+68 PRIMARIE'!G232</f>
        <v>0</v>
      </c>
      <c r="H236" s="148">
        <f>[2]SPAS!G232+[2]CRESE!H232+'[2]HANDI+68 PRIMARIE'!H232</f>
        <v>0</v>
      </c>
      <c r="I236" s="148">
        <f>[2]SPAS!H232+[2]CRESE!I232+'[2]HANDI+68 PRIMARIE'!I232</f>
        <v>0</v>
      </c>
      <c r="J236" s="148">
        <f>[2]SPAS!I232+[2]CRESE!J232+'[2]HANDI+68 PRIMARIE'!J232</f>
        <v>0</v>
      </c>
      <c r="K236" s="148">
        <f>[2]SPAS!J232+[2]CRESE!K232+'[2]HANDI+68 PRIMARIE'!K232</f>
        <v>0</v>
      </c>
      <c r="L236" s="148">
        <f>[2]SPAS!K232+[2]CRESE!L232+'[2]HANDI+68 PRIMARIE'!L232</f>
        <v>0</v>
      </c>
    </row>
    <row r="237" spans="1:12" ht="32.25" hidden="1" customHeight="1">
      <c r="A237" s="60"/>
      <c r="B237" s="89" t="s">
        <v>383</v>
      </c>
      <c r="C237" s="90" t="s">
        <v>409</v>
      </c>
      <c r="D237" s="151"/>
      <c r="E237" s="151"/>
      <c r="F237" s="148">
        <f>[2]SPAS!E233+[2]CRESE!F233+'[2]HANDI+68 PRIMARIE'!F233</f>
        <v>0</v>
      </c>
      <c r="G237" s="148">
        <f>[2]SPAS!F233+[2]CRESE!G233+'[2]HANDI+68 PRIMARIE'!G233</f>
        <v>0</v>
      </c>
      <c r="H237" s="148">
        <f>[2]SPAS!G233+[2]CRESE!H233+'[2]HANDI+68 PRIMARIE'!H233</f>
        <v>0</v>
      </c>
      <c r="I237" s="148">
        <f>[2]SPAS!H233+[2]CRESE!I233+'[2]HANDI+68 PRIMARIE'!I233</f>
        <v>0</v>
      </c>
      <c r="J237" s="148">
        <f>[2]SPAS!I233+[2]CRESE!J233+'[2]HANDI+68 PRIMARIE'!J233</f>
        <v>0</v>
      </c>
      <c r="K237" s="148">
        <f>[2]SPAS!J233+[2]CRESE!K233+'[2]HANDI+68 PRIMARIE'!K233</f>
        <v>0</v>
      </c>
      <c r="L237" s="148">
        <f>[2]SPAS!K233+[2]CRESE!L233+'[2]HANDI+68 PRIMARIE'!L233</f>
        <v>0</v>
      </c>
    </row>
    <row r="238" spans="1:12" ht="32.25" hidden="1" customHeight="1">
      <c r="A238" s="181" t="s">
        <v>410</v>
      </c>
      <c r="B238" s="181"/>
      <c r="C238" s="88" t="s">
        <v>411</v>
      </c>
      <c r="D238" s="150"/>
      <c r="E238" s="150"/>
      <c r="F238" s="149">
        <f>[2]SPAS!E234+[2]CRESE!F234+'[2]HANDI+68 PRIMARIE'!F234</f>
        <v>0</v>
      </c>
      <c r="G238" s="149">
        <f>[2]SPAS!F234+[2]CRESE!G234+'[2]HANDI+68 PRIMARIE'!G234</f>
        <v>0</v>
      </c>
      <c r="H238" s="149">
        <f>[2]SPAS!G234+[2]CRESE!H234+'[2]HANDI+68 PRIMARIE'!H234</f>
        <v>0</v>
      </c>
      <c r="I238" s="149">
        <f>[2]SPAS!H234+[2]CRESE!I234+'[2]HANDI+68 PRIMARIE'!I234</f>
        <v>0</v>
      </c>
      <c r="J238" s="149">
        <f>[2]SPAS!I234+[2]CRESE!J234+'[2]HANDI+68 PRIMARIE'!J234</f>
        <v>0</v>
      </c>
      <c r="K238" s="149">
        <f>[2]SPAS!J234+[2]CRESE!K234+'[2]HANDI+68 PRIMARIE'!K234</f>
        <v>0</v>
      </c>
      <c r="L238" s="148">
        <f>[2]SPAS!K234+[2]CRESE!L234+'[2]HANDI+68 PRIMARIE'!L234</f>
        <v>0</v>
      </c>
    </row>
    <row r="239" spans="1:12" ht="32.25" hidden="1" customHeight="1">
      <c r="A239" s="60"/>
      <c r="B239" s="89" t="s">
        <v>379</v>
      </c>
      <c r="C239" s="90" t="s">
        <v>412</v>
      </c>
      <c r="D239" s="151"/>
      <c r="E239" s="151"/>
      <c r="F239" s="148">
        <f>[2]SPAS!E235+[2]CRESE!F235+'[2]HANDI+68 PRIMARIE'!F235</f>
        <v>0</v>
      </c>
      <c r="G239" s="148">
        <f>[2]SPAS!F235+[2]CRESE!G235+'[2]HANDI+68 PRIMARIE'!G235</f>
        <v>0</v>
      </c>
      <c r="H239" s="148">
        <f>[2]SPAS!G235+[2]CRESE!H235+'[2]HANDI+68 PRIMARIE'!H235</f>
        <v>0</v>
      </c>
      <c r="I239" s="148">
        <f>[2]SPAS!H235+[2]CRESE!I235+'[2]HANDI+68 PRIMARIE'!I235</f>
        <v>0</v>
      </c>
      <c r="J239" s="148">
        <f>[2]SPAS!I235+[2]CRESE!J235+'[2]HANDI+68 PRIMARIE'!J235</f>
        <v>0</v>
      </c>
      <c r="K239" s="148">
        <f>[2]SPAS!J235+[2]CRESE!K235+'[2]HANDI+68 PRIMARIE'!K235</f>
        <v>0</v>
      </c>
      <c r="L239" s="148">
        <f>[2]SPAS!K235+[2]CRESE!L235+'[2]HANDI+68 PRIMARIE'!L235</f>
        <v>0</v>
      </c>
    </row>
    <row r="240" spans="1:12" ht="32.25" hidden="1" customHeight="1">
      <c r="A240" s="60"/>
      <c r="B240" s="89" t="s">
        <v>381</v>
      </c>
      <c r="C240" s="90" t="s">
        <v>413</v>
      </c>
      <c r="D240" s="151"/>
      <c r="E240" s="151"/>
      <c r="F240" s="148">
        <f>[2]SPAS!E236+[2]CRESE!F236+'[2]HANDI+68 PRIMARIE'!F236</f>
        <v>0</v>
      </c>
      <c r="G240" s="148">
        <f>[2]SPAS!F236+[2]CRESE!G236+'[2]HANDI+68 PRIMARIE'!G236</f>
        <v>0</v>
      </c>
      <c r="H240" s="148">
        <f>[2]SPAS!G236+[2]CRESE!H236+'[2]HANDI+68 PRIMARIE'!H236</f>
        <v>0</v>
      </c>
      <c r="I240" s="148">
        <f>[2]SPAS!H236+[2]CRESE!I236+'[2]HANDI+68 PRIMARIE'!I236</f>
        <v>0</v>
      </c>
      <c r="J240" s="148">
        <f>[2]SPAS!I236+[2]CRESE!J236+'[2]HANDI+68 PRIMARIE'!J236</f>
        <v>0</v>
      </c>
      <c r="K240" s="148">
        <f>[2]SPAS!J236+[2]CRESE!K236+'[2]HANDI+68 PRIMARIE'!K236</f>
        <v>0</v>
      </c>
      <c r="L240" s="148">
        <f>[2]SPAS!K236+[2]CRESE!L236+'[2]HANDI+68 PRIMARIE'!L236</f>
        <v>0</v>
      </c>
    </row>
    <row r="241" spans="1:12" ht="32.25" hidden="1" customHeight="1">
      <c r="A241" s="60"/>
      <c r="B241" s="89" t="s">
        <v>383</v>
      </c>
      <c r="C241" s="90" t="s">
        <v>414</v>
      </c>
      <c r="D241" s="151"/>
      <c r="E241" s="151"/>
      <c r="F241" s="148">
        <f>[2]SPAS!E237+[2]CRESE!F237+'[2]HANDI+68 PRIMARIE'!F237</f>
        <v>0</v>
      </c>
      <c r="G241" s="148">
        <f>[2]SPAS!F237+[2]CRESE!G237+'[2]HANDI+68 PRIMARIE'!G237</f>
        <v>0</v>
      </c>
      <c r="H241" s="148">
        <f>[2]SPAS!G237+[2]CRESE!H237+'[2]HANDI+68 PRIMARIE'!H237</f>
        <v>0</v>
      </c>
      <c r="I241" s="148">
        <f>[2]SPAS!H237+[2]CRESE!I237+'[2]HANDI+68 PRIMARIE'!I237</f>
        <v>0</v>
      </c>
      <c r="J241" s="148">
        <f>[2]SPAS!I237+[2]CRESE!J237+'[2]HANDI+68 PRIMARIE'!J237</f>
        <v>0</v>
      </c>
      <c r="K241" s="148">
        <f>[2]SPAS!J237+[2]CRESE!K237+'[2]HANDI+68 PRIMARIE'!K237</f>
        <v>0</v>
      </c>
      <c r="L241" s="148">
        <f>[2]SPAS!K237+[2]CRESE!L237+'[2]HANDI+68 PRIMARIE'!L237</f>
        <v>0</v>
      </c>
    </row>
    <row r="242" spans="1:12" ht="32.25" hidden="1" customHeight="1">
      <c r="A242" s="184" t="s">
        <v>415</v>
      </c>
      <c r="B242" s="185"/>
      <c r="C242" s="88" t="s">
        <v>416</v>
      </c>
      <c r="D242" s="150"/>
      <c r="E242" s="150"/>
      <c r="F242" s="149">
        <f>[2]SPAS!E238+[2]CRESE!F238+'[2]HANDI+68 PRIMARIE'!F238</f>
        <v>0</v>
      </c>
      <c r="G242" s="149">
        <f>[2]SPAS!F238+[2]CRESE!G238+'[2]HANDI+68 PRIMARIE'!G238</f>
        <v>0</v>
      </c>
      <c r="H242" s="149">
        <f>[2]SPAS!G238+[2]CRESE!H238+'[2]HANDI+68 PRIMARIE'!H238</f>
        <v>0</v>
      </c>
      <c r="I242" s="149">
        <f>[2]SPAS!H238+[2]CRESE!I238+'[2]HANDI+68 PRIMARIE'!I238</f>
        <v>0</v>
      </c>
      <c r="J242" s="149">
        <f>[2]SPAS!I238+[2]CRESE!J238+'[2]HANDI+68 PRIMARIE'!J238</f>
        <v>0</v>
      </c>
      <c r="K242" s="149">
        <f>[2]SPAS!J238+[2]CRESE!K238+'[2]HANDI+68 PRIMARIE'!K238</f>
        <v>0</v>
      </c>
      <c r="L242" s="148">
        <f>[2]SPAS!K238+[2]CRESE!L238+'[2]HANDI+68 PRIMARIE'!L238</f>
        <v>0</v>
      </c>
    </row>
    <row r="243" spans="1:12" ht="32.25" hidden="1" customHeight="1">
      <c r="A243" s="91"/>
      <c r="B243" s="92" t="s">
        <v>417</v>
      </c>
      <c r="C243" s="93" t="s">
        <v>418</v>
      </c>
      <c r="D243" s="152"/>
      <c r="E243" s="152"/>
      <c r="F243" s="153">
        <f>[2]SPAS!E239+[2]CRESE!F239+'[2]HANDI+68 PRIMARIE'!F239</f>
        <v>0</v>
      </c>
      <c r="G243" s="153">
        <f>[2]SPAS!F239+[2]CRESE!G239+'[2]HANDI+68 PRIMARIE'!G239</f>
        <v>0</v>
      </c>
      <c r="H243" s="153">
        <f>[2]SPAS!G239+[2]CRESE!H239+'[2]HANDI+68 PRIMARIE'!H239</f>
        <v>0</v>
      </c>
      <c r="I243" s="153">
        <f>[2]SPAS!H239+[2]CRESE!I239+'[2]HANDI+68 PRIMARIE'!I239</f>
        <v>0</v>
      </c>
      <c r="J243" s="153">
        <f>[2]SPAS!I239+[2]CRESE!J239+'[2]HANDI+68 PRIMARIE'!J239</f>
        <v>0</v>
      </c>
      <c r="K243" s="153">
        <f>[2]SPAS!J239+[2]CRESE!K239+'[2]HANDI+68 PRIMARIE'!K239</f>
        <v>0</v>
      </c>
      <c r="L243" s="148">
        <f>[2]SPAS!K239+[2]CRESE!L239+'[2]HANDI+68 PRIMARIE'!L239</f>
        <v>0</v>
      </c>
    </row>
    <row r="244" spans="1:12" ht="32.25" hidden="1" customHeight="1">
      <c r="A244" s="91"/>
      <c r="B244" s="92" t="s">
        <v>419</v>
      </c>
      <c r="C244" s="93" t="s">
        <v>420</v>
      </c>
      <c r="D244" s="152"/>
      <c r="E244" s="152"/>
      <c r="F244" s="153">
        <f>[2]SPAS!E240+[2]CRESE!F240+'[2]HANDI+68 PRIMARIE'!F240</f>
        <v>0</v>
      </c>
      <c r="G244" s="153">
        <f>[2]SPAS!F240+[2]CRESE!G240+'[2]HANDI+68 PRIMARIE'!G240</f>
        <v>0</v>
      </c>
      <c r="H244" s="153">
        <f>[2]SPAS!G240+[2]CRESE!H240+'[2]HANDI+68 PRIMARIE'!H240</f>
        <v>0</v>
      </c>
      <c r="I244" s="153">
        <f>[2]SPAS!H240+[2]CRESE!I240+'[2]HANDI+68 PRIMARIE'!I240</f>
        <v>0</v>
      </c>
      <c r="J244" s="153">
        <f>[2]SPAS!I240+[2]CRESE!J240+'[2]HANDI+68 PRIMARIE'!J240</f>
        <v>0</v>
      </c>
      <c r="K244" s="153">
        <f>[2]SPAS!J240+[2]CRESE!K240+'[2]HANDI+68 PRIMARIE'!K240</f>
        <v>0</v>
      </c>
      <c r="L244" s="148">
        <f>[2]SPAS!K240+[2]CRESE!L240+'[2]HANDI+68 PRIMARIE'!L240</f>
        <v>0</v>
      </c>
    </row>
    <row r="245" spans="1:12" ht="32.25" hidden="1" customHeight="1">
      <c r="A245" s="91"/>
      <c r="B245" s="92" t="s">
        <v>421</v>
      </c>
      <c r="C245" s="93" t="s">
        <v>422</v>
      </c>
      <c r="D245" s="152"/>
      <c r="E245" s="152"/>
      <c r="F245" s="153">
        <f>[2]SPAS!E241+[2]CRESE!F241+'[2]HANDI+68 PRIMARIE'!F241</f>
        <v>0</v>
      </c>
      <c r="G245" s="153">
        <f>[2]SPAS!F241+[2]CRESE!G241+'[2]HANDI+68 PRIMARIE'!G241</f>
        <v>0</v>
      </c>
      <c r="H245" s="153">
        <f>[2]SPAS!G241+[2]CRESE!H241+'[2]HANDI+68 PRIMARIE'!H241</f>
        <v>0</v>
      </c>
      <c r="I245" s="153">
        <f>[2]SPAS!H241+[2]CRESE!I241+'[2]HANDI+68 PRIMARIE'!I241</f>
        <v>0</v>
      </c>
      <c r="J245" s="153">
        <f>[2]SPAS!I241+[2]CRESE!J241+'[2]HANDI+68 PRIMARIE'!J241</f>
        <v>0</v>
      </c>
      <c r="K245" s="153">
        <f>[2]SPAS!J241+[2]CRESE!K241+'[2]HANDI+68 PRIMARIE'!K241</f>
        <v>0</v>
      </c>
      <c r="L245" s="148">
        <f>[2]SPAS!K241+[2]CRESE!L241+'[2]HANDI+68 PRIMARIE'!L241</f>
        <v>0</v>
      </c>
    </row>
    <row r="246" spans="1:12" ht="32.25" hidden="1" customHeight="1">
      <c r="A246" s="184" t="s">
        <v>423</v>
      </c>
      <c r="B246" s="185"/>
      <c r="C246" s="88" t="s">
        <v>424</v>
      </c>
      <c r="D246" s="150"/>
      <c r="E246" s="150"/>
      <c r="F246" s="149">
        <f>[2]SPAS!E242+[2]CRESE!F242+'[2]HANDI+68 PRIMARIE'!F242</f>
        <v>0</v>
      </c>
      <c r="G246" s="149">
        <f>[2]SPAS!F242+[2]CRESE!G242+'[2]HANDI+68 PRIMARIE'!G242</f>
        <v>0</v>
      </c>
      <c r="H246" s="149">
        <f>[2]SPAS!G242+[2]CRESE!H242+'[2]HANDI+68 PRIMARIE'!H242</f>
        <v>0</v>
      </c>
      <c r="I246" s="149">
        <f>[2]SPAS!H242+[2]CRESE!I242+'[2]HANDI+68 PRIMARIE'!I242</f>
        <v>0</v>
      </c>
      <c r="J246" s="149">
        <f>[2]SPAS!I242+[2]CRESE!J242+'[2]HANDI+68 PRIMARIE'!J242</f>
        <v>0</v>
      </c>
      <c r="K246" s="149">
        <f>[2]SPAS!J242+[2]CRESE!K242+'[2]HANDI+68 PRIMARIE'!K242</f>
        <v>0</v>
      </c>
      <c r="L246" s="148">
        <f>[2]SPAS!K242+[2]CRESE!L242+'[2]HANDI+68 PRIMARIE'!L242</f>
        <v>0</v>
      </c>
    </row>
    <row r="247" spans="1:12" ht="32.25" hidden="1" customHeight="1">
      <c r="A247" s="91"/>
      <c r="B247" s="92" t="s">
        <v>417</v>
      </c>
      <c r="C247" s="93" t="s">
        <v>425</v>
      </c>
      <c r="D247" s="152"/>
      <c r="E247" s="152"/>
      <c r="F247" s="153">
        <f>[2]SPAS!E243+[2]CRESE!F243+'[2]HANDI+68 PRIMARIE'!F243</f>
        <v>0</v>
      </c>
      <c r="G247" s="153">
        <f>[2]SPAS!F243+[2]CRESE!G243+'[2]HANDI+68 PRIMARIE'!G243</f>
        <v>0</v>
      </c>
      <c r="H247" s="153">
        <f>[2]SPAS!G243+[2]CRESE!H243+'[2]HANDI+68 PRIMARIE'!H243</f>
        <v>0</v>
      </c>
      <c r="I247" s="153">
        <f>[2]SPAS!H243+[2]CRESE!I243+'[2]HANDI+68 PRIMARIE'!I243</f>
        <v>0</v>
      </c>
      <c r="J247" s="153">
        <f>[2]SPAS!I243+[2]CRESE!J243+'[2]HANDI+68 PRIMARIE'!J243</f>
        <v>0</v>
      </c>
      <c r="K247" s="153">
        <f>[2]SPAS!J243+[2]CRESE!K243+'[2]HANDI+68 PRIMARIE'!K243</f>
        <v>0</v>
      </c>
      <c r="L247" s="148">
        <f>[2]SPAS!K243+[2]CRESE!L243+'[2]HANDI+68 PRIMARIE'!L243</f>
        <v>0</v>
      </c>
    </row>
    <row r="248" spans="1:12" ht="32.25" hidden="1" customHeight="1">
      <c r="A248" s="91"/>
      <c r="B248" s="92" t="s">
        <v>426</v>
      </c>
      <c r="C248" s="93" t="s">
        <v>427</v>
      </c>
      <c r="D248" s="152"/>
      <c r="E248" s="152"/>
      <c r="F248" s="153">
        <f>[2]SPAS!E244+[2]CRESE!F244+'[2]HANDI+68 PRIMARIE'!F244</f>
        <v>0</v>
      </c>
      <c r="G248" s="153">
        <f>[2]SPAS!F244+[2]CRESE!G244+'[2]HANDI+68 PRIMARIE'!G244</f>
        <v>0</v>
      </c>
      <c r="H248" s="153">
        <f>[2]SPAS!G244+[2]CRESE!H244+'[2]HANDI+68 PRIMARIE'!H244</f>
        <v>0</v>
      </c>
      <c r="I248" s="153">
        <f>[2]SPAS!H244+[2]CRESE!I244+'[2]HANDI+68 PRIMARIE'!I244</f>
        <v>0</v>
      </c>
      <c r="J248" s="153">
        <f>[2]SPAS!I244+[2]CRESE!J244+'[2]HANDI+68 PRIMARIE'!J244</f>
        <v>0</v>
      </c>
      <c r="K248" s="153">
        <f>[2]SPAS!J244+[2]CRESE!K244+'[2]HANDI+68 PRIMARIE'!K244</f>
        <v>0</v>
      </c>
      <c r="L248" s="148">
        <f>[2]SPAS!K244+[2]CRESE!L244+'[2]HANDI+68 PRIMARIE'!L244</f>
        <v>0</v>
      </c>
    </row>
    <row r="249" spans="1:12" ht="32.25" hidden="1" customHeight="1">
      <c r="A249" s="91"/>
      <c r="B249" s="92" t="s">
        <v>421</v>
      </c>
      <c r="C249" s="93" t="s">
        <v>428</v>
      </c>
      <c r="D249" s="152"/>
      <c r="E249" s="152"/>
      <c r="F249" s="153">
        <f>[2]SPAS!E245+[2]CRESE!F245+'[2]HANDI+68 PRIMARIE'!F245</f>
        <v>0</v>
      </c>
      <c r="G249" s="153">
        <f>[2]SPAS!F245+[2]CRESE!G245+'[2]HANDI+68 PRIMARIE'!G245</f>
        <v>0</v>
      </c>
      <c r="H249" s="153">
        <f>[2]SPAS!G245+[2]CRESE!H245+'[2]HANDI+68 PRIMARIE'!H245</f>
        <v>0</v>
      </c>
      <c r="I249" s="153">
        <f>[2]SPAS!H245+[2]CRESE!I245+'[2]HANDI+68 PRIMARIE'!I245</f>
        <v>0</v>
      </c>
      <c r="J249" s="153">
        <f>[2]SPAS!I245+[2]CRESE!J245+'[2]HANDI+68 PRIMARIE'!J245</f>
        <v>0</v>
      </c>
      <c r="K249" s="153">
        <f>[2]SPAS!J245+[2]CRESE!K245+'[2]HANDI+68 PRIMARIE'!K245</f>
        <v>0</v>
      </c>
      <c r="L249" s="148">
        <f>[2]SPAS!K245+[2]CRESE!L245+'[2]HANDI+68 PRIMARIE'!L245</f>
        <v>0</v>
      </c>
    </row>
    <row r="250" spans="1:12" ht="32.25" hidden="1" customHeight="1">
      <c r="A250" s="186" t="s">
        <v>429</v>
      </c>
      <c r="B250" s="186"/>
      <c r="C250" s="88" t="s">
        <v>430</v>
      </c>
      <c r="D250" s="150"/>
      <c r="E250" s="150"/>
      <c r="F250" s="149">
        <f>[2]SPAS!E246+[2]CRESE!F246+'[2]HANDI+68 PRIMARIE'!F246</f>
        <v>0</v>
      </c>
      <c r="G250" s="149">
        <f>[2]SPAS!F246+[2]CRESE!G246+'[2]HANDI+68 PRIMARIE'!G246</f>
        <v>0</v>
      </c>
      <c r="H250" s="149">
        <f>[2]SPAS!G246+[2]CRESE!H246+'[2]HANDI+68 PRIMARIE'!H246</f>
        <v>0</v>
      </c>
      <c r="I250" s="149">
        <f>[2]SPAS!H246+[2]CRESE!I246+'[2]HANDI+68 PRIMARIE'!I246</f>
        <v>0</v>
      </c>
      <c r="J250" s="149">
        <f>[2]SPAS!I246+[2]CRESE!J246+'[2]HANDI+68 PRIMARIE'!J246</f>
        <v>0</v>
      </c>
      <c r="K250" s="149">
        <f>[2]SPAS!J246+[2]CRESE!K246+'[2]HANDI+68 PRIMARIE'!K246</f>
        <v>0</v>
      </c>
      <c r="L250" s="148">
        <f>[2]SPAS!K246+[2]CRESE!L246+'[2]HANDI+68 PRIMARIE'!L246</f>
        <v>0</v>
      </c>
    </row>
    <row r="251" spans="1:12" ht="32.25" hidden="1" customHeight="1">
      <c r="A251" s="94"/>
      <c r="B251" s="92" t="s">
        <v>417</v>
      </c>
      <c r="C251" s="93" t="s">
        <v>431</v>
      </c>
      <c r="D251" s="152"/>
      <c r="E251" s="152"/>
      <c r="F251" s="153">
        <f>[2]SPAS!E247+[2]CRESE!F247+'[2]HANDI+68 PRIMARIE'!F247</f>
        <v>0</v>
      </c>
      <c r="G251" s="153">
        <f>[2]SPAS!F247+[2]CRESE!G247+'[2]HANDI+68 PRIMARIE'!G247</f>
        <v>0</v>
      </c>
      <c r="H251" s="153">
        <f>[2]SPAS!G247+[2]CRESE!H247+'[2]HANDI+68 PRIMARIE'!H247</f>
        <v>0</v>
      </c>
      <c r="I251" s="153">
        <f>[2]SPAS!H247+[2]CRESE!I247+'[2]HANDI+68 PRIMARIE'!I247</f>
        <v>0</v>
      </c>
      <c r="J251" s="153">
        <f>[2]SPAS!I247+[2]CRESE!J247+'[2]HANDI+68 PRIMARIE'!J247</f>
        <v>0</v>
      </c>
      <c r="K251" s="153">
        <f>[2]SPAS!J247+[2]CRESE!K247+'[2]HANDI+68 PRIMARIE'!K247</f>
        <v>0</v>
      </c>
      <c r="L251" s="148">
        <f>[2]SPAS!K247+[2]CRESE!L247+'[2]HANDI+68 PRIMARIE'!L247</f>
        <v>0</v>
      </c>
    </row>
    <row r="252" spans="1:12" ht="32.25" hidden="1" customHeight="1">
      <c r="A252" s="94"/>
      <c r="B252" s="92" t="s">
        <v>426</v>
      </c>
      <c r="C252" s="93" t="s">
        <v>432</v>
      </c>
      <c r="D252" s="152"/>
      <c r="E252" s="152"/>
      <c r="F252" s="153">
        <f>[2]SPAS!E248+[2]CRESE!F248+'[2]HANDI+68 PRIMARIE'!F248</f>
        <v>0</v>
      </c>
      <c r="G252" s="153">
        <f>[2]SPAS!F248+[2]CRESE!G248+'[2]HANDI+68 PRIMARIE'!G248</f>
        <v>0</v>
      </c>
      <c r="H252" s="153">
        <f>[2]SPAS!G248+[2]CRESE!H248+'[2]HANDI+68 PRIMARIE'!H248</f>
        <v>0</v>
      </c>
      <c r="I252" s="153">
        <f>[2]SPAS!H248+[2]CRESE!I248+'[2]HANDI+68 PRIMARIE'!I248</f>
        <v>0</v>
      </c>
      <c r="J252" s="153">
        <f>[2]SPAS!I248+[2]CRESE!J248+'[2]HANDI+68 PRIMARIE'!J248</f>
        <v>0</v>
      </c>
      <c r="K252" s="153">
        <f>[2]SPAS!J248+[2]CRESE!K248+'[2]HANDI+68 PRIMARIE'!K248</f>
        <v>0</v>
      </c>
      <c r="L252" s="148">
        <f>[2]SPAS!K248+[2]CRESE!L248+'[2]HANDI+68 PRIMARIE'!L248</f>
        <v>0</v>
      </c>
    </row>
    <row r="253" spans="1:12" ht="32.25" hidden="1" customHeight="1">
      <c r="A253" s="94"/>
      <c r="B253" s="92" t="s">
        <v>421</v>
      </c>
      <c r="C253" s="93" t="s">
        <v>433</v>
      </c>
      <c r="D253" s="152"/>
      <c r="E253" s="152"/>
      <c r="F253" s="153">
        <f>[2]SPAS!E249+[2]CRESE!F249+'[2]HANDI+68 PRIMARIE'!F249</f>
        <v>0</v>
      </c>
      <c r="G253" s="153">
        <f>[2]SPAS!F249+[2]CRESE!G249+'[2]HANDI+68 PRIMARIE'!G249</f>
        <v>0</v>
      </c>
      <c r="H253" s="153">
        <f>[2]SPAS!G249+[2]CRESE!H249+'[2]HANDI+68 PRIMARIE'!H249</f>
        <v>0</v>
      </c>
      <c r="I253" s="153">
        <f>[2]SPAS!H249+[2]CRESE!I249+'[2]HANDI+68 PRIMARIE'!I249</f>
        <v>0</v>
      </c>
      <c r="J253" s="153">
        <f>[2]SPAS!I249+[2]CRESE!J249+'[2]HANDI+68 PRIMARIE'!J249</f>
        <v>0</v>
      </c>
      <c r="K253" s="153">
        <f>[2]SPAS!J249+[2]CRESE!K249+'[2]HANDI+68 PRIMARIE'!K249</f>
        <v>0</v>
      </c>
      <c r="L253" s="148">
        <f>[2]SPAS!K249+[2]CRESE!L249+'[2]HANDI+68 PRIMARIE'!L249</f>
        <v>0</v>
      </c>
    </row>
    <row r="254" spans="1:12" ht="32.25" hidden="1" customHeight="1">
      <c r="A254" s="186" t="s">
        <v>434</v>
      </c>
      <c r="B254" s="186"/>
      <c r="C254" s="88" t="s">
        <v>435</v>
      </c>
      <c r="D254" s="149">
        <f>D255+D256+D257</f>
        <v>0</v>
      </c>
      <c r="E254" s="149">
        <f>E255+E256+E257</f>
        <v>0</v>
      </c>
      <c r="F254" s="149">
        <f>F255+F256+F257</f>
        <v>0</v>
      </c>
      <c r="G254" s="149">
        <f t="shared" ref="G254:L254" si="30">G255+G256+G257</f>
        <v>0</v>
      </c>
      <c r="H254" s="149">
        <f t="shared" si="30"/>
        <v>0</v>
      </c>
      <c r="I254" s="149">
        <f t="shared" si="30"/>
        <v>0</v>
      </c>
      <c r="J254" s="149">
        <f t="shared" si="30"/>
        <v>0</v>
      </c>
      <c r="K254" s="149">
        <f t="shared" si="30"/>
        <v>0</v>
      </c>
      <c r="L254" s="149">
        <f t="shared" si="30"/>
        <v>0</v>
      </c>
    </row>
    <row r="255" spans="1:12" ht="32.25" hidden="1" customHeight="1">
      <c r="A255" s="94"/>
      <c r="B255" s="92" t="s">
        <v>417</v>
      </c>
      <c r="C255" s="93" t="s">
        <v>436</v>
      </c>
      <c r="D255" s="153">
        <f t="shared" ref="D255:E257" si="31">F255</f>
        <v>0</v>
      </c>
      <c r="E255" s="153">
        <f t="shared" si="31"/>
        <v>0</v>
      </c>
      <c r="F255" s="153">
        <f>'[1]68-58Spas'!F252</f>
        <v>0</v>
      </c>
      <c r="G255" s="153">
        <f>'[1]68-58Spas'!G252</f>
        <v>0</v>
      </c>
      <c r="H255" s="153">
        <f>'[1]68-58Spas'!H252</f>
        <v>0</v>
      </c>
      <c r="I255" s="153">
        <f>'[1]68-58Spas'!I252</f>
        <v>0</v>
      </c>
      <c r="J255" s="153">
        <f>'[1]68-58Spas'!J252</f>
        <v>0</v>
      </c>
      <c r="K255" s="153">
        <f>'[1]68-58Spas'!K252</f>
        <v>0</v>
      </c>
      <c r="L255" s="153">
        <f>'[1]68-58Spas'!L252</f>
        <v>0</v>
      </c>
    </row>
    <row r="256" spans="1:12" ht="32.25" hidden="1" customHeight="1">
      <c r="A256" s="94"/>
      <c r="B256" s="92" t="s">
        <v>426</v>
      </c>
      <c r="C256" s="93" t="s">
        <v>437</v>
      </c>
      <c r="D256" s="153">
        <f t="shared" si="31"/>
        <v>0</v>
      </c>
      <c r="E256" s="153">
        <f t="shared" si="31"/>
        <v>0</v>
      </c>
      <c r="F256" s="153">
        <f>'[1]68-58Spas'!F253</f>
        <v>0</v>
      </c>
      <c r="G256" s="153">
        <f>'[1]68-58Spas'!G253</f>
        <v>0</v>
      </c>
      <c r="H256" s="153">
        <f>'[1]68-58Spas'!H253</f>
        <v>0</v>
      </c>
      <c r="I256" s="153">
        <f>'[1]68-58Spas'!I253</f>
        <v>0</v>
      </c>
      <c r="J256" s="153">
        <f>'[1]68-58Spas'!J253</f>
        <v>0</v>
      </c>
      <c r="K256" s="153">
        <f>'[1]68-58Spas'!K253</f>
        <v>0</v>
      </c>
      <c r="L256" s="153">
        <f>'[1]68-58Spas'!L253</f>
        <v>0</v>
      </c>
    </row>
    <row r="257" spans="1:12" ht="32.25" hidden="1" customHeight="1">
      <c r="A257" s="94"/>
      <c r="B257" s="92" t="s">
        <v>421</v>
      </c>
      <c r="C257" s="93" t="s">
        <v>438</v>
      </c>
      <c r="D257" s="153">
        <f t="shared" si="31"/>
        <v>0</v>
      </c>
      <c r="E257" s="153">
        <f t="shared" si="31"/>
        <v>0</v>
      </c>
      <c r="F257" s="153">
        <f>'[1]68-58Spas'!F254</f>
        <v>0</v>
      </c>
      <c r="G257" s="153">
        <f>'[1]68-58Spas'!G254</f>
        <v>0</v>
      </c>
      <c r="H257" s="153">
        <f>'[1]68-58Spas'!H254</f>
        <v>0</v>
      </c>
      <c r="I257" s="153">
        <f>'[1]68-58Spas'!I254</f>
        <v>0</v>
      </c>
      <c r="J257" s="153">
        <f>'[1]68-58Spas'!J254</f>
        <v>0</v>
      </c>
      <c r="K257" s="153">
        <f>'[1]68-58Spas'!K254</f>
        <v>0</v>
      </c>
      <c r="L257" s="153">
        <f>'[1]68-58Spas'!L254</f>
        <v>0</v>
      </c>
    </row>
    <row r="258" spans="1:12" ht="32.25" customHeight="1">
      <c r="A258" s="176" t="s">
        <v>439</v>
      </c>
      <c r="B258" s="177"/>
      <c r="C258" s="84" t="s">
        <v>440</v>
      </c>
      <c r="D258" s="95">
        <f t="shared" ref="D258:L259" si="32">D259</f>
        <v>470000</v>
      </c>
      <c r="E258" s="95">
        <f t="shared" si="32"/>
        <v>2000</v>
      </c>
      <c r="F258" s="95">
        <f t="shared" si="32"/>
        <v>470000</v>
      </c>
      <c r="G258" s="95">
        <f t="shared" si="32"/>
        <v>2000</v>
      </c>
      <c r="H258" s="95">
        <f t="shared" si="32"/>
        <v>0</v>
      </c>
      <c r="I258" s="95">
        <f t="shared" si="32"/>
        <v>0</v>
      </c>
      <c r="J258" s="95">
        <f t="shared" si="32"/>
        <v>0</v>
      </c>
      <c r="K258" s="95">
        <f t="shared" si="32"/>
        <v>0</v>
      </c>
      <c r="L258" s="95">
        <f t="shared" si="32"/>
        <v>106590</v>
      </c>
    </row>
    <row r="259" spans="1:12">
      <c r="A259" s="96" t="s">
        <v>441</v>
      </c>
      <c r="B259" s="97"/>
      <c r="C259" s="98">
        <v>71</v>
      </c>
      <c r="D259" s="95">
        <f t="shared" si="32"/>
        <v>470000</v>
      </c>
      <c r="E259" s="95">
        <f t="shared" si="32"/>
        <v>2000</v>
      </c>
      <c r="F259" s="95">
        <f t="shared" si="32"/>
        <v>470000</v>
      </c>
      <c r="G259" s="95">
        <f t="shared" si="32"/>
        <v>2000</v>
      </c>
      <c r="H259" s="95">
        <f t="shared" si="32"/>
        <v>0</v>
      </c>
      <c r="I259" s="95">
        <f t="shared" si="32"/>
        <v>0</v>
      </c>
      <c r="J259" s="95">
        <f t="shared" si="32"/>
        <v>0</v>
      </c>
      <c r="K259" s="95">
        <f t="shared" si="32"/>
        <v>0</v>
      </c>
      <c r="L259" s="95">
        <f t="shared" si="32"/>
        <v>106590</v>
      </c>
    </row>
    <row r="260" spans="1:12">
      <c r="A260" s="21" t="s">
        <v>442</v>
      </c>
      <c r="B260" s="32"/>
      <c r="C260" s="99" t="s">
        <v>443</v>
      </c>
      <c r="D260" s="100">
        <f>D261+D262+D263+D264</f>
        <v>470000</v>
      </c>
      <c r="E260" s="100">
        <f>E261+E262+E263+E264</f>
        <v>2000</v>
      </c>
      <c r="F260" s="100">
        <f t="shared" ref="F260:L260" si="33">F261+F262+F263+F264</f>
        <v>470000</v>
      </c>
      <c r="G260" s="100">
        <f t="shared" si="33"/>
        <v>2000</v>
      </c>
      <c r="H260" s="100">
        <f t="shared" si="33"/>
        <v>0</v>
      </c>
      <c r="I260" s="100">
        <f t="shared" si="33"/>
        <v>0</v>
      </c>
      <c r="J260" s="100">
        <f t="shared" si="33"/>
        <v>0</v>
      </c>
      <c r="K260" s="100">
        <f t="shared" si="33"/>
        <v>0</v>
      </c>
      <c r="L260" s="100">
        <f t="shared" si="33"/>
        <v>106590</v>
      </c>
    </row>
    <row r="261" spans="1:12">
      <c r="A261" s="29"/>
      <c r="B261" s="30" t="s">
        <v>444</v>
      </c>
      <c r="C261" s="46" t="s">
        <v>445</v>
      </c>
      <c r="D261" s="134">
        <f t="shared" ref="D261:E264" si="34">F261</f>
        <v>1000</v>
      </c>
      <c r="E261" s="134">
        <f t="shared" si="34"/>
        <v>1000</v>
      </c>
      <c r="F261" s="134">
        <f>[1]SPAS!F259+[1]asistati!F259+'[1]Prim+SPAS'!F263</f>
        <v>1000</v>
      </c>
      <c r="G261" s="134">
        <f>[1]SPAS!G259+[1]asistati!G259+'[1]Prim+SPAS'!G263</f>
        <v>1000</v>
      </c>
      <c r="H261" s="134">
        <f>[1]SPAS!H259+[1]asistati!H259+'[1]Prim+SPAS'!H263</f>
        <v>0</v>
      </c>
      <c r="I261" s="134">
        <f>[1]SPAS!I259+[1]asistati!I259+'[1]Prim+SPAS'!I263</f>
        <v>0</v>
      </c>
      <c r="J261" s="134">
        <f>[1]SPAS!J259+[1]asistati!J259+'[1]Prim+SPAS'!J263</f>
        <v>0</v>
      </c>
      <c r="K261" s="134">
        <f>[1]SPAS!K259+[1]asistati!K259+'[1]Prim+SPAS'!K263</f>
        <v>0</v>
      </c>
      <c r="L261" s="134">
        <f>[1]SPAS!L259+[1]asistati!L259+'[1]Prim+SPAS'!L263</f>
        <v>0</v>
      </c>
    </row>
    <row r="262" spans="1:12">
      <c r="A262" s="101"/>
      <c r="B262" s="39" t="s">
        <v>446</v>
      </c>
      <c r="C262" s="46" t="s">
        <v>447</v>
      </c>
      <c r="D262" s="134">
        <f t="shared" si="34"/>
        <v>0</v>
      </c>
      <c r="E262" s="134">
        <f t="shared" si="34"/>
        <v>0</v>
      </c>
      <c r="F262" s="134">
        <f>[1]SPAS!F260+[1]asistati!F260+'[1]Prim+SPAS'!F264</f>
        <v>0</v>
      </c>
      <c r="G262" s="134">
        <f>[1]SPAS!G260+[1]asistati!G260+'[1]Prim+SPAS'!G264</f>
        <v>0</v>
      </c>
      <c r="H262" s="134">
        <f>[1]SPAS!H260+[1]asistati!H260+'[1]Prim+SPAS'!H264</f>
        <v>0</v>
      </c>
      <c r="I262" s="134">
        <f>[1]SPAS!I260+[1]asistati!I260+'[1]Prim+SPAS'!I264</f>
        <v>0</v>
      </c>
      <c r="J262" s="134">
        <f>[1]SPAS!J260+[1]asistati!J260+'[1]Prim+SPAS'!J264</f>
        <v>0</v>
      </c>
      <c r="K262" s="134">
        <f>[1]SPAS!K260+[1]asistati!K260+'[1]Prim+SPAS'!K264</f>
        <v>0</v>
      </c>
      <c r="L262" s="134">
        <f>[1]SPAS!L260+[1]asistati!L260+'[1]Prim+SPAS'!L264</f>
        <v>17131</v>
      </c>
    </row>
    <row r="263" spans="1:12">
      <c r="A263" s="29"/>
      <c r="B263" s="24" t="s">
        <v>448</v>
      </c>
      <c r="C263" s="46" t="s">
        <v>449</v>
      </c>
      <c r="D263" s="134">
        <f t="shared" si="34"/>
        <v>0</v>
      </c>
      <c r="E263" s="134">
        <f t="shared" si="34"/>
        <v>0</v>
      </c>
      <c r="F263" s="134">
        <f>[1]SPAS!F261+[1]asistati!F261+'[1]Prim+SPAS'!F265</f>
        <v>0</v>
      </c>
      <c r="G263" s="134">
        <f>[1]SPAS!G261+[1]asistati!G261+'[1]Prim+SPAS'!G265</f>
        <v>0</v>
      </c>
      <c r="H263" s="134">
        <f>[1]SPAS!H261+[1]asistati!H261+'[1]Prim+SPAS'!H265</f>
        <v>0</v>
      </c>
      <c r="I263" s="134">
        <f>[1]SPAS!I261+[1]asistati!I261+'[1]Prim+SPAS'!I265</f>
        <v>0</v>
      </c>
      <c r="J263" s="134">
        <f>[1]SPAS!J261+[1]asistati!J261+'[1]Prim+SPAS'!J265</f>
        <v>0</v>
      </c>
      <c r="K263" s="134">
        <f>[1]SPAS!K261+[1]asistati!K261+'[1]Prim+SPAS'!K265</f>
        <v>0</v>
      </c>
      <c r="L263" s="134">
        <f>[1]SPAS!L261+[1]asistati!L261+'[1]Prim+SPAS'!L265</f>
        <v>8049</v>
      </c>
    </row>
    <row r="264" spans="1:12">
      <c r="A264" s="29"/>
      <c r="B264" s="24" t="s">
        <v>450</v>
      </c>
      <c r="C264" s="46" t="s">
        <v>451</v>
      </c>
      <c r="D264" s="134">
        <f t="shared" si="34"/>
        <v>469000</v>
      </c>
      <c r="E264" s="134">
        <f t="shared" si="34"/>
        <v>1000</v>
      </c>
      <c r="F264" s="134">
        <f>[1]SPAS!F262+[1]asistati!F262+'[1]Prim+SPAS'!F266</f>
        <v>469000</v>
      </c>
      <c r="G264" s="134">
        <f>[1]SPAS!G262+[1]asistati!G262+'[1]Prim+SPAS'!G266</f>
        <v>1000</v>
      </c>
      <c r="H264" s="134">
        <f>[1]SPAS!H262+[1]asistati!H262+'[1]Prim+SPAS'!H266</f>
        <v>0</v>
      </c>
      <c r="I264" s="134">
        <f>[1]SPAS!I262+[1]asistati!I262+'[1]Prim+SPAS'!I266</f>
        <v>0</v>
      </c>
      <c r="J264" s="134">
        <f>[1]SPAS!J262+[1]asistati!J262+'[1]Prim+SPAS'!J266</f>
        <v>0</v>
      </c>
      <c r="K264" s="134">
        <f>[1]SPAS!K262+[1]asistati!K262+'[1]Prim+SPAS'!K266</f>
        <v>0</v>
      </c>
      <c r="L264" s="134">
        <f>[1]SPAS!L262+[1]asistati!L262+'[1]Prim+SPAS'!L266</f>
        <v>81410</v>
      </c>
    </row>
    <row r="265" spans="1:12" ht="15" hidden="1">
      <c r="A265" s="21" t="s">
        <v>452</v>
      </c>
      <c r="B265" s="21"/>
      <c r="C265" s="99" t="s">
        <v>453</v>
      </c>
      <c r="D265" s="128">
        <f>D266</f>
        <v>0</v>
      </c>
      <c r="E265" s="128"/>
      <c r="F265" s="128">
        <f>F266</f>
        <v>0</v>
      </c>
      <c r="G265" s="128">
        <f t="shared" ref="G265:L265" si="35">G266</f>
        <v>0</v>
      </c>
      <c r="H265" s="128">
        <f t="shared" si="35"/>
        <v>0</v>
      </c>
      <c r="I265" s="128">
        <f t="shared" si="35"/>
        <v>0</v>
      </c>
      <c r="J265" s="128">
        <f t="shared" si="35"/>
        <v>0</v>
      </c>
      <c r="K265" s="128">
        <f t="shared" si="35"/>
        <v>0</v>
      </c>
      <c r="L265" s="128">
        <f t="shared" si="35"/>
        <v>0</v>
      </c>
    </row>
    <row r="266" spans="1:12" ht="15" hidden="1">
      <c r="A266" s="29"/>
      <c r="B266" s="24" t="s">
        <v>454</v>
      </c>
      <c r="C266" s="46" t="s">
        <v>455</v>
      </c>
      <c r="D266" s="120">
        <v>0</v>
      </c>
      <c r="E266" s="120">
        <f>G266</f>
        <v>0</v>
      </c>
      <c r="F266" s="119">
        <v>0</v>
      </c>
      <c r="G266" s="119">
        <v>0</v>
      </c>
      <c r="H266" s="119">
        <v>0</v>
      </c>
      <c r="I266" s="119">
        <v>0</v>
      </c>
      <c r="J266" s="119">
        <v>0</v>
      </c>
      <c r="K266" s="119">
        <v>0</v>
      </c>
      <c r="L266" s="119">
        <v>0</v>
      </c>
    </row>
    <row r="267" spans="1:12" ht="15" hidden="1">
      <c r="A267" s="21" t="s">
        <v>456</v>
      </c>
      <c r="B267" s="31"/>
      <c r="C267" s="99" t="s">
        <v>457</v>
      </c>
      <c r="D267" s="128">
        <f>D268</f>
        <v>0</v>
      </c>
      <c r="E267" s="128"/>
      <c r="F267" s="128">
        <f>F268</f>
        <v>0</v>
      </c>
      <c r="G267" s="128">
        <f t="shared" ref="G267:L267" si="36">G268</f>
        <v>0</v>
      </c>
      <c r="H267" s="128">
        <f t="shared" si="36"/>
        <v>0</v>
      </c>
      <c r="I267" s="128">
        <f t="shared" si="36"/>
        <v>0</v>
      </c>
      <c r="J267" s="128">
        <f t="shared" si="36"/>
        <v>0</v>
      </c>
      <c r="K267" s="128">
        <f t="shared" si="36"/>
        <v>0</v>
      </c>
      <c r="L267" s="128">
        <f t="shared" si="36"/>
        <v>0</v>
      </c>
    </row>
    <row r="268" spans="1:12" ht="15" hidden="1">
      <c r="A268" s="29"/>
      <c r="B268" s="30"/>
      <c r="C268" s="25"/>
      <c r="D268" s="120">
        <f>F268</f>
        <v>0</v>
      </c>
      <c r="E268" s="120"/>
      <c r="F268" s="119">
        <f>[2]SPAS!E264+[2]CRESE!F264+'[2]HANDI+68 PRIMARIE'!F264</f>
        <v>0</v>
      </c>
      <c r="G268" s="119">
        <f>[2]SPAS!F264+[2]CRESE!G264+'[2]HANDI+68 PRIMARIE'!G264</f>
        <v>0</v>
      </c>
      <c r="H268" s="119">
        <f>[2]SPAS!G264+[2]CRESE!H264+'[2]HANDI+68 PRIMARIE'!H264</f>
        <v>0</v>
      </c>
      <c r="I268" s="119">
        <f>[2]SPAS!H264+[2]CRESE!I264+'[2]HANDI+68 PRIMARIE'!I264</f>
        <v>0</v>
      </c>
      <c r="J268" s="119">
        <f>[2]SPAS!I264+[2]CRESE!J264+'[2]HANDI+68 PRIMARIE'!J264</f>
        <v>0</v>
      </c>
      <c r="K268" s="119">
        <f>[2]SPAS!J264+[2]CRESE!K264+'[2]HANDI+68 PRIMARIE'!K264</f>
        <v>0</v>
      </c>
      <c r="L268" s="119">
        <f>[2]SPAS!K264+[2]CRESE!L264+'[2]HANDI+68 PRIMARIE'!L264</f>
        <v>0</v>
      </c>
    </row>
    <row r="269" spans="1:12" ht="15" hidden="1">
      <c r="A269" s="102" t="s">
        <v>458</v>
      </c>
      <c r="B269" s="103"/>
      <c r="C269" s="104">
        <v>72</v>
      </c>
      <c r="D269" s="120">
        <f>D270</f>
        <v>0</v>
      </c>
      <c r="E269" s="120"/>
      <c r="F269" s="120">
        <f>F270</f>
        <v>0</v>
      </c>
      <c r="G269" s="120">
        <f t="shared" ref="G269:L270" si="37">G270</f>
        <v>0</v>
      </c>
      <c r="H269" s="120">
        <f t="shared" si="37"/>
        <v>0</v>
      </c>
      <c r="I269" s="120">
        <f t="shared" si="37"/>
        <v>0</v>
      </c>
      <c r="J269" s="120">
        <f t="shared" si="37"/>
        <v>0</v>
      </c>
      <c r="K269" s="120">
        <f t="shared" si="37"/>
        <v>0</v>
      </c>
      <c r="L269" s="120">
        <f t="shared" si="37"/>
        <v>0</v>
      </c>
    </row>
    <row r="270" spans="1:12" ht="15" hidden="1">
      <c r="A270" s="105" t="s">
        <v>459</v>
      </c>
      <c r="B270" s="105"/>
      <c r="C270" s="99" t="s">
        <v>460</v>
      </c>
      <c r="D270" s="128">
        <f>D271</f>
        <v>0</v>
      </c>
      <c r="E270" s="128"/>
      <c r="F270" s="128">
        <f>F271</f>
        <v>0</v>
      </c>
      <c r="G270" s="128">
        <f t="shared" si="37"/>
        <v>0</v>
      </c>
      <c r="H270" s="128">
        <f t="shared" si="37"/>
        <v>0</v>
      </c>
      <c r="I270" s="128">
        <f t="shared" si="37"/>
        <v>0</v>
      </c>
      <c r="J270" s="128">
        <f t="shared" si="37"/>
        <v>0</v>
      </c>
      <c r="K270" s="128">
        <f t="shared" si="37"/>
        <v>0</v>
      </c>
      <c r="L270" s="128">
        <f t="shared" si="37"/>
        <v>0</v>
      </c>
    </row>
    <row r="271" spans="1:12" ht="15" hidden="1">
      <c r="A271" s="106"/>
      <c r="B271" s="24" t="s">
        <v>461</v>
      </c>
      <c r="C271" s="25" t="s">
        <v>462</v>
      </c>
      <c r="D271" s="120">
        <v>0</v>
      </c>
      <c r="E271" s="120">
        <f>G271</f>
        <v>0</v>
      </c>
      <c r="F271" s="119">
        <f>[2]SPAS!E267+[2]CRESE!F267+'[2]HANDI+68 PRIMARIE'!F267</f>
        <v>0</v>
      </c>
      <c r="G271" s="119">
        <f>[2]SPAS!F267+[2]CRESE!G267+'[2]HANDI+68 PRIMARIE'!G267</f>
        <v>0</v>
      </c>
      <c r="H271" s="119">
        <f>[2]SPAS!G267+[2]CRESE!H267+'[2]HANDI+68 PRIMARIE'!H267</f>
        <v>0</v>
      </c>
      <c r="I271" s="119">
        <f>[2]SPAS!H267+[2]CRESE!I267+'[2]HANDI+68 PRIMARIE'!I267</f>
        <v>0</v>
      </c>
      <c r="J271" s="119">
        <f>[2]SPAS!I267+[2]CRESE!J267+'[2]HANDI+68 PRIMARIE'!J267</f>
        <v>0</v>
      </c>
      <c r="K271" s="119">
        <f>[2]SPAS!J267+[2]CRESE!K267+'[2]HANDI+68 PRIMARIE'!K267</f>
        <v>0</v>
      </c>
      <c r="L271" s="119">
        <f>[2]SPAS!K267+[2]CRESE!L267+'[2]HANDI+68 PRIMARIE'!L267</f>
        <v>0</v>
      </c>
    </row>
    <row r="272" spans="1:12" ht="15" hidden="1">
      <c r="A272" s="106"/>
      <c r="B272" s="24"/>
      <c r="C272" s="25"/>
      <c r="D272" s="120">
        <f>F272</f>
        <v>0</v>
      </c>
      <c r="E272" s="120"/>
      <c r="F272" s="119">
        <f>[2]SPAS!E268+[2]CRESE!F268+'[2]HANDI+68 PRIMARIE'!F268</f>
        <v>0</v>
      </c>
      <c r="G272" s="119">
        <f>[2]SPAS!F268+[2]CRESE!G268+'[2]HANDI+68 PRIMARIE'!G268</f>
        <v>0</v>
      </c>
      <c r="H272" s="119">
        <f>[2]SPAS!G268+[2]CRESE!H268+'[2]HANDI+68 PRIMARIE'!H268</f>
        <v>0</v>
      </c>
      <c r="I272" s="119">
        <f>[2]SPAS!H268+[2]CRESE!I268+'[2]HANDI+68 PRIMARIE'!I268</f>
        <v>0</v>
      </c>
      <c r="J272" s="119">
        <f>[2]SPAS!I268+[2]CRESE!J268+'[2]HANDI+68 PRIMARIE'!J268</f>
        <v>0</v>
      </c>
      <c r="K272" s="119">
        <f>[2]SPAS!J268+[2]CRESE!K268+'[2]HANDI+68 PRIMARIE'!K268</f>
        <v>0</v>
      </c>
      <c r="L272" s="119">
        <f>[2]SPAS!K268+[2]CRESE!L268+'[2]HANDI+68 PRIMARIE'!L268</f>
        <v>0</v>
      </c>
    </row>
    <row r="273" spans="1:12" ht="15" hidden="1">
      <c r="A273" s="107" t="s">
        <v>463</v>
      </c>
      <c r="B273" s="107"/>
      <c r="C273" s="108">
        <v>75</v>
      </c>
      <c r="D273" s="120">
        <f>F273</f>
        <v>0</v>
      </c>
      <c r="E273" s="120"/>
      <c r="F273" s="119">
        <f>[2]SPAS!E269+[2]CRESE!F269+'[2]HANDI+68 PRIMARIE'!F269</f>
        <v>0</v>
      </c>
      <c r="G273" s="131">
        <f>[2]SPAS!F269+[2]CRESE!G269+'[2]HANDI+68 PRIMARIE'!G269</f>
        <v>0</v>
      </c>
      <c r="H273" s="131">
        <f>[2]SPAS!G269+[2]CRESE!H269+'[2]HANDI+68 PRIMARIE'!H269</f>
        <v>0</v>
      </c>
      <c r="I273" s="131">
        <f>[2]SPAS!H269+[2]CRESE!I269+'[2]HANDI+68 PRIMARIE'!I269</f>
        <v>0</v>
      </c>
      <c r="J273" s="131">
        <f>[2]SPAS!I269+[2]CRESE!J269+'[2]HANDI+68 PRIMARIE'!J269</f>
        <v>0</v>
      </c>
      <c r="K273" s="131">
        <f>[2]SPAS!J269+[2]CRESE!K269+'[2]HANDI+68 PRIMARIE'!K269</f>
        <v>0</v>
      </c>
      <c r="L273" s="131">
        <f>[2]SPAS!K269+[2]CRESE!L269+'[2]HANDI+68 PRIMARIE'!L269</f>
        <v>0</v>
      </c>
    </row>
    <row r="274" spans="1:12" ht="15" hidden="1">
      <c r="A274" s="106"/>
      <c r="B274" s="106"/>
      <c r="C274" s="66"/>
      <c r="D274" s="126"/>
      <c r="E274" s="126"/>
      <c r="F274" s="119">
        <f>[2]SPAS!E270+[2]CRESE!F270+'[2]HANDI+68 PRIMARIE'!F270</f>
        <v>0</v>
      </c>
      <c r="G274" s="132">
        <f>[2]SPAS!F270+[2]CRESE!G270+'[2]HANDI+68 PRIMARIE'!G270</f>
        <v>0</v>
      </c>
      <c r="H274" s="132">
        <f>[2]SPAS!G270+[2]CRESE!H270+'[2]HANDI+68 PRIMARIE'!H270</f>
        <v>0</v>
      </c>
      <c r="I274" s="132">
        <f>[2]SPAS!H270+[2]CRESE!I270+'[2]HANDI+68 PRIMARIE'!I270</f>
        <v>0</v>
      </c>
      <c r="J274" s="132">
        <f>[2]SPAS!I270+[2]CRESE!J270+'[2]HANDI+68 PRIMARIE'!J270</f>
        <v>0</v>
      </c>
      <c r="K274" s="132">
        <f>[2]SPAS!J270+[2]CRESE!K270+'[2]HANDI+68 PRIMARIE'!K270</f>
        <v>0</v>
      </c>
      <c r="L274" s="132">
        <f>[2]SPAS!K270+[2]CRESE!L270+'[2]HANDI+68 PRIMARIE'!L270</f>
        <v>0</v>
      </c>
    </row>
    <row r="275" spans="1:12" ht="15" hidden="1">
      <c r="A275" s="178" t="s">
        <v>323</v>
      </c>
      <c r="B275" s="178"/>
      <c r="C275" s="81" t="s">
        <v>324</v>
      </c>
      <c r="D275" s="129"/>
      <c r="E275" s="129"/>
      <c r="F275" s="130">
        <f>[2]SPAS!E271+[2]CRESE!F271+'[2]HANDI+68 PRIMARIE'!F271</f>
        <v>0</v>
      </c>
      <c r="G275" s="130">
        <f>[2]SPAS!F271+[2]CRESE!G271+'[2]HANDI+68 PRIMARIE'!G271</f>
        <v>0</v>
      </c>
      <c r="H275" s="130">
        <f>[2]SPAS!G271+[2]CRESE!H271+'[2]HANDI+68 PRIMARIE'!H271</f>
        <v>0</v>
      </c>
      <c r="I275" s="130">
        <f>[2]SPAS!H271+[2]CRESE!I271+'[2]HANDI+68 PRIMARIE'!I271</f>
        <v>0</v>
      </c>
      <c r="J275" s="130">
        <f>[2]SPAS!I271+[2]CRESE!J271+'[2]HANDI+68 PRIMARIE'!J271</f>
        <v>0</v>
      </c>
      <c r="K275" s="130">
        <f>[2]SPAS!J271+[2]CRESE!K271+'[2]HANDI+68 PRIMARIE'!K271</f>
        <v>0</v>
      </c>
      <c r="L275" s="130">
        <f>[2]SPAS!K271+[2]CRESE!L271+'[2]HANDI+68 PRIMARIE'!L271</f>
        <v>0</v>
      </c>
    </row>
    <row r="276" spans="1:12" ht="15" hidden="1">
      <c r="A276" s="29" t="s">
        <v>325</v>
      </c>
      <c r="B276" s="24"/>
      <c r="C276" s="55" t="s">
        <v>327</v>
      </c>
      <c r="D276" s="118"/>
      <c r="E276" s="118"/>
      <c r="F276" s="119" t="s">
        <v>21</v>
      </c>
      <c r="G276" s="119">
        <f>[2]SPAS!F272+[2]CRESE!G272+'[2]HANDI+68 PRIMARIE'!G272</f>
        <v>0</v>
      </c>
      <c r="H276" s="119">
        <f>[2]SPAS!G272+[2]CRESE!H272+'[2]HANDI+68 PRIMARIE'!H272</f>
        <v>0</v>
      </c>
      <c r="I276" s="119">
        <f>[2]SPAS!H272+[2]CRESE!I272+'[2]HANDI+68 PRIMARIE'!I272</f>
        <v>0</v>
      </c>
      <c r="J276" s="119">
        <f>[2]SPAS!I272+[2]CRESE!J272+'[2]HANDI+68 PRIMARIE'!J272</f>
        <v>0</v>
      </c>
      <c r="K276" s="119">
        <f>[2]SPAS!J272+[2]CRESE!K272+'[2]HANDI+68 PRIMARIE'!K272</f>
        <v>0</v>
      </c>
      <c r="L276" s="119">
        <f>[2]SPAS!K272+[2]CRESE!L272+'[2]HANDI+68 PRIMARIE'!L272</f>
        <v>0</v>
      </c>
    </row>
    <row r="277" spans="1:12" ht="15" hidden="1">
      <c r="A277" s="60"/>
      <c r="B277" s="109"/>
      <c r="C277" s="110"/>
      <c r="D277" s="126"/>
      <c r="E277" s="126"/>
      <c r="F277" s="132"/>
      <c r="G277" s="132"/>
      <c r="H277" s="132"/>
      <c r="I277" s="132"/>
      <c r="J277" s="132"/>
      <c r="K277" s="132"/>
      <c r="L277" s="132"/>
    </row>
    <row r="278" spans="1:12" ht="15">
      <c r="D278" s="112"/>
      <c r="E278" s="112"/>
      <c r="F278" s="112"/>
      <c r="G278" s="112"/>
      <c r="H278" s="112"/>
      <c r="I278" s="112"/>
      <c r="J278" s="112"/>
      <c r="K278" s="112"/>
      <c r="L278" s="112"/>
    </row>
    <row r="279" spans="1:12" ht="15">
      <c r="A279" s="113"/>
      <c r="B279" s="114"/>
      <c r="D279" s="112"/>
      <c r="E279" s="112"/>
      <c r="F279" s="112"/>
      <c r="G279" s="112"/>
      <c r="H279" s="112"/>
      <c r="I279" s="112"/>
      <c r="J279" s="112"/>
      <c r="K279" s="112"/>
      <c r="L279" s="112"/>
    </row>
    <row r="280" spans="1:12">
      <c r="A280" s="5"/>
      <c r="B280" s="115" t="s">
        <v>464</v>
      </c>
      <c r="C280" s="5"/>
      <c r="D280" s="5"/>
      <c r="E280" s="5"/>
      <c r="F280" s="5" t="s">
        <v>465</v>
      </c>
      <c r="G280" s="5"/>
      <c r="H280" s="5"/>
      <c r="I280" s="5"/>
      <c r="J280" s="5" t="s">
        <v>466</v>
      </c>
      <c r="K280" s="5"/>
    </row>
    <row r="281" spans="1:12">
      <c r="A281" s="179" t="s">
        <v>467</v>
      </c>
      <c r="B281" s="179"/>
      <c r="C281" s="5"/>
      <c r="D281" s="5"/>
      <c r="E281" s="5"/>
      <c r="F281" s="5" t="s">
        <v>468</v>
      </c>
      <c r="G281" s="5"/>
      <c r="H281" s="116"/>
      <c r="I281" s="5"/>
      <c r="J281" s="5" t="s">
        <v>469</v>
      </c>
      <c r="K281" s="5"/>
    </row>
    <row r="282" spans="1:12">
      <c r="A282" s="180"/>
      <c r="B282" s="180"/>
    </row>
    <row r="283" spans="1:12">
      <c r="A283" s="180"/>
      <c r="B283" s="180"/>
    </row>
  </sheetData>
  <mergeCells count="48">
    <mergeCell ref="A80:B80"/>
    <mergeCell ref="A1:B1"/>
    <mergeCell ref="A2:B2"/>
    <mergeCell ref="H3:L3"/>
    <mergeCell ref="B5:K5"/>
    <mergeCell ref="B6:K6"/>
    <mergeCell ref="A9:B9"/>
    <mergeCell ref="A15:B15"/>
    <mergeCell ref="A43:B43"/>
    <mergeCell ref="A72:B72"/>
    <mergeCell ref="A10:B10"/>
    <mergeCell ref="A11:B11"/>
    <mergeCell ref="A12:B12"/>
    <mergeCell ref="A51:B51"/>
    <mergeCell ref="A79:B79"/>
    <mergeCell ref="A67:B67"/>
    <mergeCell ref="A200:B200"/>
    <mergeCell ref="A88:B88"/>
    <mergeCell ref="A97:B97"/>
    <mergeCell ref="A132:B132"/>
    <mergeCell ref="A133:B133"/>
    <mergeCell ref="A157:B157"/>
    <mergeCell ref="A160:B160"/>
    <mergeCell ref="A184:B184"/>
    <mergeCell ref="A185:B185"/>
    <mergeCell ref="A186:B186"/>
    <mergeCell ref="A161:B161"/>
    <mergeCell ref="A170:B170"/>
    <mergeCell ref="A183:B183"/>
    <mergeCell ref="A187:B187"/>
    <mergeCell ref="A188:B188"/>
    <mergeCell ref="A238:B238"/>
    <mergeCell ref="A242:B242"/>
    <mergeCell ref="A246:B246"/>
    <mergeCell ref="A250:B250"/>
    <mergeCell ref="A254:B254"/>
    <mergeCell ref="A234:B234"/>
    <mergeCell ref="A213:B213"/>
    <mergeCell ref="A214:B214"/>
    <mergeCell ref="A218:B218"/>
    <mergeCell ref="A222:B222"/>
    <mergeCell ref="A226:B226"/>
    <mergeCell ref="A230:B230"/>
    <mergeCell ref="A258:B258"/>
    <mergeCell ref="A275:B275"/>
    <mergeCell ref="A281:B281"/>
    <mergeCell ref="A282:B282"/>
    <mergeCell ref="A283:B283"/>
  </mergeCells>
  <pageMargins left="0.51181102362204722" right="0.15748031496062992" top="0.53" bottom="0.65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2026-05-08T09:50:21Z</cp:lastPrinted>
  <dcterms:created xsi:type="dcterms:W3CDTF">2026-03-03T09:17:11Z</dcterms:created>
  <dcterms:modified xsi:type="dcterms:W3CDTF">2026-06-08T07:53:12Z</dcterms:modified>
</cp:coreProperties>
</file>