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itial 2019" sheetId="1" r:id="rId1"/>
  </sheets>
  <definedNames/>
  <calcPr fullCalcOnLoad="1"/>
</workbook>
</file>

<file path=xl/sharedStrings.xml><?xml version="1.0" encoding="utf-8"?>
<sst xmlns="http://schemas.openxmlformats.org/spreadsheetml/2006/main" count="638" uniqueCount="272">
  <si>
    <t>TOTAL 84/71</t>
  </si>
  <si>
    <t>MUNICIPIUL SATU MARE</t>
  </si>
  <si>
    <t>02</t>
  </si>
  <si>
    <t>51/71</t>
  </si>
  <si>
    <t>Total 51/71</t>
  </si>
  <si>
    <t>54/71</t>
  </si>
  <si>
    <t>Total 54/71</t>
  </si>
  <si>
    <t>Total 66/71</t>
  </si>
  <si>
    <t>Total 67/71</t>
  </si>
  <si>
    <t>Cap.51.02 Autoritati publice si actiuni externe</t>
  </si>
  <si>
    <t>Cap.54.02 Alte servicii publice generale</t>
  </si>
  <si>
    <t>Cap. 65.02 " Invatamant "</t>
  </si>
  <si>
    <t>65/71</t>
  </si>
  <si>
    <t>TOTAL 65/71</t>
  </si>
  <si>
    <t>Cap. 66.02 "Sanatate"</t>
  </si>
  <si>
    <t>66/71</t>
  </si>
  <si>
    <t>Cap 67.02 "Cultura , recreere si religie</t>
  </si>
  <si>
    <t>67/71</t>
  </si>
  <si>
    <t>Cap.68.02 "Asigurari si asistenta sociala"</t>
  </si>
  <si>
    <t>68/71</t>
  </si>
  <si>
    <t>TOTAL 68/71</t>
  </si>
  <si>
    <t>Cap. 70.02 "Locuinte, servicii si dezvoltare publica'</t>
  </si>
  <si>
    <t>70/71</t>
  </si>
  <si>
    <t>TOTAL 70/71</t>
  </si>
  <si>
    <t>Cap 84.02 "Transporturi"</t>
  </si>
  <si>
    <t>84/71</t>
  </si>
  <si>
    <t xml:space="preserve">TOTAL SECTIUNEA DE DEZVOLTARE </t>
  </si>
  <si>
    <t>Echipamente și aplicații informatice</t>
  </si>
  <si>
    <t>Lucrari de modernizare la Piata de alimente Nr.2 din municipiul Satu Mare</t>
  </si>
  <si>
    <t>Mobilier urban (conform Anexa 5.1)</t>
  </si>
  <si>
    <t>Achiziţie balustradă de protecţie zona Burdea-Soarelui - cu montaj</t>
  </si>
  <si>
    <t>Exproprieri pe amplasamentul Podului nr. 3, str.Ștrandului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</si>
  <si>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</si>
  <si>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</si>
  <si>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</si>
  <si>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</si>
  <si>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</si>
  <si>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</si>
  <si>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</si>
  <si>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PT Pod peste râul Someș - Amplasament str. Ștrandului</t>
  </si>
  <si>
    <t>Reparaţii capitale Pod Decebal</t>
  </si>
  <si>
    <t>Servicii de dirigenţie de şantier pentru "Reparaţii capitale Pod Decebal"</t>
  </si>
  <si>
    <t>Servicii de dirigenţie de şantier pentru "Modernizare Drum Carei"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</si>
  <si>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</si>
  <si>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</si>
  <si>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</si>
  <si>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</si>
  <si>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</si>
  <si>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</si>
  <si>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</si>
  <si>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SF Reabilitarea clădirii unităţii de învăţământ situată pe strada Wolfenbuttel nr. 6-8</t>
  </si>
  <si>
    <t>PT Reabilitarea clădirii unităţii de învăţământ situată pe strada Wolfenbuttel nr. 6-8</t>
  </si>
  <si>
    <t>SF Complex sportiv</t>
  </si>
  <si>
    <t>SF Uzina de joaca, Amenajare spatii de recreere si petrecerea timpului liber</t>
  </si>
  <si>
    <t>SF Reabilitarea Grădinii Romei</t>
  </si>
  <si>
    <t>PT Uzina de joaca, Amenajare spatii de recreere si petrecerea timpului liber</t>
  </si>
  <si>
    <t>PT Reabilitarea Grădinii Romei</t>
  </si>
  <si>
    <t>SF Întocmire PUG al municipiului Satu Mare</t>
  </si>
  <si>
    <t>SF PUZ Zona Bercu Rosu</t>
  </si>
  <si>
    <t>SF PUZ centru istoric al municipiului Satu Mare</t>
  </si>
  <si>
    <t>SF Parcare etajată str. Decebal</t>
  </si>
  <si>
    <t>SF Parcare etajată str.Kogălniceanu</t>
  </si>
  <si>
    <t>SF Reabilitare baza sportivă str. 24 ianuarie, nr.2 (Club sportiv școlar)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</si>
  <si>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</si>
  <si>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</si>
  <si>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</si>
  <si>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</si>
  <si>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</si>
  <si>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</si>
  <si>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</si>
  <si>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</si>
  <si>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</si>
  <si>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</si>
  <si>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</si>
  <si>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</si>
  <si>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</si>
  <si>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</si>
  <si>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</si>
  <si>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</si>
  <si>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</si>
  <si>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</si>
  <si>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DENUMIRE ACHIZITIE / OBIECTIV</t>
  </si>
  <si>
    <t>Capitol bugetar</t>
  </si>
  <si>
    <t>Credite angajament 
total</t>
  </si>
  <si>
    <t>Sursa Finantare (02 Buget Local )</t>
  </si>
  <si>
    <t>PT Reabilitare clădire internat situată pe strada Ceahlăului nr.1(liceul cu program sportiv)</t>
  </si>
  <si>
    <t>SF Modernizarea și extinderea traseului pietonal și velo Centru vechi</t>
  </si>
  <si>
    <t>PT Modernizarea și extinderea traseului pietonal și velo Centru vechi</t>
  </si>
  <si>
    <t>PT Transformarea zonei degradate malurile Someşului ȋntre cele 2 poduri ȋn zonă de petrecere a timpului liber pentru comunitate</t>
  </si>
  <si>
    <t>PT Parcare etajată str.Kogălniceanu</t>
  </si>
  <si>
    <t>PT Parcare etajată str. Decebal</t>
  </si>
  <si>
    <t>PT Reducerea traficului auto prin construirea unei paserele pentru pietoni şi biciclişti peste râul Someş zona centrală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</si>
  <si>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</si>
  <si>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</si>
  <si>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</si>
  <si>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</si>
  <si>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</si>
  <si>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</si>
  <si>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</si>
  <si>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</si>
  <si>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</si>
  <si>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PT Amenajare pista de biciclete str.Botizului - Pod Golescu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</si>
  <si>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</si>
  <si>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</si>
  <si>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</si>
  <si>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</si>
  <si>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</si>
  <si>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</si>
  <si>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cs Zsigmond</t>
    </r>
  </si>
  <si>
    <t>ec.Terezia Borbei</t>
  </si>
  <si>
    <t>PROGRAM 2020</t>
  </si>
  <si>
    <t>PROGRAM 2021</t>
  </si>
  <si>
    <t>PT Modernizare infrastructură educațională Liceul tehnologic ”Constantin Brâncuși”</t>
  </si>
  <si>
    <t>PT Transformarea zonei degradate Cubic în zonă de petrecere a timpului liber pentru comunitate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</si>
  <si>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</si>
  <si>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</si>
  <si>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</si>
  <si>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Regenararea fizică a zonei Ostrovului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</si>
  <si>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</si>
  <si>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</si>
  <si>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Alimentare cont IID</t>
  </si>
  <si>
    <t xml:space="preserve">PT Amenajare terminal transjudețean – translocal, construirea unui depou pentru autobuze electrice/hibrid precum și a unei stații de încărcare și realizarea unui sistem de închiriere de biciclete pe str.Fabricii </t>
  </si>
  <si>
    <t>Servicii generale de consultantă în management pentru obiectivul „Pod peste râul Someş - amplasament str. Ştrandului”</t>
  </si>
  <si>
    <t>Autobuze</t>
  </si>
  <si>
    <t>Modernizare parcari in Cvartalul delimitat de Str Independentei - Jubileului - Bobocului - Belsugului</t>
  </si>
  <si>
    <t xml:space="preserve">                             TOTAL 74/71</t>
  </si>
  <si>
    <t>74/71</t>
  </si>
  <si>
    <t>Cap 74.02 "Protecția Mediului</t>
  </si>
  <si>
    <t>PT Modernizare strada Grădinarilor</t>
  </si>
  <si>
    <t>TOTAL CHELTUIELI CAPITAL 2018</t>
  </si>
  <si>
    <t xml:space="preserve">Transferuri de capital 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</si>
  <si>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</si>
  <si>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</si>
  <si>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</si>
  <si>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</si>
  <si>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</si>
  <si>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</si>
  <si>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</si>
  <si>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</si>
  <si>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</si>
  <si>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</si>
  <si>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Pod peste râul Someș - Amplasament str. Ștrandului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</si>
  <si>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</si>
  <si>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</si>
  <si>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</si>
  <si>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 xml:space="preserve">Extindere iluminat public pe str. Dara, str. Botizului nr.63-65 (bloc 55,57,59), str. Victoriei, str.Gladiolei </t>
  </si>
  <si>
    <t xml:space="preserve">Modernizare strada Grădinarilor </t>
  </si>
  <si>
    <t>PT Extinderea iluminatului public pe străzile Mihai Viteazu, str.Crăieselor și parcarea situată pe strada Uzinei (lângă Pod Decebal)</t>
  </si>
  <si>
    <t>SF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</si>
  <si>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</si>
  <si>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</si>
  <si>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</si>
  <si>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</si>
  <si>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</si>
  <si>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</si>
  <si>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</si>
  <si>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</si>
  <si>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</si>
  <si>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</si>
  <si>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</si>
  <si>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</si>
  <si>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r>
      <rPr>
        <b/>
        <sz val="11"/>
        <rFont val="Arial"/>
        <family val="2"/>
      </rPr>
      <t>Dotări de specialitate</t>
    </r>
    <r>
      <rPr>
        <sz val="10"/>
        <rFont val="Arial"/>
        <family val="0"/>
      </rPr>
      <t xml:space="preserve"> la proiectul ”Implementarea sistemului de management al calității pentru creșterea performanței administrației publice în municipiul Satu Mare”</t>
    </r>
  </si>
  <si>
    <t>Proiecte cu finanțare din fonduri externe nerambursabile aferente cadrului financiar 2014-2020, din care:</t>
  </si>
  <si>
    <t>PROGRAM 2022</t>
  </si>
  <si>
    <t>PROGRAM    2023</t>
  </si>
  <si>
    <t>2019</t>
  </si>
  <si>
    <t>Lista creditelor de angajament și Programul multianual de investiții pe anii 2020, 2021, 2022 și 2023 aferentă obiectivelor de investiţii aprobate în 
Secţiunea de dezvoltare a bugetului local finanţate din surse proprii şi din fonduri externe nearambursabile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</si>
  <si>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</si>
  <si>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</si>
  <si>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PT Modernizarea și extinderea traseului pietonal și velo Centru Nou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</si>
  <si>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</si>
  <si>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</si>
  <si>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</si>
  <si>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</si>
  <si>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</si>
  <si>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</si>
  <si>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</si>
  <si>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</si>
  <si>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</si>
  <si>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</si>
  <si>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</si>
  <si>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</si>
  <si>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</si>
  <si>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Cap. 70  Locuinţe, servicii şi dezvoltare publică</t>
  </si>
  <si>
    <t>SF Modernizare str.Dorobantilor</t>
  </si>
  <si>
    <t>SF Largire b-dul L.Blaga, între str.Dorobanților și str.Căprioarei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</si>
  <si>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</si>
  <si>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</si>
  <si>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</si>
  <si>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</si>
  <si>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</si>
  <si>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</si>
  <si>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</si>
  <si>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</si>
  <si>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</si>
  <si>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</si>
  <si>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Cap. 67 Cultură, recreere şi religie</t>
  </si>
  <si>
    <t>Crearea si amenajarea unei piste pentru biciclisti in zona de Nord din municipiul Satu Mare - Pista pentru biciclişti str. Bariţiu - str. Gorunului - DJ194A</t>
  </si>
  <si>
    <t>SF Înființarea unui centru pentru persoanele aflate în situații de risc în imobilul situat în municipiul Satu Mare, strada Parcului, nr.1</t>
  </si>
  <si>
    <t>SF 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</si>
  <si>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</si>
  <si>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</si>
  <si>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</si>
  <si>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</si>
  <si>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</si>
  <si>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Modernizarea strada Dara</t>
  </si>
  <si>
    <t>SF Modernizarea strada Mahatma Gandhi</t>
  </si>
  <si>
    <t>SF Reabilitarea fațadei clădirii Filarmonicii "Dinu Lipatti" din municipiul Satu Mare</t>
  </si>
  <si>
    <t>PT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</si>
  <si>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</si>
  <si>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</si>
  <si>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</si>
  <si>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SF Reactualizare SF Reparații capitale Pod Decebal</t>
  </si>
  <si>
    <t>Cap. 84 Transporturi</t>
  </si>
  <si>
    <t>TOTAL 84/56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</si>
  <si>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</si>
  <si>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</si>
  <si>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</si>
  <si>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</si>
  <si>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</si>
  <si>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</si>
  <si>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</si>
  <si>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</si>
  <si>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</si>
  <si>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</si>
  <si>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Sistem 24 EDU la Colegiul Național Ioan Slavici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</si>
  <si>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</si>
  <si>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</si>
  <si>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</si>
  <si>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</si>
  <si>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</si>
  <si>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>Credite bugetare 2019</t>
  </si>
  <si>
    <t>Credite angajament pe anul 2019</t>
  </si>
  <si>
    <t>65/58</t>
  </si>
  <si>
    <t>67/58</t>
  </si>
  <si>
    <t>70/58</t>
  </si>
  <si>
    <t>84/58</t>
  </si>
  <si>
    <t>Cap. 51.02 " Autoritati publice si actiuni externe"</t>
  </si>
  <si>
    <t>51/58</t>
  </si>
  <si>
    <t xml:space="preserve">Proiect " Dezvoltarea si implementarea de masuri de simplificare a procedurilor administrative din cadrul Primariei Municipiului Satu Mare" - cheltuieli  curente </t>
  </si>
  <si>
    <t>Total 51/58</t>
  </si>
  <si>
    <t>TOTAL 65/58 - investitii</t>
  </si>
  <si>
    <t xml:space="preserve"> Total - 65/58 - cheltuieli curente </t>
  </si>
  <si>
    <t>Total Cap. 65 - FEN</t>
  </si>
  <si>
    <t xml:space="preserve">TOTAL 67/58 - investitii </t>
  </si>
  <si>
    <t>Total 67/58 - cheltuieli curente</t>
  </si>
  <si>
    <t>Total Cap 67 - proiecte FEN</t>
  </si>
  <si>
    <t>Total 70/56 - FEN postaderare ( GECT)</t>
  </si>
  <si>
    <t>TOTAL 70/58 - cadru financiar 2014 - 2020 - investitii</t>
  </si>
  <si>
    <t xml:space="preserve">TOTAL 70/58 - cadru financiar 2014 - 2020
 cheltuieli curente </t>
  </si>
  <si>
    <t>Total general 70/56 + 70/58</t>
  </si>
  <si>
    <t>Transferuri de capital - Cap. 66.02 " Sanatate"</t>
  </si>
  <si>
    <t>Transferuri de capital - Cap. 67.02 " Cultura, recreere si religie"</t>
  </si>
  <si>
    <t>Total general cheltuieli de capital</t>
  </si>
  <si>
    <t>Total general proiecte FEN</t>
  </si>
  <si>
    <t>Total transferuri de capital</t>
  </si>
  <si>
    <t>SF PUZ Reglementare profile stradale in zona de Nord Vest a municipiului Satu Mare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</si>
  <si>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</si>
  <si>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</si>
  <si>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</si>
  <si>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</si>
  <si>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</si>
  <si>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</si>
  <si>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</si>
  <si>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</si>
  <si>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</si>
  <si>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</si>
  <si>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Anexa nr. 8 la H.C.L. Satu Mare nr. 69/4.04.2019</t>
  </si>
  <si>
    <t>Președinte de ședință</t>
  </si>
  <si>
    <t>Secretar</t>
  </si>
  <si>
    <t>Pop Romeo Liviu</t>
  </si>
  <si>
    <t>Mihaela Maria Racolța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</si>
</sst>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8]d\ mmmm\ yyyy"/>
    <numFmt numFmtId="196" formatCode="0;[Red]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right"/>
    </xf>
    <xf numFmtId="3" fontId="12" fillId="33" borderId="14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right" wrapText="1"/>
    </xf>
    <xf numFmtId="3" fontId="12" fillId="33" borderId="14" xfId="0" applyNumberFormat="1" applyFont="1" applyFill="1" applyBorder="1" applyAlignment="1">
      <alignment horizontal="right" wrapText="1"/>
    </xf>
    <xf numFmtId="3" fontId="0" fillId="33" borderId="17" xfId="0" applyNumberFormat="1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right" wrapText="1"/>
    </xf>
    <xf numFmtId="3" fontId="12" fillId="33" borderId="11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 horizontal="right" wrapText="1"/>
    </xf>
    <xf numFmtId="0" fontId="0" fillId="33" borderId="19" xfId="0" applyFont="1" applyFill="1" applyBorder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right"/>
    </xf>
    <xf numFmtId="3" fontId="12" fillId="33" borderId="23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26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/>
    </xf>
    <xf numFmtId="3" fontId="12" fillId="19" borderId="27" xfId="0" applyNumberFormat="1" applyFont="1" applyFill="1" applyBorder="1" applyAlignment="1">
      <alignment horizontal="right"/>
    </xf>
    <xf numFmtId="3" fontId="12" fillId="19" borderId="28" xfId="0" applyNumberFormat="1" applyFont="1" applyFill="1" applyBorder="1" applyAlignment="1">
      <alignment horizontal="right"/>
    </xf>
    <xf numFmtId="3" fontId="12" fillId="19" borderId="29" xfId="0" applyNumberFormat="1" applyFont="1" applyFill="1" applyBorder="1" applyAlignment="1">
      <alignment horizontal="right"/>
    </xf>
    <xf numFmtId="3" fontId="12" fillId="19" borderId="30" xfId="0" applyNumberFormat="1" applyFont="1" applyFill="1" applyBorder="1" applyAlignment="1">
      <alignment horizontal="right"/>
    </xf>
    <xf numFmtId="3" fontId="12" fillId="19" borderId="28" xfId="0" applyNumberFormat="1" applyFont="1" applyFill="1" applyBorder="1" applyAlignment="1">
      <alignment horizontal="right"/>
    </xf>
    <xf numFmtId="3" fontId="12" fillId="19" borderId="29" xfId="0" applyNumberFormat="1" applyFont="1" applyFill="1" applyBorder="1" applyAlignment="1">
      <alignment horizontal="right"/>
    </xf>
    <xf numFmtId="0" fontId="12" fillId="19" borderId="31" xfId="0" applyFont="1" applyFill="1" applyBorder="1" applyAlignment="1">
      <alignment horizontal="center"/>
    </xf>
    <xf numFmtId="3" fontId="12" fillId="19" borderId="27" xfId="0" applyNumberFormat="1" applyFont="1" applyFill="1" applyBorder="1" applyAlignment="1">
      <alignment horizontal="right"/>
    </xf>
    <xf numFmtId="3" fontId="12" fillId="19" borderId="31" xfId="0" applyNumberFormat="1" applyFont="1" applyFill="1" applyBorder="1" applyAlignment="1">
      <alignment horizontal="right"/>
    </xf>
    <xf numFmtId="0" fontId="2" fillId="19" borderId="32" xfId="0" applyFont="1" applyFill="1" applyBorder="1" applyAlignment="1">
      <alignment horizontal="center"/>
    </xf>
    <xf numFmtId="0" fontId="2" fillId="19" borderId="33" xfId="0" applyFont="1" applyFill="1" applyBorder="1" applyAlignment="1">
      <alignment horizontal="center"/>
    </xf>
    <xf numFmtId="3" fontId="8" fillId="12" borderId="34" xfId="0" applyNumberFormat="1" applyFont="1" applyFill="1" applyBorder="1" applyAlignment="1">
      <alignment horizontal="center" wrapText="1"/>
    </xf>
    <xf numFmtId="0" fontId="8" fillId="12" borderId="34" xfId="0" applyFont="1" applyFill="1" applyBorder="1" applyAlignment="1">
      <alignment horizontal="center" wrapText="1"/>
    </xf>
    <xf numFmtId="3" fontId="7" fillId="10" borderId="28" xfId="0" applyNumberFormat="1" applyFont="1" applyFill="1" applyBorder="1" applyAlignment="1">
      <alignment horizontal="center"/>
    </xf>
    <xf numFmtId="3" fontId="2" fillId="19" borderId="28" xfId="0" applyNumberFormat="1" applyFont="1" applyFill="1" applyBorder="1" applyAlignment="1">
      <alignment horizontal="right"/>
    </xf>
    <xf numFmtId="3" fontId="2" fillId="19" borderId="29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3" fontId="0" fillId="19" borderId="35" xfId="0" applyNumberFormat="1" applyFont="1" applyFill="1" applyBorder="1" applyAlignment="1">
      <alignment/>
    </xf>
    <xf numFmtId="3" fontId="0" fillId="19" borderId="36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wrapText="1"/>
    </xf>
    <xf numFmtId="49" fontId="2" fillId="33" borderId="38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/>
    </xf>
    <xf numFmtId="3" fontId="12" fillId="33" borderId="39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8" fillId="12" borderId="30" xfId="0" applyFont="1" applyFill="1" applyBorder="1" applyAlignment="1">
      <alignment horizontal="center" wrapText="1"/>
    </xf>
    <xf numFmtId="0" fontId="8" fillId="12" borderId="36" xfId="0" applyFont="1" applyFill="1" applyBorder="1" applyAlignment="1">
      <alignment horizontal="center" wrapText="1"/>
    </xf>
    <xf numFmtId="3" fontId="12" fillId="19" borderId="40" xfId="0" applyNumberFormat="1" applyFont="1" applyFill="1" applyBorder="1" applyAlignment="1">
      <alignment/>
    </xf>
    <xf numFmtId="3" fontId="12" fillId="19" borderId="36" xfId="0" applyNumberFormat="1" applyFont="1" applyFill="1" applyBorder="1" applyAlignment="1">
      <alignment/>
    </xf>
    <xf numFmtId="3" fontId="12" fillId="19" borderId="34" xfId="0" applyNumberFormat="1" applyFont="1" applyFill="1" applyBorder="1" applyAlignment="1">
      <alignment horizontal="right"/>
    </xf>
    <xf numFmtId="3" fontId="12" fillId="19" borderId="30" xfId="0" applyNumberFormat="1" applyFont="1" applyFill="1" applyBorder="1" applyAlignment="1">
      <alignment horizontal="right"/>
    </xf>
    <xf numFmtId="3" fontId="12" fillId="19" borderId="41" xfId="0" applyNumberFormat="1" applyFont="1" applyFill="1" applyBorder="1" applyAlignment="1">
      <alignment horizontal="right"/>
    </xf>
    <xf numFmtId="0" fontId="0" fillId="33" borderId="42" xfId="0" applyFont="1" applyFill="1" applyBorder="1" applyAlignment="1">
      <alignment horizontal="left" wrapText="1"/>
    </xf>
    <xf numFmtId="49" fontId="2" fillId="33" borderId="43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/>
    </xf>
    <xf numFmtId="3" fontId="0" fillId="33" borderId="43" xfId="0" applyNumberFormat="1" applyFont="1" applyFill="1" applyBorder="1" applyAlignment="1">
      <alignment horizontal="right"/>
    </xf>
    <xf numFmtId="3" fontId="0" fillId="33" borderId="42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3" fontId="0" fillId="33" borderId="44" xfId="0" applyNumberFormat="1" applyFont="1" applyFill="1" applyBorder="1" applyAlignment="1">
      <alignment/>
    </xf>
    <xf numFmtId="3" fontId="12" fillId="19" borderId="43" xfId="0" applyNumberFormat="1" applyFont="1" applyFill="1" applyBorder="1" applyAlignment="1">
      <alignment/>
    </xf>
    <xf numFmtId="3" fontId="12" fillId="19" borderId="34" xfId="0" applyNumberFormat="1" applyFont="1" applyFill="1" applyBorder="1" applyAlignment="1">
      <alignment/>
    </xf>
    <xf numFmtId="3" fontId="12" fillId="19" borderId="30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center" wrapText="1"/>
    </xf>
    <xf numFmtId="3" fontId="8" fillId="33" borderId="24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3" fontId="12" fillId="19" borderId="43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wrapText="1"/>
    </xf>
    <xf numFmtId="3" fontId="0" fillId="33" borderId="43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3" fontId="0" fillId="33" borderId="45" xfId="0" applyNumberFormat="1" applyFont="1" applyFill="1" applyBorder="1" applyAlignment="1">
      <alignment/>
    </xf>
    <xf numFmtId="3" fontId="0" fillId="33" borderId="46" xfId="0" applyNumberFormat="1" applyFont="1" applyFill="1" applyBorder="1" applyAlignment="1">
      <alignment horizontal="right"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0" fillId="33" borderId="48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/>
    </xf>
    <xf numFmtId="3" fontId="12" fillId="33" borderId="47" xfId="0" applyNumberFormat="1" applyFont="1" applyFill="1" applyBorder="1" applyAlignment="1">
      <alignment horizontal="right"/>
    </xf>
    <xf numFmtId="3" fontId="0" fillId="33" borderId="49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26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horizontal="right"/>
    </xf>
    <xf numFmtId="3" fontId="12" fillId="33" borderId="18" xfId="0" applyNumberFormat="1" applyFont="1" applyFill="1" applyBorder="1" applyAlignment="1">
      <alignment horizontal="right"/>
    </xf>
    <xf numFmtId="0" fontId="0" fillId="33" borderId="42" xfId="0" applyFont="1" applyFill="1" applyBorder="1" applyAlignment="1">
      <alignment wrapText="1"/>
    </xf>
    <xf numFmtId="49" fontId="2" fillId="33" borderId="43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wrapText="1"/>
    </xf>
    <xf numFmtId="3" fontId="0" fillId="33" borderId="43" xfId="0" applyNumberFormat="1" applyFont="1" applyFill="1" applyBorder="1" applyAlignment="1">
      <alignment horizontal="right"/>
    </xf>
    <xf numFmtId="3" fontId="12" fillId="33" borderId="44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wrapText="1"/>
    </xf>
    <xf numFmtId="0" fontId="0" fillId="33" borderId="48" xfId="0" applyFont="1" applyFill="1" applyBorder="1" applyAlignment="1">
      <alignment wrapText="1"/>
    </xf>
    <xf numFmtId="0" fontId="2" fillId="33" borderId="46" xfId="0" applyFont="1" applyFill="1" applyBorder="1" applyAlignment="1">
      <alignment horizontal="center" wrapText="1"/>
    </xf>
    <xf numFmtId="0" fontId="13" fillId="33" borderId="46" xfId="0" applyFont="1" applyFill="1" applyBorder="1" applyAlignment="1">
      <alignment horizontal="center" wrapText="1"/>
    </xf>
    <xf numFmtId="3" fontId="0" fillId="33" borderId="46" xfId="0" applyNumberFormat="1" applyFont="1" applyFill="1" applyBorder="1" applyAlignment="1">
      <alignment horizontal="center" wrapText="1"/>
    </xf>
    <xf numFmtId="3" fontId="0" fillId="33" borderId="48" xfId="0" applyNumberFormat="1" applyFont="1" applyFill="1" applyBorder="1" applyAlignment="1">
      <alignment horizontal="center" wrapText="1"/>
    </xf>
    <xf numFmtId="0" fontId="0" fillId="33" borderId="46" xfId="0" applyFont="1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48" xfId="0" applyFont="1" applyFill="1" applyBorder="1" applyAlignment="1">
      <alignment vertical="center" wrapText="1"/>
    </xf>
    <xf numFmtId="3" fontId="12" fillId="33" borderId="47" xfId="0" applyNumberFormat="1" applyFont="1" applyFill="1" applyBorder="1" applyAlignment="1">
      <alignment horizontal="center" wrapText="1"/>
    </xf>
    <xf numFmtId="3" fontId="0" fillId="33" borderId="47" xfId="0" applyNumberFormat="1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3" fontId="0" fillId="33" borderId="19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3" fontId="0" fillId="33" borderId="24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3" fontId="12" fillId="33" borderId="44" xfId="0" applyNumberFormat="1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 horizontal="center" wrapText="1"/>
    </xf>
    <xf numFmtId="3" fontId="0" fillId="33" borderId="49" xfId="0" applyNumberFormat="1" applyFont="1" applyFill="1" applyBorder="1" applyAlignment="1">
      <alignment horizontal="center" wrapText="1"/>
    </xf>
    <xf numFmtId="3" fontId="0" fillId="33" borderId="20" xfId="0" applyNumberFormat="1" applyFont="1" applyFill="1" applyBorder="1" applyAlignment="1">
      <alignment horizontal="center" wrapText="1"/>
    </xf>
    <xf numFmtId="3" fontId="0" fillId="33" borderId="51" xfId="0" applyNumberFormat="1" applyFont="1" applyFill="1" applyBorder="1" applyAlignment="1">
      <alignment horizontal="center" wrapText="1"/>
    </xf>
    <xf numFmtId="3" fontId="2" fillId="33" borderId="35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12" fillId="19" borderId="34" xfId="0" applyNumberFormat="1" applyFont="1" applyFill="1" applyBorder="1" applyAlignment="1">
      <alignment/>
    </xf>
    <xf numFmtId="3" fontId="12" fillId="19" borderId="41" xfId="0" applyNumberFormat="1" applyFont="1" applyFill="1" applyBorder="1" applyAlignment="1">
      <alignment/>
    </xf>
    <xf numFmtId="3" fontId="12" fillId="33" borderId="43" xfId="0" applyNumberFormat="1" applyFont="1" applyFill="1" applyBorder="1" applyAlignment="1">
      <alignment horizontal="right"/>
    </xf>
    <xf numFmtId="49" fontId="2" fillId="33" borderId="43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3" fontId="0" fillId="33" borderId="48" xfId="0" applyNumberFormat="1" applyFont="1" applyFill="1" applyBorder="1" applyAlignment="1">
      <alignment/>
    </xf>
    <xf numFmtId="3" fontId="12" fillId="33" borderId="46" xfId="0" applyNumberFormat="1" applyFont="1" applyFill="1" applyBorder="1" applyAlignment="1">
      <alignment horizontal="right"/>
    </xf>
    <xf numFmtId="3" fontId="0" fillId="33" borderId="38" xfId="0" applyNumberFormat="1" applyFont="1" applyFill="1" applyBorder="1" applyAlignment="1">
      <alignment horizontal="right"/>
    </xf>
    <xf numFmtId="3" fontId="12" fillId="19" borderId="36" xfId="0" applyNumberFormat="1" applyFont="1" applyFill="1" applyBorder="1" applyAlignment="1">
      <alignment horizontal="right"/>
    </xf>
    <xf numFmtId="3" fontId="12" fillId="19" borderId="33" xfId="0" applyNumberFormat="1" applyFont="1" applyFill="1" applyBorder="1" applyAlignment="1">
      <alignment horizontal="right"/>
    </xf>
    <xf numFmtId="3" fontId="12" fillId="33" borderId="52" xfId="0" applyNumberFormat="1" applyFont="1" applyFill="1" applyBorder="1" applyAlignment="1">
      <alignment horizontal="right"/>
    </xf>
    <xf numFmtId="3" fontId="12" fillId="33" borderId="53" xfId="0" applyNumberFormat="1" applyFont="1" applyFill="1" applyBorder="1" applyAlignment="1">
      <alignment horizontal="center" wrapText="1"/>
    </xf>
    <xf numFmtId="3" fontId="12" fillId="33" borderId="54" xfId="0" applyNumberFormat="1" applyFont="1" applyFill="1" applyBorder="1" applyAlignment="1">
      <alignment horizontal="center" wrapText="1"/>
    </xf>
    <xf numFmtId="3" fontId="8" fillId="12" borderId="22" xfId="0" applyNumberFormat="1" applyFont="1" applyFill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3" fontId="12" fillId="19" borderId="10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wrapText="1"/>
    </xf>
    <xf numFmtId="3" fontId="12" fillId="33" borderId="18" xfId="0" applyNumberFormat="1" applyFont="1" applyFill="1" applyBorder="1" applyAlignment="1">
      <alignment horizontal="center" wrapText="1"/>
    </xf>
    <xf numFmtId="3" fontId="0" fillId="33" borderId="45" xfId="0" applyNumberFormat="1" applyFont="1" applyFill="1" applyBorder="1" applyAlignment="1">
      <alignment horizontal="center" wrapText="1"/>
    </xf>
    <xf numFmtId="3" fontId="0" fillId="33" borderId="18" xfId="0" applyNumberFormat="1" applyFont="1" applyFill="1" applyBorder="1" applyAlignment="1">
      <alignment horizontal="center" wrapText="1"/>
    </xf>
    <xf numFmtId="3" fontId="12" fillId="16" borderId="10" xfId="0" applyNumberFormat="1" applyFont="1" applyFill="1" applyBorder="1" applyAlignment="1">
      <alignment horizontal="center" vertical="center" wrapText="1"/>
    </xf>
    <xf numFmtId="3" fontId="0" fillId="33" borderId="26" xfId="0" applyNumberFormat="1" applyFont="1" applyFill="1" applyBorder="1" applyAlignment="1">
      <alignment horizontal="center" wrapText="1"/>
    </xf>
    <xf numFmtId="3" fontId="12" fillId="19" borderId="10" xfId="0" applyNumberFormat="1" applyFont="1" applyFill="1" applyBorder="1" applyAlignment="1">
      <alignment horizontal="center" vertical="center" wrapText="1"/>
    </xf>
    <xf numFmtId="3" fontId="12" fillId="16" borderId="10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wrapText="1"/>
    </xf>
    <xf numFmtId="3" fontId="8" fillId="16" borderId="10" xfId="0" applyNumberFormat="1" applyFont="1" applyFill="1" applyBorder="1" applyAlignment="1">
      <alignment horizontal="center" wrapText="1"/>
    </xf>
    <xf numFmtId="3" fontId="8" fillId="33" borderId="15" xfId="0" applyNumberFormat="1" applyFont="1" applyFill="1" applyBorder="1" applyAlignment="1">
      <alignment horizontal="center" wrapText="1"/>
    </xf>
    <xf numFmtId="3" fontId="8" fillId="33" borderId="18" xfId="0" applyNumberFormat="1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3" fontId="8" fillId="11" borderId="10" xfId="0" applyNumberFormat="1" applyFont="1" applyFill="1" applyBorder="1" applyAlignment="1">
      <alignment horizontal="center" wrapText="1"/>
    </xf>
    <xf numFmtId="3" fontId="7" fillId="11" borderId="10" xfId="0" applyNumberFormat="1" applyFont="1" applyFill="1" applyBorder="1" applyAlignment="1">
      <alignment horizontal="center" wrapText="1"/>
    </xf>
    <xf numFmtId="0" fontId="12" fillId="7" borderId="36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wrapText="1"/>
    </xf>
    <xf numFmtId="3" fontId="7" fillId="10" borderId="29" xfId="0" applyNumberFormat="1" applyFont="1" applyFill="1" applyBorder="1" applyAlignment="1">
      <alignment horizontal="center"/>
    </xf>
    <xf numFmtId="3" fontId="8" fillId="12" borderId="23" xfId="0" applyNumberFormat="1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wrapText="1"/>
    </xf>
    <xf numFmtId="3" fontId="8" fillId="16" borderId="12" xfId="0" applyNumberFormat="1" applyFont="1" applyFill="1" applyBorder="1" applyAlignment="1">
      <alignment horizontal="center" wrapText="1"/>
    </xf>
    <xf numFmtId="3" fontId="12" fillId="19" borderId="12" xfId="0" applyNumberFormat="1" applyFont="1" applyFill="1" applyBorder="1" applyAlignment="1">
      <alignment horizontal="center" vertical="center" wrapText="1"/>
    </xf>
    <xf numFmtId="3" fontId="12" fillId="16" borderId="12" xfId="0" applyNumberFormat="1" applyFont="1" applyFill="1" applyBorder="1" applyAlignment="1">
      <alignment horizontal="center" vertical="center" wrapText="1"/>
    </xf>
    <xf numFmtId="3" fontId="12" fillId="19" borderId="12" xfId="0" applyNumberFormat="1" applyFont="1" applyFill="1" applyBorder="1" applyAlignment="1">
      <alignment horizontal="center" vertical="center" wrapText="1"/>
    </xf>
    <xf numFmtId="3" fontId="12" fillId="16" borderId="12" xfId="0" applyNumberFormat="1" applyFont="1" applyFill="1" applyBorder="1" applyAlignment="1">
      <alignment horizontal="center" vertical="center" wrapText="1"/>
    </xf>
    <xf numFmtId="3" fontId="12" fillId="19" borderId="44" xfId="0" applyNumberFormat="1" applyFont="1" applyFill="1" applyBorder="1" applyAlignment="1">
      <alignment horizontal="center" vertical="center" wrapText="1"/>
    </xf>
    <xf numFmtId="3" fontId="7" fillId="11" borderId="12" xfId="0" applyNumberFormat="1" applyFont="1" applyFill="1" applyBorder="1" applyAlignment="1">
      <alignment horizontal="center" wrapText="1"/>
    </xf>
    <xf numFmtId="3" fontId="8" fillId="11" borderId="12" xfId="0" applyNumberFormat="1" applyFont="1" applyFill="1" applyBorder="1" applyAlignment="1">
      <alignment horizontal="center" wrapText="1"/>
    </xf>
    <xf numFmtId="3" fontId="7" fillId="7" borderId="34" xfId="0" applyNumberFormat="1" applyFont="1" applyFill="1" applyBorder="1" applyAlignment="1">
      <alignment wrapText="1"/>
    </xf>
    <xf numFmtId="3" fontId="7" fillId="7" borderId="41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left"/>
    </xf>
    <xf numFmtId="0" fontId="13" fillId="34" borderId="17" xfId="0" applyFont="1" applyFill="1" applyBorder="1" applyAlignment="1">
      <alignment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6" borderId="55" xfId="0" applyFont="1" applyFill="1" applyBorder="1" applyAlignment="1">
      <alignment horizontal="center" vertical="center" wrapText="1"/>
    </xf>
    <xf numFmtId="0" fontId="12" fillId="16" borderId="56" xfId="0" applyFont="1" applyFill="1" applyBorder="1" applyAlignment="1">
      <alignment horizontal="center" vertical="center" wrapText="1"/>
    </xf>
    <xf numFmtId="0" fontId="12" fillId="16" borderId="20" xfId="0" applyFont="1" applyFill="1" applyBorder="1" applyAlignment="1">
      <alignment horizontal="center" vertical="center" wrapText="1"/>
    </xf>
    <xf numFmtId="0" fontId="7" fillId="11" borderId="55" xfId="0" applyFont="1" applyFill="1" applyBorder="1" applyAlignment="1">
      <alignment horizontal="center" vertical="center" wrapText="1"/>
    </xf>
    <xf numFmtId="0" fontId="7" fillId="11" borderId="56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16" borderId="55" xfId="0" applyFont="1" applyFill="1" applyBorder="1" applyAlignment="1">
      <alignment horizontal="center" vertical="center" wrapText="1"/>
    </xf>
    <xf numFmtId="0" fontId="7" fillId="16" borderId="56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9" borderId="55" xfId="0" applyFont="1" applyFill="1" applyBorder="1" applyAlignment="1">
      <alignment horizontal="center" vertical="center" wrapText="1"/>
    </xf>
    <xf numFmtId="0" fontId="12" fillId="19" borderId="56" xfId="0" applyFont="1" applyFill="1" applyBorder="1" applyAlignment="1">
      <alignment horizontal="center" vertical="center" wrapText="1"/>
    </xf>
    <xf numFmtId="0" fontId="12" fillId="19" borderId="35" xfId="0" applyFont="1" applyFill="1" applyBorder="1" applyAlignment="1">
      <alignment horizontal="center" wrapText="1"/>
    </xf>
    <xf numFmtId="0" fontId="12" fillId="19" borderId="27" xfId="0" applyFont="1" applyFill="1" applyBorder="1" applyAlignment="1">
      <alignment horizontal="center" wrapText="1"/>
    </xf>
    <xf numFmtId="0" fontId="7" fillId="35" borderId="32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12" fillId="19" borderId="58" xfId="0" applyFont="1" applyFill="1" applyBorder="1" applyAlignment="1">
      <alignment horizontal="center" wrapText="1"/>
    </xf>
    <xf numFmtId="0" fontId="12" fillId="19" borderId="59" xfId="0" applyFont="1" applyFill="1" applyBorder="1" applyAlignment="1">
      <alignment horizontal="center" wrapText="1"/>
    </xf>
    <xf numFmtId="0" fontId="12" fillId="19" borderId="60" xfId="0" applyFont="1" applyFill="1" applyBorder="1" applyAlignment="1">
      <alignment horizontal="center" wrapText="1"/>
    </xf>
    <xf numFmtId="0" fontId="2" fillId="19" borderId="32" xfId="0" applyFont="1" applyFill="1" applyBorder="1" applyAlignment="1">
      <alignment horizontal="center" wrapText="1"/>
    </xf>
    <xf numFmtId="0" fontId="2" fillId="19" borderId="33" xfId="0" applyFont="1" applyFill="1" applyBorder="1" applyAlignment="1">
      <alignment horizontal="center" wrapText="1"/>
    </xf>
    <xf numFmtId="0" fontId="2" fillId="19" borderId="31" xfId="0" applyFont="1" applyFill="1" applyBorder="1" applyAlignment="1">
      <alignment horizontal="center" wrapText="1"/>
    </xf>
    <xf numFmtId="0" fontId="12" fillId="35" borderId="32" xfId="0" applyFont="1" applyFill="1" applyBorder="1" applyAlignment="1">
      <alignment horizontal="center" wrapText="1"/>
    </xf>
    <xf numFmtId="0" fontId="12" fillId="35" borderId="33" xfId="0" applyFont="1" applyFill="1" applyBorder="1" applyAlignment="1">
      <alignment horizontal="center" wrapText="1"/>
    </xf>
    <xf numFmtId="0" fontId="12" fillId="35" borderId="40" xfId="0" applyFont="1" applyFill="1" applyBorder="1" applyAlignment="1">
      <alignment horizontal="center" wrapText="1"/>
    </xf>
    <xf numFmtId="0" fontId="12" fillId="35" borderId="61" xfId="0" applyFont="1" applyFill="1" applyBorder="1" applyAlignment="1">
      <alignment horizontal="center" wrapText="1"/>
    </xf>
    <xf numFmtId="0" fontId="12" fillId="35" borderId="62" xfId="0" applyFont="1" applyFill="1" applyBorder="1" applyAlignment="1">
      <alignment horizontal="center" wrapText="1"/>
    </xf>
    <xf numFmtId="0" fontId="12" fillId="35" borderId="63" xfId="0" applyFont="1" applyFill="1" applyBorder="1" applyAlignment="1">
      <alignment horizontal="center" wrapText="1"/>
    </xf>
    <xf numFmtId="0" fontId="12" fillId="36" borderId="64" xfId="0" applyFont="1" applyFill="1" applyBorder="1" applyAlignment="1">
      <alignment horizontal="center" vertical="center" wrapText="1"/>
    </xf>
    <xf numFmtId="0" fontId="12" fillId="36" borderId="65" xfId="0" applyFont="1" applyFill="1" applyBorder="1" applyAlignment="1">
      <alignment horizontal="center" vertical="center" wrapText="1"/>
    </xf>
    <xf numFmtId="0" fontId="12" fillId="36" borderId="66" xfId="0" applyFont="1" applyFill="1" applyBorder="1" applyAlignment="1">
      <alignment horizontal="center" vertical="center" wrapText="1"/>
    </xf>
    <xf numFmtId="0" fontId="12" fillId="19" borderId="58" xfId="0" applyFont="1" applyFill="1" applyBorder="1" applyAlignment="1">
      <alignment horizontal="center"/>
    </xf>
    <xf numFmtId="0" fontId="12" fillId="19" borderId="59" xfId="0" applyFont="1" applyFill="1" applyBorder="1" applyAlignment="1">
      <alignment horizontal="center"/>
    </xf>
    <xf numFmtId="0" fontId="12" fillId="19" borderId="6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7" fillId="35" borderId="25" xfId="0" applyFont="1" applyFill="1" applyBorder="1" applyAlignment="1">
      <alignment horizontal="center" wrapText="1"/>
    </xf>
    <xf numFmtId="0" fontId="7" fillId="35" borderId="57" xfId="0" applyFont="1" applyFill="1" applyBorder="1" applyAlignment="1">
      <alignment horizontal="center" wrapText="1"/>
    </xf>
    <xf numFmtId="0" fontId="7" fillId="35" borderId="67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0" fontId="12" fillId="19" borderId="68" xfId="0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0" fontId="7" fillId="35" borderId="61" xfId="0" applyFont="1" applyFill="1" applyBorder="1" applyAlignment="1">
      <alignment horizontal="center" vertical="center" wrapText="1"/>
    </xf>
    <xf numFmtId="0" fontId="7" fillId="35" borderId="62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7" fillId="7" borderId="68" xfId="0" applyFont="1" applyFill="1" applyBorder="1" applyAlignment="1">
      <alignment horizontal="center" wrapText="1"/>
    </xf>
    <xf numFmtId="0" fontId="7" fillId="7" borderId="3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center" wrapText="1"/>
    </xf>
    <xf numFmtId="0" fontId="12" fillId="19" borderId="32" xfId="0" applyFont="1" applyFill="1" applyBorder="1" applyAlignment="1">
      <alignment horizontal="center" wrapText="1"/>
    </xf>
    <xf numFmtId="0" fontId="12" fillId="19" borderId="33" xfId="0" applyFont="1" applyFill="1" applyBorder="1" applyAlignment="1">
      <alignment horizontal="center" wrapText="1"/>
    </xf>
    <xf numFmtId="0" fontId="12" fillId="19" borderId="31" xfId="0" applyFont="1" applyFill="1" applyBorder="1" applyAlignment="1">
      <alignment horizontal="center" wrapText="1"/>
    </xf>
    <xf numFmtId="0" fontId="8" fillId="12" borderId="32" xfId="0" applyFont="1" applyFill="1" applyBorder="1" applyAlignment="1">
      <alignment horizontal="center" wrapText="1"/>
    </xf>
    <xf numFmtId="0" fontId="8" fillId="12" borderId="33" xfId="0" applyFont="1" applyFill="1" applyBorder="1" applyAlignment="1">
      <alignment horizontal="center" wrapText="1"/>
    </xf>
    <xf numFmtId="0" fontId="8" fillId="12" borderId="31" xfId="0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wrapText="1"/>
    </xf>
    <xf numFmtId="0" fontId="2" fillId="33" borderId="65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12" fillId="19" borderId="58" xfId="0" applyFont="1" applyFill="1" applyBorder="1" applyAlignment="1">
      <alignment horizontal="center" wrapText="1"/>
    </xf>
    <xf numFmtId="0" fontId="12" fillId="19" borderId="59" xfId="0" applyFont="1" applyFill="1" applyBorder="1" applyAlignment="1">
      <alignment horizontal="center" wrapText="1"/>
    </xf>
    <xf numFmtId="0" fontId="12" fillId="19" borderId="60" xfId="0" applyFont="1" applyFill="1" applyBorder="1" applyAlignment="1">
      <alignment horizontal="center" wrapText="1"/>
    </xf>
    <xf numFmtId="0" fontId="12" fillId="19" borderId="25" xfId="0" applyFont="1" applyFill="1" applyBorder="1" applyAlignment="1">
      <alignment horizontal="center" vertical="center" wrapText="1"/>
    </xf>
    <xf numFmtId="0" fontId="12" fillId="19" borderId="57" xfId="0" applyFont="1" applyFill="1" applyBorder="1" applyAlignment="1">
      <alignment horizontal="center" vertical="center" wrapText="1"/>
    </xf>
    <xf numFmtId="0" fontId="12" fillId="19" borderId="69" xfId="0" applyFont="1" applyFill="1" applyBorder="1" applyAlignment="1">
      <alignment horizontal="center" vertical="center" wrapText="1"/>
    </xf>
    <xf numFmtId="0" fontId="12" fillId="19" borderId="70" xfId="0" applyFont="1" applyFill="1" applyBorder="1" applyAlignment="1">
      <alignment horizontal="center" vertical="center" wrapText="1"/>
    </xf>
    <xf numFmtId="0" fontId="12" fillId="19" borderId="51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71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72" xfId="0" applyFont="1" applyFill="1" applyBorder="1" applyAlignment="1">
      <alignment horizontal="center" vertical="center" wrapText="1"/>
    </xf>
    <xf numFmtId="0" fontId="12" fillId="35" borderId="71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wrapText="1"/>
    </xf>
    <xf numFmtId="0" fontId="12" fillId="35" borderId="72" xfId="0" applyFont="1" applyFill="1" applyBorder="1" applyAlignment="1">
      <alignment horizont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7" fillId="12" borderId="61" xfId="0" applyFont="1" applyFill="1" applyBorder="1" applyAlignment="1">
      <alignment horizontal="center" vertical="center" wrapText="1"/>
    </xf>
    <xf numFmtId="0" fontId="7" fillId="12" borderId="62" xfId="0" applyFont="1" applyFill="1" applyBorder="1" applyAlignment="1">
      <alignment horizontal="center" vertical="center" wrapText="1"/>
    </xf>
    <xf numFmtId="0" fontId="7" fillId="12" borderId="7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16"/>
  <sheetViews>
    <sheetView tabSelected="1" zoomScalePageLayoutView="0" workbookViewId="0" topLeftCell="A1">
      <pane ySplit="1" topLeftCell="A239" activePane="bottomLeft" state="frozen"/>
      <selection pane="topLeft" activeCell="A1" sqref="A1"/>
      <selection pane="bottomLeft" activeCell="F250" sqref="F250"/>
    </sheetView>
  </sheetViews>
  <sheetFormatPr defaultColWidth="9.140625" defaultRowHeight="12.75"/>
  <cols>
    <col min="1" max="1" width="41.57421875" style="1" customWidth="1"/>
    <col min="2" max="2" width="7.28125" style="1" customWidth="1"/>
    <col min="3" max="3" width="9.7109375" style="1" customWidth="1"/>
    <col min="4" max="4" width="13.8515625" style="1" customWidth="1"/>
    <col min="5" max="5" width="12.28125" style="1" customWidth="1"/>
    <col min="6" max="6" width="13.00390625" style="1" customWidth="1"/>
    <col min="7" max="7" width="13.140625" style="1" customWidth="1"/>
    <col min="8" max="8" width="11.421875" style="1" customWidth="1"/>
    <col min="9" max="9" width="11.57421875" style="1" customWidth="1"/>
    <col min="10" max="10" width="12.7109375" style="1" customWidth="1"/>
    <col min="11" max="11" width="8.8515625" style="1" customWidth="1"/>
    <col min="12" max="12" width="9.140625" style="1" hidden="1" customWidth="1"/>
    <col min="13" max="13" width="15.421875" style="1" bestFit="1" customWidth="1"/>
    <col min="14" max="16384" width="9.140625" style="1" customWidth="1"/>
  </cols>
  <sheetData>
    <row r="1" spans="1:11" ht="20.25" customHeight="1" thickBot="1">
      <c r="A1" s="9" t="s">
        <v>1</v>
      </c>
      <c r="B1" s="22" t="s">
        <v>267</v>
      </c>
      <c r="C1" s="8"/>
      <c r="D1" s="8"/>
      <c r="E1" s="8"/>
      <c r="F1" s="8"/>
      <c r="G1" s="8"/>
      <c r="H1" s="8"/>
      <c r="I1" s="317"/>
      <c r="J1" s="318"/>
      <c r="K1" s="8"/>
    </row>
    <row r="2" spans="1:11" ht="20.25" customHeight="1" hidden="1">
      <c r="A2" s="9"/>
      <c r="B2" s="8"/>
      <c r="C2" s="8"/>
      <c r="D2" s="8"/>
      <c r="E2" s="8"/>
      <c r="F2" s="8"/>
      <c r="G2" s="8"/>
      <c r="H2" s="8"/>
      <c r="I2" s="10"/>
      <c r="J2" s="10"/>
      <c r="K2" s="8"/>
    </row>
    <row r="3" spans="1:11" ht="20.25" customHeight="1" hidden="1">
      <c r="A3" s="9"/>
      <c r="B3" s="8"/>
      <c r="C3" s="8"/>
      <c r="D3" s="8"/>
      <c r="E3" s="8"/>
      <c r="F3" s="8"/>
      <c r="G3" s="8"/>
      <c r="H3" s="8"/>
      <c r="I3" s="10"/>
      <c r="J3" s="10"/>
      <c r="K3" s="8"/>
    </row>
    <row r="4" spans="1:11" ht="20.25" customHeight="1" hidden="1">
      <c r="A4" s="9"/>
      <c r="B4" s="8"/>
      <c r="C4" s="8"/>
      <c r="D4" s="8"/>
      <c r="E4" s="8"/>
      <c r="F4" s="8"/>
      <c r="G4" s="8"/>
      <c r="H4" s="8"/>
      <c r="I4" s="10"/>
      <c r="J4" s="10"/>
      <c r="K4" s="8"/>
    </row>
    <row r="5" spans="1:13" ht="27.75" customHeight="1">
      <c r="A5" s="319" t="s">
        <v>166</v>
      </c>
      <c r="B5" s="319"/>
      <c r="C5" s="319"/>
      <c r="D5" s="319"/>
      <c r="E5" s="319"/>
      <c r="F5" s="319"/>
      <c r="G5" s="319"/>
      <c r="H5" s="319"/>
      <c r="I5" s="319"/>
      <c r="J5" s="319"/>
      <c r="K5" s="11"/>
      <c r="L5" s="12"/>
      <c r="M5" s="12"/>
    </row>
    <row r="6" spans="1:13" ht="27.75" customHeight="1" hidden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1"/>
      <c r="L6" s="12"/>
      <c r="M6" s="12"/>
    </row>
    <row r="7" spans="1:11" ht="18.75" customHeight="1" thickBo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8"/>
    </row>
    <row r="8" spans="1:11" ht="18.75" customHeight="1" hidden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8"/>
    </row>
    <row r="9" spans="1:11" ht="17.25" customHeight="1" thickBot="1">
      <c r="A9" s="8"/>
      <c r="B9" s="8"/>
      <c r="C9" s="8"/>
      <c r="D9" s="8"/>
      <c r="E9" s="8"/>
      <c r="F9" s="8"/>
      <c r="G9" s="8"/>
      <c r="H9" s="8"/>
      <c r="I9" s="324" t="s">
        <v>165</v>
      </c>
      <c r="J9" s="325"/>
      <c r="K9" s="8"/>
    </row>
    <row r="10" spans="1:11" ht="62.25" customHeight="1" thickBot="1">
      <c r="A10" s="249" t="s">
        <v>81</v>
      </c>
      <c r="B10" s="250" t="s">
        <v>84</v>
      </c>
      <c r="C10" s="251" t="s">
        <v>82</v>
      </c>
      <c r="D10" s="251" t="s">
        <v>231</v>
      </c>
      <c r="E10" s="251" t="s">
        <v>232</v>
      </c>
      <c r="F10" s="251" t="s">
        <v>83</v>
      </c>
      <c r="G10" s="252" t="s">
        <v>110</v>
      </c>
      <c r="H10" s="252" t="s">
        <v>111</v>
      </c>
      <c r="I10" s="252" t="s">
        <v>163</v>
      </c>
      <c r="J10" s="251" t="s">
        <v>164</v>
      </c>
      <c r="K10" s="8"/>
    </row>
    <row r="11" spans="1:11" ht="13.5" customHeight="1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2">
        <v>7</v>
      </c>
      <c r="H11" s="42">
        <v>8</v>
      </c>
      <c r="I11" s="13">
        <v>9</v>
      </c>
      <c r="J11" s="42">
        <v>10</v>
      </c>
      <c r="K11" s="8"/>
    </row>
    <row r="12" spans="1:11" ht="15" thickBot="1">
      <c r="A12" s="328" t="s">
        <v>9</v>
      </c>
      <c r="B12" s="329"/>
      <c r="C12" s="329"/>
      <c r="D12" s="329"/>
      <c r="E12" s="329"/>
      <c r="F12" s="329"/>
      <c r="G12" s="329"/>
      <c r="H12" s="329"/>
      <c r="I12" s="329"/>
      <c r="J12" s="330"/>
      <c r="K12" s="8"/>
    </row>
    <row r="13" spans="1:11" ht="15">
      <c r="A13" s="213" t="s">
        <v>27</v>
      </c>
      <c r="B13" s="211" t="s">
        <v>2</v>
      </c>
      <c r="C13" s="212" t="s">
        <v>3</v>
      </c>
      <c r="D13" s="140">
        <v>600000</v>
      </c>
      <c r="E13" s="141">
        <f>D13</f>
        <v>600000</v>
      </c>
      <c r="F13" s="214">
        <f>D13+G13+H13+I13+J13</f>
        <v>600000</v>
      </c>
      <c r="G13" s="141">
        <v>0</v>
      </c>
      <c r="H13" s="141">
        <v>0</v>
      </c>
      <c r="I13" s="141">
        <v>0</v>
      </c>
      <c r="J13" s="142">
        <v>0</v>
      </c>
      <c r="K13" s="8"/>
    </row>
    <row r="14" spans="1:11" ht="15.75" thickBot="1">
      <c r="A14" s="123" t="s">
        <v>229</v>
      </c>
      <c r="B14" s="209" t="s">
        <v>2</v>
      </c>
      <c r="C14" s="210" t="s">
        <v>3</v>
      </c>
      <c r="D14" s="171">
        <v>134000</v>
      </c>
      <c r="E14" s="124">
        <f>D14</f>
        <v>134000</v>
      </c>
      <c r="F14" s="208">
        <f>D14+G14+H14+I14+J14</f>
        <v>134000</v>
      </c>
      <c r="G14" s="124"/>
      <c r="H14" s="124"/>
      <c r="I14" s="124"/>
      <c r="J14" s="125"/>
      <c r="K14" s="8"/>
    </row>
    <row r="15" spans="1:11" ht="19.5" customHeight="1" thickBot="1">
      <c r="A15" s="326" t="s">
        <v>4</v>
      </c>
      <c r="B15" s="327"/>
      <c r="C15" s="327"/>
      <c r="D15" s="206">
        <f>SUM(D13:D14)</f>
        <v>734000</v>
      </c>
      <c r="E15" s="206">
        <f>SUM(E13:E14)</f>
        <v>734000</v>
      </c>
      <c r="F15" s="206">
        <f>SUM(F13:F14)</f>
        <v>734000</v>
      </c>
      <c r="G15" s="206">
        <f>SUM(G13:G13)</f>
        <v>0</v>
      </c>
      <c r="H15" s="206">
        <f>SUM(H13:H13)</f>
        <v>0</v>
      </c>
      <c r="I15" s="206">
        <f>SUM(I13:I13)</f>
        <v>0</v>
      </c>
      <c r="J15" s="207">
        <f>SUM(J13:J13)</f>
        <v>0</v>
      </c>
      <c r="K15" s="8"/>
    </row>
    <row r="16" spans="1:11" ht="15.75" customHeight="1" hidden="1">
      <c r="A16" s="320" t="s">
        <v>10</v>
      </c>
      <c r="B16" s="321"/>
      <c r="C16" s="321"/>
      <c r="D16" s="321"/>
      <c r="E16" s="321"/>
      <c r="F16" s="321"/>
      <c r="G16" s="321"/>
      <c r="H16" s="321"/>
      <c r="I16" s="321"/>
      <c r="J16" s="322"/>
      <c r="K16" s="8"/>
    </row>
    <row r="17" spans="1:11" ht="15.75" customHeight="1" hidden="1" thickBot="1">
      <c r="A17" s="104"/>
      <c r="B17" s="105" t="s">
        <v>2</v>
      </c>
      <c r="C17" s="106" t="s">
        <v>5</v>
      </c>
      <c r="D17" s="107">
        <v>0</v>
      </c>
      <c r="E17" s="107">
        <v>0</v>
      </c>
      <c r="F17" s="108">
        <v>0</v>
      </c>
      <c r="G17" s="109">
        <v>0</v>
      </c>
      <c r="H17" s="110">
        <v>0</v>
      </c>
      <c r="I17" s="110">
        <v>0</v>
      </c>
      <c r="J17" s="111">
        <v>0</v>
      </c>
      <c r="K17" s="8"/>
    </row>
    <row r="18" spans="1:11" ht="26.25" customHeight="1" hidden="1" thickBot="1">
      <c r="A18" s="291" t="s">
        <v>6</v>
      </c>
      <c r="B18" s="292"/>
      <c r="C18" s="292"/>
      <c r="D18" s="126">
        <f aca="true" t="shared" si="0" ref="D18:J18">SUM(D17)</f>
        <v>0</v>
      </c>
      <c r="E18" s="126">
        <f t="shared" si="0"/>
        <v>0</v>
      </c>
      <c r="F18" s="126">
        <f t="shared" si="0"/>
        <v>0</v>
      </c>
      <c r="G18" s="102">
        <f t="shared" si="0"/>
        <v>0</v>
      </c>
      <c r="H18" s="102">
        <f t="shared" si="0"/>
        <v>0</v>
      </c>
      <c r="I18" s="102">
        <f t="shared" si="0"/>
        <v>0</v>
      </c>
      <c r="J18" s="103">
        <f t="shared" si="0"/>
        <v>0</v>
      </c>
      <c r="K18" s="8"/>
    </row>
    <row r="19" spans="1:11" ht="15" thickBot="1">
      <c r="A19" s="293" t="s">
        <v>11</v>
      </c>
      <c r="B19" s="294"/>
      <c r="C19" s="294"/>
      <c r="D19" s="294"/>
      <c r="E19" s="294"/>
      <c r="F19" s="294"/>
      <c r="G19" s="294"/>
      <c r="H19" s="294"/>
      <c r="I19" s="294"/>
      <c r="J19" s="295"/>
      <c r="K19" s="8"/>
    </row>
    <row r="20" spans="1:11" ht="26.25">
      <c r="A20" s="51" t="s">
        <v>155</v>
      </c>
      <c r="B20" s="4" t="s">
        <v>2</v>
      </c>
      <c r="C20" s="5" t="s">
        <v>12</v>
      </c>
      <c r="D20" s="52">
        <v>1000</v>
      </c>
      <c r="E20" s="52">
        <f>D20</f>
        <v>1000</v>
      </c>
      <c r="F20" s="53">
        <v>130000</v>
      </c>
      <c r="G20" s="45">
        <v>129000</v>
      </c>
      <c r="H20" s="3">
        <v>0</v>
      </c>
      <c r="I20" s="3">
        <v>0</v>
      </c>
      <c r="J20" s="6">
        <v>0</v>
      </c>
      <c r="K20" s="8"/>
    </row>
    <row r="21" spans="1:11" ht="26.25">
      <c r="A21" s="54" t="s">
        <v>50</v>
      </c>
      <c r="B21" s="4" t="s">
        <v>2</v>
      </c>
      <c r="C21" s="5" t="s">
        <v>12</v>
      </c>
      <c r="D21" s="55">
        <v>157000</v>
      </c>
      <c r="E21" s="52">
        <f>D21</f>
        <v>157000</v>
      </c>
      <c r="F21" s="53">
        <f>D21+G21+H21+I21+J21</f>
        <v>157000</v>
      </c>
      <c r="G21" s="45">
        <v>0</v>
      </c>
      <c r="H21" s="3">
        <v>0</v>
      </c>
      <c r="I21" s="3">
        <v>0</v>
      </c>
      <c r="J21" s="6">
        <v>0</v>
      </c>
      <c r="K21" s="8"/>
    </row>
    <row r="22" spans="1:11" ht="26.25">
      <c r="A22" s="54" t="s">
        <v>62</v>
      </c>
      <c r="B22" s="4" t="s">
        <v>2</v>
      </c>
      <c r="C22" s="5" t="s">
        <v>12</v>
      </c>
      <c r="D22" s="55">
        <v>50000</v>
      </c>
      <c r="E22" s="52">
        <v>50000</v>
      </c>
      <c r="F22" s="53">
        <f>D22+G22+H22+I22+J22</f>
        <v>119000</v>
      </c>
      <c r="G22" s="45">
        <v>69000</v>
      </c>
      <c r="H22" s="3">
        <v>0</v>
      </c>
      <c r="I22" s="3">
        <v>0</v>
      </c>
      <c r="J22" s="6">
        <v>0</v>
      </c>
      <c r="K22" s="8"/>
    </row>
    <row r="23" spans="1:11" ht="26.25">
      <c r="A23" s="54" t="s">
        <v>51</v>
      </c>
      <c r="B23" s="4" t="s">
        <v>2</v>
      </c>
      <c r="C23" s="5" t="s">
        <v>12</v>
      </c>
      <c r="D23" s="55">
        <v>1000</v>
      </c>
      <c r="E23" s="52">
        <f>D23</f>
        <v>1000</v>
      </c>
      <c r="F23" s="53">
        <f>D23+G23+H23+I23+J23</f>
        <v>156000</v>
      </c>
      <c r="G23" s="45">
        <v>155000</v>
      </c>
      <c r="H23" s="3">
        <v>0</v>
      </c>
      <c r="I23" s="3">
        <v>0</v>
      </c>
      <c r="J23" s="6">
        <v>0</v>
      </c>
      <c r="K23" s="8"/>
    </row>
    <row r="24" spans="1:11" ht="26.25">
      <c r="A24" s="54" t="s">
        <v>85</v>
      </c>
      <c r="B24" s="4" t="s">
        <v>2</v>
      </c>
      <c r="C24" s="5" t="s">
        <v>12</v>
      </c>
      <c r="D24" s="55">
        <v>1000</v>
      </c>
      <c r="E24" s="52">
        <f>D24</f>
        <v>1000</v>
      </c>
      <c r="F24" s="53">
        <f>D24+G24+H24+I24+J24</f>
        <v>139000</v>
      </c>
      <c r="G24" s="45">
        <v>138000</v>
      </c>
      <c r="H24" s="3"/>
      <c r="I24" s="3"/>
      <c r="J24" s="6"/>
      <c r="K24" s="8"/>
    </row>
    <row r="25" spans="1:11" ht="15.75" thickBot="1">
      <c r="A25" s="253" t="s">
        <v>225</v>
      </c>
      <c r="B25" s="4" t="s">
        <v>2</v>
      </c>
      <c r="C25" s="5" t="s">
        <v>12</v>
      </c>
      <c r="D25" s="48">
        <v>75000</v>
      </c>
      <c r="E25" s="52">
        <f>D25</f>
        <v>75000</v>
      </c>
      <c r="F25" s="53">
        <f>D25+G25+H25+I25+J25</f>
        <v>75000</v>
      </c>
      <c r="G25" s="45">
        <v>0</v>
      </c>
      <c r="H25" s="3">
        <v>0</v>
      </c>
      <c r="I25" s="3">
        <v>0</v>
      </c>
      <c r="J25" s="6">
        <v>0</v>
      </c>
      <c r="K25" s="8"/>
    </row>
    <row r="26" spans="1:11" ht="15.75" hidden="1" thickBot="1">
      <c r="A26" s="253"/>
      <c r="B26" s="4"/>
      <c r="C26" s="5"/>
      <c r="D26" s="62"/>
      <c r="E26" s="52"/>
      <c r="F26" s="53"/>
      <c r="G26" s="45"/>
      <c r="H26" s="3"/>
      <c r="I26" s="3"/>
      <c r="J26" s="6"/>
      <c r="K26" s="8"/>
    </row>
    <row r="27" spans="1:11" ht="15.75" hidden="1" thickBot="1">
      <c r="A27" s="253"/>
      <c r="B27" s="4"/>
      <c r="C27" s="5"/>
      <c r="D27" s="62"/>
      <c r="E27" s="52"/>
      <c r="F27" s="53"/>
      <c r="G27" s="45"/>
      <c r="H27" s="3"/>
      <c r="I27" s="3"/>
      <c r="J27" s="6"/>
      <c r="K27" s="8"/>
    </row>
    <row r="28" spans="1:11" ht="19.5" customHeight="1" thickBot="1">
      <c r="A28" s="336" t="s">
        <v>13</v>
      </c>
      <c r="B28" s="337"/>
      <c r="C28" s="338"/>
      <c r="D28" s="84">
        <f aca="true" t="shared" si="1" ref="D28:J28">SUM(D20:D27)</f>
        <v>285000</v>
      </c>
      <c r="E28" s="84">
        <f t="shared" si="1"/>
        <v>285000</v>
      </c>
      <c r="F28" s="85">
        <f t="shared" si="1"/>
        <v>776000</v>
      </c>
      <c r="G28" s="85">
        <f t="shared" si="1"/>
        <v>491000</v>
      </c>
      <c r="H28" s="85">
        <f t="shared" si="1"/>
        <v>0</v>
      </c>
      <c r="I28" s="85">
        <f t="shared" si="1"/>
        <v>0</v>
      </c>
      <c r="J28" s="86">
        <f t="shared" si="1"/>
        <v>0</v>
      </c>
      <c r="K28" s="8"/>
    </row>
    <row r="29" spans="1:11" ht="21.75" customHeight="1" hidden="1">
      <c r="A29" s="334" t="s">
        <v>14</v>
      </c>
      <c r="B29" s="335"/>
      <c r="C29" s="335"/>
      <c r="D29" s="335"/>
      <c r="E29" s="335"/>
      <c r="F29" s="335"/>
      <c r="G29" s="69"/>
      <c r="H29" s="70"/>
      <c r="I29" s="70"/>
      <c r="J29" s="71"/>
      <c r="K29" s="8"/>
    </row>
    <row r="30" spans="1:11" ht="21.75" customHeight="1" hidden="1">
      <c r="A30" s="72"/>
      <c r="B30" s="4" t="s">
        <v>2</v>
      </c>
      <c r="C30" s="5" t="s">
        <v>15</v>
      </c>
      <c r="D30" s="14"/>
      <c r="E30" s="14"/>
      <c r="F30" s="15"/>
      <c r="G30" s="73"/>
      <c r="H30" s="74"/>
      <c r="I30" s="74"/>
      <c r="J30" s="75"/>
      <c r="K30" s="8"/>
    </row>
    <row r="31" spans="1:11" ht="21.75" customHeight="1" hidden="1">
      <c r="A31" s="345" t="s">
        <v>7</v>
      </c>
      <c r="B31" s="346"/>
      <c r="C31" s="347"/>
      <c r="D31" s="16">
        <f>SUM(D30:D30)</f>
        <v>0</v>
      </c>
      <c r="E31" s="16">
        <f>SUM(E30:E30)</f>
        <v>0</v>
      </c>
      <c r="F31" s="17">
        <f>SUM(F30:F30)</f>
        <v>0</v>
      </c>
      <c r="G31" s="76"/>
      <c r="H31" s="77"/>
      <c r="I31" s="77"/>
      <c r="J31" s="78"/>
      <c r="K31" s="8"/>
    </row>
    <row r="32" spans="1:11" ht="19.5" customHeight="1" thickBot="1">
      <c r="A32" s="305" t="s">
        <v>16</v>
      </c>
      <c r="B32" s="306"/>
      <c r="C32" s="306"/>
      <c r="D32" s="306"/>
      <c r="E32" s="306"/>
      <c r="F32" s="306"/>
      <c r="G32" s="306"/>
      <c r="H32" s="306"/>
      <c r="I32" s="306"/>
      <c r="J32" s="307"/>
      <c r="K32" s="8"/>
    </row>
    <row r="33" spans="1:11" ht="40.5" customHeight="1">
      <c r="A33" s="173" t="s">
        <v>157</v>
      </c>
      <c r="B33" s="4" t="s">
        <v>2</v>
      </c>
      <c r="C33" s="5" t="s">
        <v>17</v>
      </c>
      <c r="D33" s="143">
        <v>3500</v>
      </c>
      <c r="E33" s="43">
        <f aca="true" t="shared" si="2" ref="E33:E43">D33</f>
        <v>3500</v>
      </c>
      <c r="F33" s="44">
        <f aca="true" t="shared" si="3" ref="F33:F43">D33+G33+H33+I33+J33</f>
        <v>3500</v>
      </c>
      <c r="G33" s="45">
        <v>0</v>
      </c>
      <c r="H33" s="3">
        <v>0</v>
      </c>
      <c r="I33" s="3">
        <v>0</v>
      </c>
      <c r="J33" s="6">
        <v>0</v>
      </c>
      <c r="K33" s="8"/>
    </row>
    <row r="34" spans="1:11" ht="19.5" customHeight="1">
      <c r="A34" s="254" t="s">
        <v>52</v>
      </c>
      <c r="B34" s="46" t="s">
        <v>2</v>
      </c>
      <c r="C34" s="47" t="s">
        <v>17</v>
      </c>
      <c r="D34" s="48">
        <v>1000</v>
      </c>
      <c r="E34" s="43">
        <f t="shared" si="2"/>
        <v>1000</v>
      </c>
      <c r="F34" s="44">
        <f t="shared" si="3"/>
        <v>130000</v>
      </c>
      <c r="G34" s="45">
        <v>129000</v>
      </c>
      <c r="H34" s="3">
        <v>0</v>
      </c>
      <c r="I34" s="3">
        <v>0</v>
      </c>
      <c r="J34" s="6">
        <v>0</v>
      </c>
      <c r="K34" s="8"/>
    </row>
    <row r="35" spans="1:11" ht="51.75">
      <c r="A35" s="57" t="s">
        <v>63</v>
      </c>
      <c r="B35" s="46" t="s">
        <v>2</v>
      </c>
      <c r="C35" s="47" t="s">
        <v>17</v>
      </c>
      <c r="D35" s="48">
        <v>100000</v>
      </c>
      <c r="E35" s="43">
        <f t="shared" si="2"/>
        <v>100000</v>
      </c>
      <c r="F35" s="44">
        <f t="shared" si="3"/>
        <v>100000</v>
      </c>
      <c r="G35" s="45">
        <v>0</v>
      </c>
      <c r="H35" s="3">
        <v>0</v>
      </c>
      <c r="I35" s="3">
        <v>0</v>
      </c>
      <c r="J35" s="6">
        <v>0</v>
      </c>
      <c r="K35" s="8"/>
    </row>
    <row r="36" spans="1:11" ht="26.25">
      <c r="A36" s="57" t="s">
        <v>207</v>
      </c>
      <c r="B36" s="46" t="s">
        <v>2</v>
      </c>
      <c r="C36" s="47" t="s">
        <v>17</v>
      </c>
      <c r="D36" s="48">
        <v>50000</v>
      </c>
      <c r="E36" s="43">
        <f t="shared" si="2"/>
        <v>50000</v>
      </c>
      <c r="F36" s="44">
        <f t="shared" si="3"/>
        <v>135000</v>
      </c>
      <c r="G36" s="45">
        <v>85000</v>
      </c>
      <c r="H36" s="3">
        <v>0</v>
      </c>
      <c r="I36" s="3">
        <v>0</v>
      </c>
      <c r="J36" s="6">
        <v>0</v>
      </c>
      <c r="K36" s="8"/>
    </row>
    <row r="37" spans="1:11" ht="15">
      <c r="A37" s="57" t="s">
        <v>54</v>
      </c>
      <c r="B37" s="46" t="s">
        <v>2</v>
      </c>
      <c r="C37" s="47" t="s">
        <v>17</v>
      </c>
      <c r="D37" s="48">
        <v>1000</v>
      </c>
      <c r="E37" s="43">
        <f t="shared" si="2"/>
        <v>1000</v>
      </c>
      <c r="F37" s="44">
        <f t="shared" si="3"/>
        <v>176840</v>
      </c>
      <c r="G37" s="45">
        <v>175840</v>
      </c>
      <c r="H37" s="3">
        <v>0</v>
      </c>
      <c r="I37" s="3">
        <v>0</v>
      </c>
      <c r="J37" s="6">
        <v>0</v>
      </c>
      <c r="K37" s="8"/>
    </row>
    <row r="38" spans="1:11" ht="30" customHeight="1">
      <c r="A38" s="57" t="s">
        <v>53</v>
      </c>
      <c r="B38" s="46" t="s">
        <v>2</v>
      </c>
      <c r="C38" s="47" t="s">
        <v>17</v>
      </c>
      <c r="D38" s="48">
        <v>1000</v>
      </c>
      <c r="E38" s="43">
        <f t="shared" si="2"/>
        <v>1000</v>
      </c>
      <c r="F38" s="44">
        <f t="shared" si="3"/>
        <v>86000</v>
      </c>
      <c r="G38" s="45">
        <v>85000</v>
      </c>
      <c r="H38" s="3">
        <v>0</v>
      </c>
      <c r="I38" s="3">
        <v>0</v>
      </c>
      <c r="J38" s="6">
        <v>0</v>
      </c>
      <c r="K38" s="8"/>
    </row>
    <row r="39" spans="1:11" ht="43.5" customHeight="1">
      <c r="A39" s="57" t="s">
        <v>64</v>
      </c>
      <c r="B39" s="46" t="s">
        <v>2</v>
      </c>
      <c r="C39" s="47" t="s">
        <v>17</v>
      </c>
      <c r="D39" s="48">
        <v>11000</v>
      </c>
      <c r="E39" s="43">
        <f t="shared" si="2"/>
        <v>11000</v>
      </c>
      <c r="F39" s="44">
        <f t="shared" si="3"/>
        <v>11000</v>
      </c>
      <c r="G39" s="45">
        <v>0</v>
      </c>
      <c r="H39" s="3">
        <v>0</v>
      </c>
      <c r="I39" s="3">
        <v>0</v>
      </c>
      <c r="J39" s="6">
        <v>0</v>
      </c>
      <c r="K39" s="8"/>
    </row>
    <row r="40" spans="1:11" ht="26.25">
      <c r="A40" s="57" t="s">
        <v>208</v>
      </c>
      <c r="B40" s="46" t="s">
        <v>2</v>
      </c>
      <c r="C40" s="47" t="s">
        <v>17</v>
      </c>
      <c r="D40" s="48">
        <v>1000</v>
      </c>
      <c r="E40" s="43">
        <f t="shared" si="2"/>
        <v>1000</v>
      </c>
      <c r="F40" s="44">
        <f t="shared" si="3"/>
        <v>135000</v>
      </c>
      <c r="G40" s="45">
        <v>134000</v>
      </c>
      <c r="H40" s="3">
        <v>0</v>
      </c>
      <c r="I40" s="3">
        <v>0</v>
      </c>
      <c r="J40" s="6">
        <v>0</v>
      </c>
      <c r="K40" s="8"/>
    </row>
    <row r="41" spans="1:13" ht="15">
      <c r="A41" s="57" t="s">
        <v>56</v>
      </c>
      <c r="B41" s="46" t="s">
        <v>2</v>
      </c>
      <c r="C41" s="47" t="s">
        <v>17</v>
      </c>
      <c r="D41" s="48">
        <v>1000</v>
      </c>
      <c r="E41" s="43">
        <f t="shared" si="2"/>
        <v>1000</v>
      </c>
      <c r="F41" s="44">
        <f t="shared" si="3"/>
        <v>170000</v>
      </c>
      <c r="G41" s="45">
        <v>169000</v>
      </c>
      <c r="H41" s="3">
        <v>0</v>
      </c>
      <c r="I41" s="3">
        <v>0</v>
      </c>
      <c r="J41" s="6">
        <v>0</v>
      </c>
      <c r="K41" s="8"/>
      <c r="M41" s="8"/>
    </row>
    <row r="42" spans="1:13" ht="15">
      <c r="A42" s="57" t="s">
        <v>224</v>
      </c>
      <c r="B42" s="46" t="s">
        <v>2</v>
      </c>
      <c r="C42" s="47" t="s">
        <v>17</v>
      </c>
      <c r="D42" s="48">
        <v>50000</v>
      </c>
      <c r="E42" s="43">
        <f t="shared" si="2"/>
        <v>50000</v>
      </c>
      <c r="F42" s="44">
        <f t="shared" si="3"/>
        <v>50000</v>
      </c>
      <c r="G42" s="45">
        <v>0</v>
      </c>
      <c r="H42" s="3">
        <v>0</v>
      </c>
      <c r="I42" s="3">
        <v>0</v>
      </c>
      <c r="J42" s="6">
        <v>0</v>
      </c>
      <c r="K42" s="8"/>
      <c r="M42" s="8"/>
    </row>
    <row r="43" spans="1:11" ht="27" thickBot="1">
      <c r="A43" s="57" t="s">
        <v>55</v>
      </c>
      <c r="B43" s="46" t="s">
        <v>2</v>
      </c>
      <c r="C43" s="47" t="s">
        <v>17</v>
      </c>
      <c r="D43" s="48">
        <v>1000</v>
      </c>
      <c r="E43" s="43">
        <f t="shared" si="2"/>
        <v>1000</v>
      </c>
      <c r="F43" s="44">
        <f t="shared" si="3"/>
        <v>75000</v>
      </c>
      <c r="G43" s="45">
        <v>74000</v>
      </c>
      <c r="H43" s="3">
        <v>0</v>
      </c>
      <c r="I43" s="3">
        <v>0</v>
      </c>
      <c r="J43" s="6">
        <v>0</v>
      </c>
      <c r="K43" s="8"/>
    </row>
    <row r="44" spans="1:11" ht="19.5" customHeight="1" thickBot="1">
      <c r="A44" s="302" t="s">
        <v>8</v>
      </c>
      <c r="B44" s="303"/>
      <c r="C44" s="304"/>
      <c r="D44" s="84">
        <f aca="true" t="shared" si="4" ref="D44:J44">SUM(D33:D43)</f>
        <v>220500</v>
      </c>
      <c r="E44" s="84">
        <f t="shared" si="4"/>
        <v>220500</v>
      </c>
      <c r="F44" s="85">
        <f t="shared" si="4"/>
        <v>1072340</v>
      </c>
      <c r="G44" s="85">
        <f t="shared" si="4"/>
        <v>851840</v>
      </c>
      <c r="H44" s="85">
        <f t="shared" si="4"/>
        <v>0</v>
      </c>
      <c r="I44" s="98">
        <f t="shared" si="4"/>
        <v>0</v>
      </c>
      <c r="J44" s="99">
        <f t="shared" si="4"/>
        <v>0</v>
      </c>
      <c r="K44" s="8"/>
    </row>
    <row r="45" spans="1:11" ht="20.25" customHeight="1" thickBot="1">
      <c r="A45" s="305" t="s">
        <v>18</v>
      </c>
      <c r="B45" s="306"/>
      <c r="C45" s="306"/>
      <c r="D45" s="306"/>
      <c r="E45" s="306"/>
      <c r="F45" s="306"/>
      <c r="G45" s="306"/>
      <c r="H45" s="306"/>
      <c r="I45" s="306"/>
      <c r="J45" s="307"/>
      <c r="K45" s="8"/>
    </row>
    <row r="46" spans="1:13" ht="64.5">
      <c r="A46" s="63" t="s">
        <v>118</v>
      </c>
      <c r="B46" s="4" t="s">
        <v>2</v>
      </c>
      <c r="C46" s="5" t="s">
        <v>19</v>
      </c>
      <c r="D46" s="43">
        <v>154581</v>
      </c>
      <c r="E46" s="43">
        <v>154581</v>
      </c>
      <c r="F46" s="56">
        <v>154581</v>
      </c>
      <c r="G46" s="45">
        <v>0</v>
      </c>
      <c r="H46" s="3">
        <v>0</v>
      </c>
      <c r="I46" s="3">
        <v>0</v>
      </c>
      <c r="J46" s="6">
        <v>0</v>
      </c>
      <c r="K46" s="8"/>
      <c r="M46" s="8"/>
    </row>
    <row r="47" spans="1:11" ht="39">
      <c r="A47" s="57" t="s">
        <v>198</v>
      </c>
      <c r="B47" s="46" t="s">
        <v>2</v>
      </c>
      <c r="C47" s="47" t="s">
        <v>19</v>
      </c>
      <c r="D47" s="43">
        <v>1000</v>
      </c>
      <c r="E47" s="43">
        <v>1000</v>
      </c>
      <c r="F47" s="44">
        <v>30000</v>
      </c>
      <c r="G47" s="45">
        <v>29000</v>
      </c>
      <c r="H47" s="3">
        <v>0</v>
      </c>
      <c r="I47" s="3">
        <v>0</v>
      </c>
      <c r="J47" s="6">
        <v>0</v>
      </c>
      <c r="K47" s="8"/>
    </row>
    <row r="48" spans="1:11" ht="51.75">
      <c r="A48" s="57" t="s">
        <v>199</v>
      </c>
      <c r="B48" s="46" t="s">
        <v>2</v>
      </c>
      <c r="C48" s="47" t="s">
        <v>19</v>
      </c>
      <c r="D48" s="43">
        <v>1000</v>
      </c>
      <c r="E48" s="43">
        <v>1000</v>
      </c>
      <c r="F48" s="44">
        <v>120000</v>
      </c>
      <c r="G48" s="45">
        <v>119000</v>
      </c>
      <c r="H48" s="3">
        <v>0</v>
      </c>
      <c r="I48" s="3">
        <v>0</v>
      </c>
      <c r="J48" s="6">
        <v>0</v>
      </c>
      <c r="K48" s="8"/>
    </row>
    <row r="49" spans="1:11" ht="18" customHeight="1">
      <c r="A49" s="57" t="s">
        <v>119</v>
      </c>
      <c r="B49" s="46" t="s">
        <v>2</v>
      </c>
      <c r="C49" s="47" t="s">
        <v>19</v>
      </c>
      <c r="D49" s="43">
        <v>134000</v>
      </c>
      <c r="E49" s="43">
        <v>134000</v>
      </c>
      <c r="F49" s="56">
        <v>134000</v>
      </c>
      <c r="G49" s="45">
        <v>0</v>
      </c>
      <c r="H49" s="3">
        <v>0</v>
      </c>
      <c r="I49" s="3">
        <v>0</v>
      </c>
      <c r="J49" s="6">
        <v>0</v>
      </c>
      <c r="K49" s="8"/>
    </row>
    <row r="50" spans="1:11" ht="64.5">
      <c r="A50" s="57" t="s">
        <v>156</v>
      </c>
      <c r="B50" s="46" t="s">
        <v>2</v>
      </c>
      <c r="C50" s="47" t="s">
        <v>19</v>
      </c>
      <c r="D50" s="43">
        <v>1000</v>
      </c>
      <c r="E50" s="43">
        <f>D50</f>
        <v>1000</v>
      </c>
      <c r="F50" s="44">
        <f>D50+G50+H50+I50+J50</f>
        <v>70000</v>
      </c>
      <c r="G50" s="45">
        <v>69000</v>
      </c>
      <c r="H50" s="3">
        <v>0</v>
      </c>
      <c r="I50" s="3">
        <v>0</v>
      </c>
      <c r="J50" s="6">
        <v>0</v>
      </c>
      <c r="K50" s="8"/>
    </row>
    <row r="51" spans="1:11" ht="15">
      <c r="A51" s="57" t="s">
        <v>117</v>
      </c>
      <c r="B51" s="46" t="s">
        <v>2</v>
      </c>
      <c r="C51" s="47" t="s">
        <v>19</v>
      </c>
      <c r="D51" s="43">
        <v>1000</v>
      </c>
      <c r="E51" s="43">
        <f>D51</f>
        <v>1000</v>
      </c>
      <c r="F51" s="44">
        <f>D51+G51+H51+I51+J51</f>
        <v>70000</v>
      </c>
      <c r="G51" s="45">
        <v>69000</v>
      </c>
      <c r="H51" s="3">
        <v>0</v>
      </c>
      <c r="I51" s="3">
        <v>0</v>
      </c>
      <c r="J51" s="6">
        <v>0</v>
      </c>
      <c r="K51" s="8"/>
    </row>
    <row r="52" spans="1:11" ht="19.5" customHeight="1" thickBot="1">
      <c r="A52" s="348" t="s">
        <v>20</v>
      </c>
      <c r="B52" s="349"/>
      <c r="C52" s="350"/>
      <c r="D52" s="116">
        <f aca="true" t="shared" si="5" ref="D52:J52">SUM(D46:D51)</f>
        <v>292581</v>
      </c>
      <c r="E52" s="116">
        <f t="shared" si="5"/>
        <v>292581</v>
      </c>
      <c r="F52" s="116">
        <f t="shared" si="5"/>
        <v>578581</v>
      </c>
      <c r="G52" s="116">
        <f t="shared" si="5"/>
        <v>286000</v>
      </c>
      <c r="H52" s="117">
        <f t="shared" si="5"/>
        <v>0</v>
      </c>
      <c r="I52" s="117">
        <f t="shared" si="5"/>
        <v>0</v>
      </c>
      <c r="J52" s="118">
        <f t="shared" si="5"/>
        <v>0</v>
      </c>
      <c r="K52" s="8"/>
    </row>
    <row r="53" spans="1:11" ht="20.25" customHeight="1" thickBot="1">
      <c r="A53" s="305" t="s">
        <v>21</v>
      </c>
      <c r="B53" s="306"/>
      <c r="C53" s="306"/>
      <c r="D53" s="306"/>
      <c r="E53" s="306"/>
      <c r="F53" s="306"/>
      <c r="G53" s="306"/>
      <c r="H53" s="306"/>
      <c r="I53" s="306"/>
      <c r="J53" s="307"/>
      <c r="K53" s="8"/>
    </row>
    <row r="54" spans="1:13" ht="77.25">
      <c r="A54" s="63" t="s">
        <v>154</v>
      </c>
      <c r="B54" s="4" t="s">
        <v>2</v>
      </c>
      <c r="C54" s="5" t="s">
        <v>22</v>
      </c>
      <c r="D54" s="43">
        <v>1449986</v>
      </c>
      <c r="E54" s="43">
        <f>D54</f>
        <v>1449986</v>
      </c>
      <c r="F54" s="44">
        <f>D54+G54+H54+I54+J54</f>
        <v>1449986</v>
      </c>
      <c r="G54" s="144">
        <v>0</v>
      </c>
      <c r="H54" s="145">
        <v>0</v>
      </c>
      <c r="I54" s="145">
        <v>0</v>
      </c>
      <c r="J54" s="146">
        <v>0</v>
      </c>
      <c r="K54" s="8"/>
      <c r="M54" s="8"/>
    </row>
    <row r="55" spans="1:13" ht="39">
      <c r="A55" s="57" t="s">
        <v>145</v>
      </c>
      <c r="B55" s="46" t="s">
        <v>2</v>
      </c>
      <c r="C55" s="47" t="s">
        <v>22</v>
      </c>
      <c r="D55" s="48">
        <v>305000</v>
      </c>
      <c r="E55" s="43">
        <f aca="true" t="shared" si="6" ref="E55:E98">D55</f>
        <v>305000</v>
      </c>
      <c r="F55" s="44">
        <f aca="true" t="shared" si="7" ref="F55:F98">D55+G55+H55+I55+J55</f>
        <v>305000</v>
      </c>
      <c r="G55" s="144">
        <v>0</v>
      </c>
      <c r="H55" s="145">
        <v>0</v>
      </c>
      <c r="I55" s="145">
        <v>0</v>
      </c>
      <c r="J55" s="146">
        <v>0</v>
      </c>
      <c r="K55" s="8"/>
      <c r="M55" s="8"/>
    </row>
    <row r="56" spans="1:13" ht="26.25">
      <c r="A56" s="57" t="s">
        <v>153</v>
      </c>
      <c r="B56" s="46" t="s">
        <v>2</v>
      </c>
      <c r="C56" s="47" t="s">
        <v>22</v>
      </c>
      <c r="D56" s="48">
        <v>215000</v>
      </c>
      <c r="E56" s="43">
        <f t="shared" si="6"/>
        <v>215000</v>
      </c>
      <c r="F56" s="44">
        <f t="shared" si="7"/>
        <v>215000</v>
      </c>
      <c r="G56" s="144">
        <v>0</v>
      </c>
      <c r="H56" s="145">
        <v>0</v>
      </c>
      <c r="I56" s="145">
        <v>0</v>
      </c>
      <c r="J56" s="146">
        <v>0</v>
      </c>
      <c r="K56" s="8"/>
      <c r="M56" s="8"/>
    </row>
    <row r="57" spans="1:11" ht="30" customHeight="1">
      <c r="A57" s="57" t="s">
        <v>28</v>
      </c>
      <c r="B57" s="46" t="s">
        <v>2</v>
      </c>
      <c r="C57" s="47" t="s">
        <v>22</v>
      </c>
      <c r="D57" s="48">
        <v>1540000</v>
      </c>
      <c r="E57" s="43">
        <f t="shared" si="6"/>
        <v>1540000</v>
      </c>
      <c r="F57" s="44">
        <f t="shared" si="7"/>
        <v>1540000</v>
      </c>
      <c r="G57" s="45">
        <v>0</v>
      </c>
      <c r="H57" s="3">
        <v>0</v>
      </c>
      <c r="I57" s="3">
        <v>0</v>
      </c>
      <c r="J57" s="6">
        <v>0</v>
      </c>
      <c r="K57" s="8"/>
    </row>
    <row r="58" spans="1:11" ht="15">
      <c r="A58" s="57" t="s">
        <v>120</v>
      </c>
      <c r="B58" s="46" t="s">
        <v>2</v>
      </c>
      <c r="C58" s="47" t="s">
        <v>22</v>
      </c>
      <c r="D58" s="48">
        <v>4600000</v>
      </c>
      <c r="E58" s="43">
        <f t="shared" si="6"/>
        <v>4600000</v>
      </c>
      <c r="F58" s="44">
        <f t="shared" si="7"/>
        <v>4600000</v>
      </c>
      <c r="G58" s="45">
        <v>0</v>
      </c>
      <c r="H58" s="3">
        <v>0</v>
      </c>
      <c r="I58" s="3">
        <v>0</v>
      </c>
      <c r="J58" s="6">
        <v>0</v>
      </c>
      <c r="K58" s="8"/>
    </row>
    <row r="59" spans="1:11" s="7" customFormat="1" ht="15">
      <c r="A59" s="57" t="s">
        <v>57</v>
      </c>
      <c r="B59" s="46" t="s">
        <v>2</v>
      </c>
      <c r="C59" s="47" t="s">
        <v>22</v>
      </c>
      <c r="D59" s="48">
        <v>1000</v>
      </c>
      <c r="E59" s="43">
        <f t="shared" si="6"/>
        <v>1000</v>
      </c>
      <c r="F59" s="44">
        <f t="shared" si="7"/>
        <v>290000</v>
      </c>
      <c r="G59" s="45">
        <v>289000</v>
      </c>
      <c r="H59" s="3">
        <v>0</v>
      </c>
      <c r="I59" s="3">
        <v>0</v>
      </c>
      <c r="J59" s="6">
        <v>0</v>
      </c>
      <c r="K59" s="8"/>
    </row>
    <row r="60" spans="1:11" s="7" customFormat="1" ht="26.25">
      <c r="A60" s="57" t="s">
        <v>143</v>
      </c>
      <c r="B60" s="46" t="s">
        <v>2</v>
      </c>
      <c r="C60" s="47" t="s">
        <v>22</v>
      </c>
      <c r="D60" s="48">
        <v>1000</v>
      </c>
      <c r="E60" s="43">
        <f t="shared" si="6"/>
        <v>1000</v>
      </c>
      <c r="F60" s="44">
        <f t="shared" si="7"/>
        <v>100000</v>
      </c>
      <c r="G60" s="45">
        <v>99000</v>
      </c>
      <c r="H60" s="3">
        <v>0</v>
      </c>
      <c r="I60" s="3">
        <v>0</v>
      </c>
      <c r="J60" s="6">
        <v>0</v>
      </c>
      <c r="K60" s="8"/>
    </row>
    <row r="61" spans="1:11" ht="39">
      <c r="A61" s="57" t="s">
        <v>148</v>
      </c>
      <c r="B61" s="46" t="s">
        <v>2</v>
      </c>
      <c r="C61" s="47" t="s">
        <v>22</v>
      </c>
      <c r="D61" s="48">
        <v>30000</v>
      </c>
      <c r="E61" s="43">
        <f t="shared" si="6"/>
        <v>30000</v>
      </c>
      <c r="F61" s="44">
        <f t="shared" si="7"/>
        <v>30000</v>
      </c>
      <c r="G61" s="45">
        <v>0</v>
      </c>
      <c r="H61" s="3">
        <v>0</v>
      </c>
      <c r="I61" s="3">
        <v>0</v>
      </c>
      <c r="J61" s="6">
        <v>0</v>
      </c>
      <c r="K61" s="8"/>
    </row>
    <row r="62" spans="1:11" ht="15">
      <c r="A62" s="57" t="s">
        <v>61</v>
      </c>
      <c r="B62" s="46" t="s">
        <v>2</v>
      </c>
      <c r="C62" s="47" t="s">
        <v>22</v>
      </c>
      <c r="D62" s="48">
        <v>156000</v>
      </c>
      <c r="E62" s="43">
        <f t="shared" si="6"/>
        <v>156000</v>
      </c>
      <c r="F62" s="44">
        <f t="shared" si="7"/>
        <v>156000</v>
      </c>
      <c r="G62" s="45">
        <v>0</v>
      </c>
      <c r="H62" s="3">
        <v>0</v>
      </c>
      <c r="I62" s="3">
        <v>0</v>
      </c>
      <c r="J62" s="6">
        <v>0</v>
      </c>
      <c r="K62" s="8"/>
    </row>
    <row r="63" spans="1:11" ht="15">
      <c r="A63" s="57" t="s">
        <v>60</v>
      </c>
      <c r="B63" s="46" t="s">
        <v>2</v>
      </c>
      <c r="C63" s="47" t="s">
        <v>22</v>
      </c>
      <c r="D63" s="48">
        <v>157000</v>
      </c>
      <c r="E63" s="43">
        <f t="shared" si="6"/>
        <v>157000</v>
      </c>
      <c r="F63" s="44">
        <f t="shared" si="7"/>
        <v>157000</v>
      </c>
      <c r="G63" s="45">
        <v>0</v>
      </c>
      <c r="H63" s="3">
        <v>0</v>
      </c>
      <c r="I63" s="3">
        <v>0</v>
      </c>
      <c r="J63" s="6">
        <v>0</v>
      </c>
      <c r="K63" s="8"/>
    </row>
    <row r="64" spans="1:11" ht="19.5" customHeight="1">
      <c r="A64" s="57" t="s">
        <v>59</v>
      </c>
      <c r="B64" s="46" t="s">
        <v>2</v>
      </c>
      <c r="C64" s="47" t="s">
        <v>22</v>
      </c>
      <c r="D64" s="48">
        <v>146000</v>
      </c>
      <c r="E64" s="43">
        <v>146000</v>
      </c>
      <c r="F64" s="44">
        <f t="shared" si="7"/>
        <v>146000</v>
      </c>
      <c r="G64" s="45">
        <v>0</v>
      </c>
      <c r="H64" s="3">
        <v>0</v>
      </c>
      <c r="I64" s="3">
        <v>0</v>
      </c>
      <c r="J64" s="6">
        <v>0</v>
      </c>
      <c r="K64" s="8"/>
    </row>
    <row r="65" spans="1:11" s="12" customFormat="1" ht="30" customHeight="1">
      <c r="A65" s="57" t="s">
        <v>256</v>
      </c>
      <c r="B65" s="46" t="s">
        <v>2</v>
      </c>
      <c r="C65" s="47" t="s">
        <v>22</v>
      </c>
      <c r="D65" s="48">
        <v>1000</v>
      </c>
      <c r="E65" s="43">
        <v>1000</v>
      </c>
      <c r="F65" s="44">
        <f>D65+G65</f>
        <v>160000</v>
      </c>
      <c r="G65" s="45">
        <v>159000</v>
      </c>
      <c r="H65" s="3"/>
      <c r="I65" s="3"/>
      <c r="J65" s="6"/>
      <c r="K65" s="11"/>
    </row>
    <row r="66" spans="1:11" ht="19.5" customHeight="1">
      <c r="A66" s="57" t="s">
        <v>58</v>
      </c>
      <c r="B66" s="46" t="s">
        <v>2</v>
      </c>
      <c r="C66" s="47" t="s">
        <v>22</v>
      </c>
      <c r="D66" s="48">
        <v>1000</v>
      </c>
      <c r="E66" s="43">
        <f t="shared" si="6"/>
        <v>1000</v>
      </c>
      <c r="F66" s="44">
        <f t="shared" si="7"/>
        <v>99000</v>
      </c>
      <c r="G66" s="45">
        <v>98000</v>
      </c>
      <c r="H66" s="3">
        <v>0</v>
      </c>
      <c r="I66" s="3">
        <v>0</v>
      </c>
      <c r="J66" s="6">
        <v>0</v>
      </c>
      <c r="K66" s="8"/>
    </row>
    <row r="67" spans="1:11" ht="26.25">
      <c r="A67" s="57" t="s">
        <v>86</v>
      </c>
      <c r="B67" s="46" t="s">
        <v>2</v>
      </c>
      <c r="C67" s="47" t="s">
        <v>22</v>
      </c>
      <c r="D67" s="48">
        <v>154819</v>
      </c>
      <c r="E67" s="43">
        <f t="shared" si="6"/>
        <v>154819</v>
      </c>
      <c r="F67" s="44">
        <f t="shared" si="7"/>
        <v>154819</v>
      </c>
      <c r="G67" s="45">
        <v>0</v>
      </c>
      <c r="H67" s="3">
        <v>0</v>
      </c>
      <c r="I67" s="3">
        <v>0</v>
      </c>
      <c r="J67" s="6">
        <v>0</v>
      </c>
      <c r="K67" s="8"/>
    </row>
    <row r="68" spans="1:11" s="7" customFormat="1" ht="29.25" customHeight="1">
      <c r="A68" s="57" t="s">
        <v>160</v>
      </c>
      <c r="B68" s="46" t="s">
        <v>2</v>
      </c>
      <c r="C68" s="47" t="s">
        <v>22</v>
      </c>
      <c r="D68" s="48">
        <v>27000</v>
      </c>
      <c r="E68" s="43">
        <f t="shared" si="6"/>
        <v>27000</v>
      </c>
      <c r="F68" s="44">
        <f t="shared" si="7"/>
        <v>27000</v>
      </c>
      <c r="G68" s="45">
        <v>0</v>
      </c>
      <c r="H68" s="3">
        <v>0</v>
      </c>
      <c r="I68" s="3">
        <v>0</v>
      </c>
      <c r="J68" s="6">
        <v>0</v>
      </c>
      <c r="K68" s="8"/>
    </row>
    <row r="69" spans="1:11" s="7" customFormat="1" ht="20.25" customHeight="1">
      <c r="A69" s="57" t="s">
        <v>150</v>
      </c>
      <c r="B69" s="46" t="s">
        <v>2</v>
      </c>
      <c r="C69" s="47" t="s">
        <v>22</v>
      </c>
      <c r="D69" s="48">
        <v>20000</v>
      </c>
      <c r="E69" s="43">
        <f t="shared" si="6"/>
        <v>20000</v>
      </c>
      <c r="F69" s="44">
        <f t="shared" si="7"/>
        <v>20000</v>
      </c>
      <c r="G69" s="45">
        <v>0</v>
      </c>
      <c r="H69" s="3">
        <v>0</v>
      </c>
      <c r="I69" s="3">
        <v>0</v>
      </c>
      <c r="J69" s="6">
        <v>0</v>
      </c>
      <c r="K69" s="8"/>
    </row>
    <row r="70" spans="1:11" s="7" customFormat="1" ht="26.25">
      <c r="A70" s="57" t="s">
        <v>186</v>
      </c>
      <c r="B70" s="46" t="s">
        <v>2</v>
      </c>
      <c r="C70" s="47" t="s">
        <v>22</v>
      </c>
      <c r="D70" s="48">
        <v>1000</v>
      </c>
      <c r="E70" s="43">
        <f t="shared" si="6"/>
        <v>1000</v>
      </c>
      <c r="F70" s="44">
        <f t="shared" si="7"/>
        <v>160650</v>
      </c>
      <c r="G70" s="45">
        <v>159650</v>
      </c>
      <c r="H70" s="3"/>
      <c r="I70" s="3"/>
      <c r="J70" s="6"/>
      <c r="K70" s="8"/>
    </row>
    <row r="71" spans="1:11" s="7" customFormat="1" ht="44.25" customHeight="1">
      <c r="A71" s="57" t="s">
        <v>215</v>
      </c>
      <c r="B71" s="46" t="s">
        <v>2</v>
      </c>
      <c r="C71" s="47" t="s">
        <v>22</v>
      </c>
      <c r="D71" s="48">
        <v>1000</v>
      </c>
      <c r="E71" s="43">
        <f t="shared" si="6"/>
        <v>1000</v>
      </c>
      <c r="F71" s="44">
        <f t="shared" si="7"/>
        <v>40000</v>
      </c>
      <c r="G71" s="45">
        <v>39000</v>
      </c>
      <c r="H71" s="3">
        <v>0</v>
      </c>
      <c r="I71" s="3">
        <v>0</v>
      </c>
      <c r="J71" s="6">
        <v>0</v>
      </c>
      <c r="K71" s="8"/>
    </row>
    <row r="72" spans="1:11" s="7" customFormat="1" ht="26.25">
      <c r="A72" s="57" t="s">
        <v>216</v>
      </c>
      <c r="B72" s="46" t="s">
        <v>2</v>
      </c>
      <c r="C72" s="47" t="s">
        <v>22</v>
      </c>
      <c r="D72" s="48">
        <v>11900</v>
      </c>
      <c r="E72" s="43">
        <f t="shared" si="6"/>
        <v>11900</v>
      </c>
      <c r="F72" s="44">
        <f t="shared" si="7"/>
        <v>11900</v>
      </c>
      <c r="G72" s="45">
        <v>0</v>
      </c>
      <c r="H72" s="3">
        <v>0</v>
      </c>
      <c r="I72" s="3">
        <v>0</v>
      </c>
      <c r="J72" s="6">
        <v>0</v>
      </c>
      <c r="K72" s="8"/>
    </row>
    <row r="73" spans="1:11" s="7" customFormat="1" ht="26.25">
      <c r="A73" s="57" t="s">
        <v>217</v>
      </c>
      <c r="B73" s="46" t="s">
        <v>2</v>
      </c>
      <c r="C73" s="47" t="s">
        <v>22</v>
      </c>
      <c r="D73" s="48">
        <v>11900</v>
      </c>
      <c r="E73" s="43">
        <f t="shared" si="6"/>
        <v>11900</v>
      </c>
      <c r="F73" s="44">
        <f t="shared" si="7"/>
        <v>11900</v>
      </c>
      <c r="G73" s="45">
        <v>0</v>
      </c>
      <c r="H73" s="3">
        <v>0</v>
      </c>
      <c r="I73" s="3">
        <v>0</v>
      </c>
      <c r="J73" s="6">
        <v>0</v>
      </c>
      <c r="K73" s="8"/>
    </row>
    <row r="74" spans="1:11" s="7" customFormat="1" ht="26.25">
      <c r="A74" s="57" t="s">
        <v>218</v>
      </c>
      <c r="B74" s="46" t="s">
        <v>2</v>
      </c>
      <c r="C74" s="47" t="s">
        <v>22</v>
      </c>
      <c r="D74" s="48">
        <v>11900</v>
      </c>
      <c r="E74" s="43">
        <f t="shared" si="6"/>
        <v>11900</v>
      </c>
      <c r="F74" s="44">
        <f t="shared" si="7"/>
        <v>11900</v>
      </c>
      <c r="G74" s="45">
        <v>0</v>
      </c>
      <c r="H74" s="3">
        <v>0</v>
      </c>
      <c r="I74" s="3">
        <v>0</v>
      </c>
      <c r="J74" s="6">
        <v>0</v>
      </c>
      <c r="K74" s="8"/>
    </row>
    <row r="75" spans="1:11" s="7" customFormat="1" ht="26.25">
      <c r="A75" s="57" t="s">
        <v>219</v>
      </c>
      <c r="B75" s="46" t="s">
        <v>2</v>
      </c>
      <c r="C75" s="47" t="s">
        <v>22</v>
      </c>
      <c r="D75" s="48">
        <v>28560</v>
      </c>
      <c r="E75" s="43">
        <f t="shared" si="6"/>
        <v>28560</v>
      </c>
      <c r="F75" s="44">
        <f t="shared" si="7"/>
        <v>28560</v>
      </c>
      <c r="G75" s="45">
        <v>0</v>
      </c>
      <c r="H75" s="3">
        <v>0</v>
      </c>
      <c r="I75" s="3">
        <v>0</v>
      </c>
      <c r="J75" s="6">
        <v>0</v>
      </c>
      <c r="K75" s="8"/>
    </row>
    <row r="76" spans="1:11" s="7" customFormat="1" ht="26.25">
      <c r="A76" s="57" t="s">
        <v>220</v>
      </c>
      <c r="B76" s="46" t="s">
        <v>2</v>
      </c>
      <c r="C76" s="47" t="s">
        <v>22</v>
      </c>
      <c r="D76" s="48">
        <v>11900</v>
      </c>
      <c r="E76" s="43">
        <f t="shared" si="6"/>
        <v>11900</v>
      </c>
      <c r="F76" s="44">
        <f t="shared" si="7"/>
        <v>11900</v>
      </c>
      <c r="G76" s="45">
        <v>0</v>
      </c>
      <c r="H76" s="3">
        <v>0</v>
      </c>
      <c r="I76" s="3">
        <v>0</v>
      </c>
      <c r="J76" s="6">
        <v>0</v>
      </c>
      <c r="K76" s="8"/>
    </row>
    <row r="77" spans="1:11" s="7" customFormat="1" ht="26.25">
      <c r="A77" s="57" t="s">
        <v>221</v>
      </c>
      <c r="B77" s="46" t="s">
        <v>2</v>
      </c>
      <c r="C77" s="47" t="s">
        <v>22</v>
      </c>
      <c r="D77" s="48">
        <v>14280</v>
      </c>
      <c r="E77" s="43">
        <f t="shared" si="6"/>
        <v>14280</v>
      </c>
      <c r="F77" s="44">
        <f t="shared" si="7"/>
        <v>14280</v>
      </c>
      <c r="G77" s="45">
        <v>0</v>
      </c>
      <c r="H77" s="3">
        <v>0</v>
      </c>
      <c r="I77" s="3">
        <v>0</v>
      </c>
      <c r="J77" s="6">
        <v>0</v>
      </c>
      <c r="K77" s="8"/>
    </row>
    <row r="78" spans="1:11" s="7" customFormat="1" ht="26.25">
      <c r="A78" s="57" t="s">
        <v>222</v>
      </c>
      <c r="B78" s="46" t="s">
        <v>2</v>
      </c>
      <c r="C78" s="47" t="s">
        <v>22</v>
      </c>
      <c r="D78" s="48">
        <v>9520</v>
      </c>
      <c r="E78" s="43">
        <f t="shared" si="6"/>
        <v>9520</v>
      </c>
      <c r="F78" s="44">
        <f t="shared" si="7"/>
        <v>9520</v>
      </c>
      <c r="G78" s="45">
        <v>0</v>
      </c>
      <c r="H78" s="3">
        <v>0</v>
      </c>
      <c r="I78" s="3">
        <v>0</v>
      </c>
      <c r="J78" s="6">
        <v>0</v>
      </c>
      <c r="K78" s="8"/>
    </row>
    <row r="79" spans="1:11" s="7" customFormat="1" ht="31.5" customHeight="1">
      <c r="A79" s="270" t="s">
        <v>257</v>
      </c>
      <c r="B79" s="46" t="s">
        <v>2</v>
      </c>
      <c r="C79" s="47" t="s">
        <v>22</v>
      </c>
      <c r="D79" s="48">
        <v>1000</v>
      </c>
      <c r="E79" s="43">
        <v>1000</v>
      </c>
      <c r="F79" s="44">
        <f>D79+G79</f>
        <v>160000</v>
      </c>
      <c r="G79" s="45">
        <v>159000</v>
      </c>
      <c r="H79" s="3">
        <v>0</v>
      </c>
      <c r="I79" s="3">
        <v>0</v>
      </c>
      <c r="J79" s="6">
        <v>0</v>
      </c>
      <c r="K79" s="11"/>
    </row>
    <row r="80" spans="1:11" s="7" customFormat="1" ht="29.25" customHeight="1">
      <c r="A80" s="270" t="s">
        <v>258</v>
      </c>
      <c r="B80" s="46" t="s">
        <v>2</v>
      </c>
      <c r="C80" s="47" t="s">
        <v>22</v>
      </c>
      <c r="D80" s="48">
        <v>1000</v>
      </c>
      <c r="E80" s="43">
        <v>1000</v>
      </c>
      <c r="F80" s="44">
        <f>D80+G80</f>
        <v>160000</v>
      </c>
      <c r="G80" s="45">
        <v>159000</v>
      </c>
      <c r="H80" s="3">
        <v>0</v>
      </c>
      <c r="I80" s="3">
        <v>0</v>
      </c>
      <c r="J80" s="6">
        <v>0</v>
      </c>
      <c r="K80" s="11"/>
    </row>
    <row r="81" spans="1:11" s="7" customFormat="1" ht="28.5">
      <c r="A81" s="270" t="s">
        <v>259</v>
      </c>
      <c r="B81" s="46" t="s">
        <v>2</v>
      </c>
      <c r="C81" s="47" t="s">
        <v>22</v>
      </c>
      <c r="D81" s="48">
        <v>1000</v>
      </c>
      <c r="E81" s="43">
        <v>1000</v>
      </c>
      <c r="F81" s="44">
        <f aca="true" t="shared" si="8" ref="F81:F88">D81+G81</f>
        <v>160000</v>
      </c>
      <c r="G81" s="45">
        <v>159000</v>
      </c>
      <c r="H81" s="3">
        <v>0</v>
      </c>
      <c r="I81" s="3">
        <v>0</v>
      </c>
      <c r="J81" s="6">
        <v>0</v>
      </c>
      <c r="K81" s="11"/>
    </row>
    <row r="82" spans="1:11" s="7" customFormat="1" ht="28.5">
      <c r="A82" s="270" t="s">
        <v>260</v>
      </c>
      <c r="B82" s="46" t="s">
        <v>2</v>
      </c>
      <c r="C82" s="47" t="s">
        <v>22</v>
      </c>
      <c r="D82" s="48">
        <v>1000</v>
      </c>
      <c r="E82" s="43">
        <v>1000</v>
      </c>
      <c r="F82" s="44">
        <f t="shared" si="8"/>
        <v>160000</v>
      </c>
      <c r="G82" s="45">
        <v>159000</v>
      </c>
      <c r="H82" s="3">
        <v>0</v>
      </c>
      <c r="I82" s="3">
        <v>0</v>
      </c>
      <c r="J82" s="6">
        <v>0</v>
      </c>
      <c r="K82" s="11"/>
    </row>
    <row r="83" spans="1:11" s="7" customFormat="1" ht="28.5">
      <c r="A83" s="270" t="s">
        <v>261</v>
      </c>
      <c r="B83" s="46" t="s">
        <v>2</v>
      </c>
      <c r="C83" s="47" t="s">
        <v>22</v>
      </c>
      <c r="D83" s="48">
        <v>1000</v>
      </c>
      <c r="E83" s="43">
        <v>1000</v>
      </c>
      <c r="F83" s="44">
        <f t="shared" si="8"/>
        <v>160000</v>
      </c>
      <c r="G83" s="45">
        <v>159000</v>
      </c>
      <c r="H83" s="3">
        <v>0</v>
      </c>
      <c r="I83" s="3">
        <v>0</v>
      </c>
      <c r="J83" s="6">
        <v>0</v>
      </c>
      <c r="K83" s="11"/>
    </row>
    <row r="84" spans="1:11" s="7" customFormat="1" ht="30.75" customHeight="1">
      <c r="A84" s="270" t="s">
        <v>262</v>
      </c>
      <c r="B84" s="46" t="s">
        <v>2</v>
      </c>
      <c r="C84" s="47" t="s">
        <v>22</v>
      </c>
      <c r="D84" s="48">
        <v>1000</v>
      </c>
      <c r="E84" s="43">
        <v>1000</v>
      </c>
      <c r="F84" s="44">
        <f t="shared" si="8"/>
        <v>160000</v>
      </c>
      <c r="G84" s="45">
        <v>159000</v>
      </c>
      <c r="H84" s="3">
        <v>0</v>
      </c>
      <c r="I84" s="3">
        <v>0</v>
      </c>
      <c r="J84" s="6">
        <v>0</v>
      </c>
      <c r="K84" s="11"/>
    </row>
    <row r="85" spans="1:11" s="7" customFormat="1" ht="28.5" customHeight="1">
      <c r="A85" s="270" t="s">
        <v>263</v>
      </c>
      <c r="B85" s="46" t="s">
        <v>2</v>
      </c>
      <c r="C85" s="47" t="s">
        <v>22</v>
      </c>
      <c r="D85" s="48">
        <v>1000</v>
      </c>
      <c r="E85" s="43">
        <v>1000</v>
      </c>
      <c r="F85" s="44">
        <f t="shared" si="8"/>
        <v>160000</v>
      </c>
      <c r="G85" s="45">
        <v>159000</v>
      </c>
      <c r="H85" s="3">
        <v>0</v>
      </c>
      <c r="I85" s="3">
        <v>0</v>
      </c>
      <c r="J85" s="6">
        <v>0</v>
      </c>
      <c r="K85" s="11"/>
    </row>
    <row r="86" spans="1:11" s="7" customFormat="1" ht="30" customHeight="1">
      <c r="A86" s="270" t="s">
        <v>264</v>
      </c>
      <c r="B86" s="46" t="s">
        <v>2</v>
      </c>
      <c r="C86" s="47" t="s">
        <v>22</v>
      </c>
      <c r="D86" s="48">
        <v>1000</v>
      </c>
      <c r="E86" s="43">
        <v>1000</v>
      </c>
      <c r="F86" s="44">
        <f t="shared" si="8"/>
        <v>160000</v>
      </c>
      <c r="G86" s="45">
        <v>159000</v>
      </c>
      <c r="H86" s="3">
        <v>0</v>
      </c>
      <c r="I86" s="3">
        <v>0</v>
      </c>
      <c r="J86" s="6">
        <v>0</v>
      </c>
      <c r="K86" s="11"/>
    </row>
    <row r="87" spans="1:11" s="7" customFormat="1" ht="25.5" customHeight="1">
      <c r="A87" s="270" t="s">
        <v>265</v>
      </c>
      <c r="B87" s="46" t="s">
        <v>2</v>
      </c>
      <c r="C87" s="47" t="s">
        <v>22</v>
      </c>
      <c r="D87" s="48">
        <v>1000</v>
      </c>
      <c r="E87" s="43">
        <v>1000</v>
      </c>
      <c r="F87" s="44">
        <f t="shared" si="8"/>
        <v>160000</v>
      </c>
      <c r="G87" s="45">
        <v>159000</v>
      </c>
      <c r="H87" s="3">
        <v>0</v>
      </c>
      <c r="I87" s="3">
        <v>0</v>
      </c>
      <c r="J87" s="6">
        <v>0</v>
      </c>
      <c r="K87" s="11"/>
    </row>
    <row r="88" spans="1:11" s="7" customFormat="1" ht="27.75" customHeight="1">
      <c r="A88" s="270" t="s">
        <v>266</v>
      </c>
      <c r="B88" s="46" t="s">
        <v>2</v>
      </c>
      <c r="C88" s="47" t="s">
        <v>22</v>
      </c>
      <c r="D88" s="48">
        <v>1000</v>
      </c>
      <c r="E88" s="43">
        <v>1000</v>
      </c>
      <c r="F88" s="44">
        <f t="shared" si="8"/>
        <v>160000</v>
      </c>
      <c r="G88" s="45">
        <v>159000</v>
      </c>
      <c r="H88" s="3">
        <v>0</v>
      </c>
      <c r="I88" s="3">
        <v>0</v>
      </c>
      <c r="J88" s="6">
        <v>0</v>
      </c>
      <c r="K88" s="11"/>
    </row>
    <row r="89" spans="1:11" s="7" customFormat="1" ht="15">
      <c r="A89" s="57" t="s">
        <v>151</v>
      </c>
      <c r="B89" s="46" t="s">
        <v>2</v>
      </c>
      <c r="C89" s="47" t="s">
        <v>22</v>
      </c>
      <c r="D89" s="48">
        <v>20000</v>
      </c>
      <c r="E89" s="43">
        <f t="shared" si="6"/>
        <v>20000</v>
      </c>
      <c r="F89" s="44">
        <f t="shared" si="7"/>
        <v>20000</v>
      </c>
      <c r="G89" s="45">
        <v>0</v>
      </c>
      <c r="H89" s="3">
        <v>0</v>
      </c>
      <c r="I89" s="3">
        <v>0</v>
      </c>
      <c r="J89" s="6">
        <v>0</v>
      </c>
      <c r="K89" s="8"/>
    </row>
    <row r="90" spans="1:11" s="7" customFormat="1" ht="26.25">
      <c r="A90" s="57" t="s">
        <v>144</v>
      </c>
      <c r="B90" s="46" t="s">
        <v>2</v>
      </c>
      <c r="C90" s="47" t="s">
        <v>22</v>
      </c>
      <c r="D90" s="48">
        <v>1000</v>
      </c>
      <c r="E90" s="43">
        <f t="shared" si="6"/>
        <v>1000</v>
      </c>
      <c r="F90" s="44">
        <f t="shared" si="7"/>
        <v>133000</v>
      </c>
      <c r="G90" s="45">
        <v>132000</v>
      </c>
      <c r="H90" s="3">
        <v>0</v>
      </c>
      <c r="I90" s="3">
        <v>0</v>
      </c>
      <c r="J90" s="6">
        <v>0</v>
      </c>
      <c r="K90" s="8"/>
    </row>
    <row r="91" spans="1:11" s="7" customFormat="1" ht="39">
      <c r="A91" s="57" t="s">
        <v>147</v>
      </c>
      <c r="B91" s="46" t="s">
        <v>2</v>
      </c>
      <c r="C91" s="47" t="s">
        <v>22</v>
      </c>
      <c r="D91" s="48">
        <v>1000</v>
      </c>
      <c r="E91" s="43">
        <f t="shared" si="6"/>
        <v>1000</v>
      </c>
      <c r="F91" s="44">
        <f t="shared" si="7"/>
        <v>30000</v>
      </c>
      <c r="G91" s="45">
        <v>29000</v>
      </c>
      <c r="H91" s="3">
        <v>0</v>
      </c>
      <c r="I91" s="3">
        <v>0</v>
      </c>
      <c r="J91" s="6">
        <v>0</v>
      </c>
      <c r="K91" s="8"/>
    </row>
    <row r="92" spans="1:11" ht="16.5" customHeight="1">
      <c r="A92" s="57" t="s">
        <v>89</v>
      </c>
      <c r="B92" s="46" t="s">
        <v>2</v>
      </c>
      <c r="C92" s="47" t="s">
        <v>22</v>
      </c>
      <c r="D92" s="48">
        <v>1000</v>
      </c>
      <c r="E92" s="43">
        <f t="shared" si="6"/>
        <v>1000</v>
      </c>
      <c r="F92" s="44">
        <f t="shared" si="7"/>
        <v>150000</v>
      </c>
      <c r="G92" s="45">
        <v>149000</v>
      </c>
      <c r="H92" s="3">
        <v>0</v>
      </c>
      <c r="I92" s="3">
        <v>0</v>
      </c>
      <c r="J92" s="6">
        <v>0</v>
      </c>
      <c r="K92" s="8"/>
    </row>
    <row r="93" spans="1:11" ht="15">
      <c r="A93" s="57" t="s">
        <v>90</v>
      </c>
      <c r="B93" s="46" t="s">
        <v>2</v>
      </c>
      <c r="C93" s="47" t="s">
        <v>22</v>
      </c>
      <c r="D93" s="48">
        <v>1000</v>
      </c>
      <c r="E93" s="43">
        <f t="shared" si="6"/>
        <v>1000</v>
      </c>
      <c r="F93" s="44">
        <f t="shared" si="7"/>
        <v>150000</v>
      </c>
      <c r="G93" s="45">
        <v>149000</v>
      </c>
      <c r="H93" s="3">
        <v>0</v>
      </c>
      <c r="I93" s="3">
        <v>0</v>
      </c>
      <c r="J93" s="6">
        <v>0</v>
      </c>
      <c r="K93" s="8"/>
    </row>
    <row r="94" spans="1:11" s="18" customFormat="1" ht="15">
      <c r="A94" s="57" t="s">
        <v>29</v>
      </c>
      <c r="B94" s="46" t="s">
        <v>2</v>
      </c>
      <c r="C94" s="47" t="s">
        <v>22</v>
      </c>
      <c r="D94" s="48">
        <v>1098458</v>
      </c>
      <c r="E94" s="43">
        <f t="shared" si="6"/>
        <v>1098458</v>
      </c>
      <c r="F94" s="44">
        <f t="shared" si="7"/>
        <v>1098458</v>
      </c>
      <c r="G94" s="45">
        <v>0</v>
      </c>
      <c r="H94" s="3">
        <v>0</v>
      </c>
      <c r="I94" s="3">
        <v>0</v>
      </c>
      <c r="J94" s="6">
        <v>0</v>
      </c>
      <c r="K94" s="8"/>
    </row>
    <row r="95" spans="1:11" s="18" customFormat="1" ht="15">
      <c r="A95" s="57" t="s">
        <v>230</v>
      </c>
      <c r="B95" s="46" t="s">
        <v>2</v>
      </c>
      <c r="C95" s="47" t="s">
        <v>22</v>
      </c>
      <c r="D95" s="48">
        <v>73000</v>
      </c>
      <c r="E95" s="43">
        <f t="shared" si="6"/>
        <v>73000</v>
      </c>
      <c r="F95" s="44">
        <f t="shared" si="7"/>
        <v>73000</v>
      </c>
      <c r="G95" s="45">
        <v>0</v>
      </c>
      <c r="H95" s="3">
        <v>0</v>
      </c>
      <c r="I95" s="3">
        <v>0</v>
      </c>
      <c r="J95" s="6">
        <v>0</v>
      </c>
      <c r="K95" s="8"/>
    </row>
    <row r="96" spans="1:11" s="2" customFormat="1" ht="26.25">
      <c r="A96" s="57" t="s">
        <v>30</v>
      </c>
      <c r="B96" s="46" t="s">
        <v>2</v>
      </c>
      <c r="C96" s="47" t="s">
        <v>22</v>
      </c>
      <c r="D96" s="48">
        <v>40000</v>
      </c>
      <c r="E96" s="43">
        <f t="shared" si="6"/>
        <v>40000</v>
      </c>
      <c r="F96" s="44">
        <f t="shared" si="7"/>
        <v>40000</v>
      </c>
      <c r="G96" s="45">
        <v>0</v>
      </c>
      <c r="H96" s="3">
        <v>0</v>
      </c>
      <c r="I96" s="3">
        <v>0</v>
      </c>
      <c r="J96" s="6">
        <v>0</v>
      </c>
      <c r="K96" s="8"/>
    </row>
    <row r="97" spans="1:10" ht="15">
      <c r="A97" s="79" t="s">
        <v>149</v>
      </c>
      <c r="B97" s="80" t="s">
        <v>2</v>
      </c>
      <c r="C97" s="81" t="s">
        <v>22</v>
      </c>
      <c r="D97" s="82">
        <v>1000</v>
      </c>
      <c r="E97" s="43">
        <f t="shared" si="6"/>
        <v>1000</v>
      </c>
      <c r="F97" s="44">
        <f t="shared" si="7"/>
        <v>1000</v>
      </c>
      <c r="G97" s="83">
        <v>0</v>
      </c>
      <c r="H97" s="49">
        <v>0</v>
      </c>
      <c r="I97" s="49">
        <v>0</v>
      </c>
      <c r="J97" s="50">
        <v>0</v>
      </c>
    </row>
    <row r="98" spans="1:10" ht="27" thickBot="1">
      <c r="A98" s="119" t="s">
        <v>31</v>
      </c>
      <c r="B98" s="120" t="s">
        <v>2</v>
      </c>
      <c r="C98" s="121" t="s">
        <v>22</v>
      </c>
      <c r="D98" s="122">
        <v>548364</v>
      </c>
      <c r="E98" s="215">
        <f t="shared" si="6"/>
        <v>548364</v>
      </c>
      <c r="F98" s="218">
        <f t="shared" si="7"/>
        <v>1200000</v>
      </c>
      <c r="G98" s="123">
        <v>651636</v>
      </c>
      <c r="H98" s="124">
        <v>0</v>
      </c>
      <c r="I98" s="124">
        <v>0</v>
      </c>
      <c r="J98" s="125">
        <v>0</v>
      </c>
    </row>
    <row r="99" spans="1:10" ht="19.5" customHeight="1" thickBot="1">
      <c r="A99" s="314" t="s">
        <v>23</v>
      </c>
      <c r="B99" s="315"/>
      <c r="C99" s="316"/>
      <c r="D99" s="87">
        <f aca="true" t="shared" si="9" ref="D99:J99">SUM(D54:D98)</f>
        <v>10701587</v>
      </c>
      <c r="E99" s="216">
        <f t="shared" si="9"/>
        <v>10701587</v>
      </c>
      <c r="F99" s="216">
        <f t="shared" si="9"/>
        <v>14245873</v>
      </c>
      <c r="G99" s="217">
        <f t="shared" si="9"/>
        <v>3544286</v>
      </c>
      <c r="H99" s="88">
        <f t="shared" si="9"/>
        <v>0</v>
      </c>
      <c r="I99" s="88">
        <f t="shared" si="9"/>
        <v>0</v>
      </c>
      <c r="J99" s="89">
        <f t="shared" si="9"/>
        <v>0</v>
      </c>
    </row>
    <row r="100" spans="1:10" ht="19.5" customHeight="1" thickBot="1">
      <c r="A100" s="308" t="s">
        <v>127</v>
      </c>
      <c r="B100" s="309"/>
      <c r="C100" s="309"/>
      <c r="D100" s="309"/>
      <c r="E100" s="309"/>
      <c r="F100" s="309"/>
      <c r="G100" s="309"/>
      <c r="H100" s="309"/>
      <c r="I100" s="309"/>
      <c r="J100" s="310"/>
    </row>
    <row r="101" spans="1:10" ht="27" thickBot="1">
      <c r="A101" s="64" t="s">
        <v>140</v>
      </c>
      <c r="B101" s="65" t="s">
        <v>2</v>
      </c>
      <c r="C101" s="66" t="s">
        <v>126</v>
      </c>
      <c r="D101" s="67">
        <v>140000</v>
      </c>
      <c r="E101" s="67">
        <v>140000</v>
      </c>
      <c r="F101" s="68">
        <v>140000</v>
      </c>
      <c r="G101" s="203">
        <v>0</v>
      </c>
      <c r="H101" s="204">
        <v>0</v>
      </c>
      <c r="I101" s="204">
        <v>0</v>
      </c>
      <c r="J101" s="205">
        <v>0</v>
      </c>
    </row>
    <row r="102" spans="1:10" ht="19.5" customHeight="1" thickBot="1">
      <c r="A102" s="93" t="s">
        <v>125</v>
      </c>
      <c r="B102" s="94"/>
      <c r="C102" s="90"/>
      <c r="D102" s="91">
        <f>D101</f>
        <v>140000</v>
      </c>
      <c r="E102" s="91">
        <f aca="true" t="shared" si="10" ref="E102:J102">E101</f>
        <v>140000</v>
      </c>
      <c r="F102" s="89">
        <f t="shared" si="10"/>
        <v>140000</v>
      </c>
      <c r="G102" s="92">
        <f t="shared" si="10"/>
        <v>0</v>
      </c>
      <c r="H102" s="91">
        <f t="shared" si="10"/>
        <v>0</v>
      </c>
      <c r="I102" s="91">
        <f t="shared" si="10"/>
        <v>0</v>
      </c>
      <c r="J102" s="89">
        <f t="shared" si="10"/>
        <v>0</v>
      </c>
    </row>
    <row r="103" spans="1:10" ht="16.5" customHeight="1" thickBot="1">
      <c r="A103" s="362" t="s">
        <v>24</v>
      </c>
      <c r="B103" s="363"/>
      <c r="C103" s="363"/>
      <c r="D103" s="363"/>
      <c r="E103" s="363"/>
      <c r="F103" s="363"/>
      <c r="G103" s="363"/>
      <c r="H103" s="363"/>
      <c r="I103" s="363"/>
      <c r="J103" s="364"/>
    </row>
    <row r="104" spans="1:10" ht="27" customHeight="1">
      <c r="A104" s="147" t="s">
        <v>32</v>
      </c>
      <c r="B104" s="148" t="s">
        <v>2</v>
      </c>
      <c r="C104" s="149" t="s">
        <v>25</v>
      </c>
      <c r="D104" s="140">
        <v>1000</v>
      </c>
      <c r="E104" s="140">
        <f>D104</f>
        <v>1000</v>
      </c>
      <c r="F104" s="150">
        <f>D104+G104+H104+I104+J104</f>
        <v>1815422</v>
      </c>
      <c r="G104" s="151">
        <v>1814422</v>
      </c>
      <c r="H104" s="141">
        <v>0</v>
      </c>
      <c r="I104" s="141">
        <v>0</v>
      </c>
      <c r="J104" s="142">
        <v>0</v>
      </c>
    </row>
    <row r="105" spans="1:10" ht="51.75">
      <c r="A105" s="58" t="s">
        <v>167</v>
      </c>
      <c r="B105" s="152" t="s">
        <v>2</v>
      </c>
      <c r="C105" s="153" t="s">
        <v>25</v>
      </c>
      <c r="D105" s="48">
        <v>1000</v>
      </c>
      <c r="E105" s="48">
        <f aca="true" t="shared" si="11" ref="E105:E149">D105</f>
        <v>1000</v>
      </c>
      <c r="F105" s="60">
        <f aca="true" t="shared" si="12" ref="F105:F149">D105+G105+H105+I105+J105</f>
        <v>6610073</v>
      </c>
      <c r="G105" s="154">
        <v>6609073</v>
      </c>
      <c r="H105" s="145">
        <v>0</v>
      </c>
      <c r="I105" s="145">
        <v>0</v>
      </c>
      <c r="J105" s="146">
        <v>0</v>
      </c>
    </row>
    <row r="106" spans="1:10" ht="39">
      <c r="A106" s="137" t="s">
        <v>159</v>
      </c>
      <c r="B106" s="152" t="s">
        <v>2</v>
      </c>
      <c r="C106" s="153" t="s">
        <v>25</v>
      </c>
      <c r="D106" s="3">
        <v>1000</v>
      </c>
      <c r="E106" s="48">
        <f t="shared" si="11"/>
        <v>1000</v>
      </c>
      <c r="F106" s="60">
        <f t="shared" si="12"/>
        <v>1493918</v>
      </c>
      <c r="G106" s="61">
        <v>1492918</v>
      </c>
      <c r="H106" s="3">
        <v>0</v>
      </c>
      <c r="I106" s="3">
        <v>0</v>
      </c>
      <c r="J106" s="6">
        <v>0</v>
      </c>
    </row>
    <row r="107" spans="1:10" ht="19.5" customHeight="1">
      <c r="A107" s="155" t="s">
        <v>146</v>
      </c>
      <c r="B107" s="152" t="s">
        <v>2</v>
      </c>
      <c r="C107" s="153" t="s">
        <v>25</v>
      </c>
      <c r="D107" s="48">
        <v>1000</v>
      </c>
      <c r="E107" s="48">
        <f t="shared" si="11"/>
        <v>1000</v>
      </c>
      <c r="F107" s="60">
        <v>11158800</v>
      </c>
      <c r="G107" s="61">
        <v>11157800</v>
      </c>
      <c r="H107" s="3">
        <v>0</v>
      </c>
      <c r="I107" s="3">
        <v>0</v>
      </c>
      <c r="J107" s="6">
        <v>0</v>
      </c>
    </row>
    <row r="108" spans="1:10" ht="15">
      <c r="A108" s="58" t="s">
        <v>34</v>
      </c>
      <c r="B108" s="59" t="s">
        <v>2</v>
      </c>
      <c r="C108" s="59" t="s">
        <v>25</v>
      </c>
      <c r="D108" s="48">
        <v>55000</v>
      </c>
      <c r="E108" s="48">
        <f t="shared" si="11"/>
        <v>55000</v>
      </c>
      <c r="F108" s="60">
        <f t="shared" si="12"/>
        <v>55000</v>
      </c>
      <c r="G108" s="61">
        <v>0</v>
      </c>
      <c r="H108" s="3">
        <v>0</v>
      </c>
      <c r="I108" s="3">
        <v>0</v>
      </c>
      <c r="J108" s="6">
        <v>0</v>
      </c>
    </row>
    <row r="109" spans="1:10" ht="15">
      <c r="A109" s="58" t="s">
        <v>35</v>
      </c>
      <c r="B109" s="59" t="s">
        <v>2</v>
      </c>
      <c r="C109" s="59" t="s">
        <v>25</v>
      </c>
      <c r="D109" s="48">
        <v>2000</v>
      </c>
      <c r="E109" s="48">
        <f t="shared" si="11"/>
        <v>2000</v>
      </c>
      <c r="F109" s="60">
        <f t="shared" si="12"/>
        <v>290000</v>
      </c>
      <c r="G109" s="61">
        <v>288000</v>
      </c>
      <c r="H109" s="3">
        <v>0</v>
      </c>
      <c r="I109" s="3">
        <v>0</v>
      </c>
      <c r="J109" s="6">
        <v>0</v>
      </c>
    </row>
    <row r="110" spans="1:10" ht="12.75" customHeight="1">
      <c r="A110" s="58" t="s">
        <v>36</v>
      </c>
      <c r="B110" s="59" t="s">
        <v>2</v>
      </c>
      <c r="C110" s="59" t="s">
        <v>25</v>
      </c>
      <c r="D110" s="48">
        <v>1000</v>
      </c>
      <c r="E110" s="48">
        <f t="shared" si="11"/>
        <v>1000</v>
      </c>
      <c r="F110" s="60">
        <f t="shared" si="12"/>
        <v>1000</v>
      </c>
      <c r="G110" s="61">
        <v>0</v>
      </c>
      <c r="H110" s="3">
        <v>0</v>
      </c>
      <c r="I110" s="3">
        <v>0</v>
      </c>
      <c r="J110" s="6">
        <v>0</v>
      </c>
    </row>
    <row r="111" spans="1:10" ht="29.25" customHeight="1">
      <c r="A111" s="58" t="s">
        <v>37</v>
      </c>
      <c r="B111" s="59" t="s">
        <v>2</v>
      </c>
      <c r="C111" s="59" t="s">
        <v>25</v>
      </c>
      <c r="D111" s="48">
        <v>2000</v>
      </c>
      <c r="E111" s="48">
        <f t="shared" si="11"/>
        <v>2000</v>
      </c>
      <c r="F111" s="60">
        <f t="shared" si="12"/>
        <v>2000</v>
      </c>
      <c r="G111" s="61">
        <v>0</v>
      </c>
      <c r="H111" s="3">
        <v>0</v>
      </c>
      <c r="I111" s="3">
        <v>0</v>
      </c>
      <c r="J111" s="6">
        <v>0</v>
      </c>
    </row>
    <row r="112" spans="1:10" ht="15">
      <c r="A112" s="58" t="s">
        <v>38</v>
      </c>
      <c r="B112" s="59" t="s">
        <v>2</v>
      </c>
      <c r="C112" s="59" t="s">
        <v>25</v>
      </c>
      <c r="D112" s="48">
        <v>163000</v>
      </c>
      <c r="E112" s="48">
        <f t="shared" si="11"/>
        <v>163000</v>
      </c>
      <c r="F112" s="60">
        <f t="shared" si="12"/>
        <v>163000</v>
      </c>
      <c r="G112" s="61">
        <v>0</v>
      </c>
      <c r="H112" s="3">
        <v>0</v>
      </c>
      <c r="I112" s="3">
        <v>0</v>
      </c>
      <c r="J112" s="6">
        <v>0</v>
      </c>
    </row>
    <row r="113" spans="1:10" ht="26.25">
      <c r="A113" s="58" t="s">
        <v>33</v>
      </c>
      <c r="B113" s="59" t="s">
        <v>2</v>
      </c>
      <c r="C113" s="59" t="s">
        <v>25</v>
      </c>
      <c r="D113" s="156">
        <v>1000</v>
      </c>
      <c r="E113" s="156">
        <f t="shared" si="11"/>
        <v>1000</v>
      </c>
      <c r="F113" s="60">
        <f t="shared" si="12"/>
        <v>196593432</v>
      </c>
      <c r="G113" s="158">
        <v>70000000</v>
      </c>
      <c r="H113" s="159">
        <v>70000000</v>
      </c>
      <c r="I113" s="159">
        <v>56592432</v>
      </c>
      <c r="J113" s="160">
        <v>0</v>
      </c>
    </row>
    <row r="114" spans="1:10" ht="51.75">
      <c r="A114" s="58" t="s">
        <v>92</v>
      </c>
      <c r="B114" s="59" t="s">
        <v>2</v>
      </c>
      <c r="C114" s="59" t="s">
        <v>25</v>
      </c>
      <c r="D114" s="48">
        <v>647000</v>
      </c>
      <c r="E114" s="48">
        <f t="shared" si="11"/>
        <v>647000</v>
      </c>
      <c r="F114" s="60">
        <f t="shared" si="12"/>
        <v>647000</v>
      </c>
      <c r="G114" s="61">
        <v>0</v>
      </c>
      <c r="H114" s="3">
        <v>0</v>
      </c>
      <c r="I114" s="3">
        <v>0</v>
      </c>
      <c r="J114" s="6">
        <v>0</v>
      </c>
    </row>
    <row r="115" spans="1:10" ht="39">
      <c r="A115" s="58" t="s">
        <v>93</v>
      </c>
      <c r="B115" s="59" t="s">
        <v>2</v>
      </c>
      <c r="C115" s="59" t="s">
        <v>25</v>
      </c>
      <c r="D115" s="48">
        <v>802000</v>
      </c>
      <c r="E115" s="48">
        <f t="shared" si="11"/>
        <v>802000</v>
      </c>
      <c r="F115" s="60">
        <f t="shared" si="12"/>
        <v>802000</v>
      </c>
      <c r="G115" s="61">
        <v>0</v>
      </c>
      <c r="H115" s="3">
        <v>0</v>
      </c>
      <c r="I115" s="3">
        <v>0</v>
      </c>
      <c r="J115" s="6">
        <v>0</v>
      </c>
    </row>
    <row r="116" spans="1:10" ht="30" customHeight="1">
      <c r="A116" s="58" t="s">
        <v>94</v>
      </c>
      <c r="B116" s="59" t="s">
        <v>2</v>
      </c>
      <c r="C116" s="59" t="s">
        <v>25</v>
      </c>
      <c r="D116" s="48">
        <v>640000</v>
      </c>
      <c r="E116" s="48">
        <f t="shared" si="11"/>
        <v>640000</v>
      </c>
      <c r="F116" s="60">
        <f t="shared" si="12"/>
        <v>640000</v>
      </c>
      <c r="G116" s="61">
        <v>0</v>
      </c>
      <c r="H116" s="3">
        <v>0</v>
      </c>
      <c r="I116" s="3">
        <v>0</v>
      </c>
      <c r="J116" s="6">
        <v>0</v>
      </c>
    </row>
    <row r="117" spans="1:10" ht="26.25">
      <c r="A117" s="58" t="s">
        <v>95</v>
      </c>
      <c r="B117" s="59" t="s">
        <v>2</v>
      </c>
      <c r="C117" s="59" t="s">
        <v>25</v>
      </c>
      <c r="D117" s="48">
        <v>836212</v>
      </c>
      <c r="E117" s="48">
        <v>836212</v>
      </c>
      <c r="F117" s="60">
        <f t="shared" si="12"/>
        <v>885000</v>
      </c>
      <c r="G117" s="61">
        <v>48788</v>
      </c>
      <c r="H117" s="3">
        <v>0</v>
      </c>
      <c r="I117" s="3">
        <v>0</v>
      </c>
      <c r="J117" s="6">
        <v>0</v>
      </c>
    </row>
    <row r="118" spans="1:10" ht="26.25">
      <c r="A118" s="58" t="s">
        <v>96</v>
      </c>
      <c r="B118" s="59" t="s">
        <v>2</v>
      </c>
      <c r="C118" s="59" t="s">
        <v>25</v>
      </c>
      <c r="D118" s="48">
        <v>3000</v>
      </c>
      <c r="E118" s="48">
        <v>3000</v>
      </c>
      <c r="F118" s="60">
        <f t="shared" si="12"/>
        <v>949000</v>
      </c>
      <c r="G118" s="61">
        <v>946000</v>
      </c>
      <c r="H118" s="3">
        <v>0</v>
      </c>
      <c r="I118" s="3">
        <v>0</v>
      </c>
      <c r="J118" s="6">
        <v>0</v>
      </c>
    </row>
    <row r="119" spans="1:10" ht="51.75">
      <c r="A119" s="58" t="s">
        <v>97</v>
      </c>
      <c r="B119" s="59" t="s">
        <v>2</v>
      </c>
      <c r="C119" s="59" t="s">
        <v>25</v>
      </c>
      <c r="D119" s="48">
        <v>1000</v>
      </c>
      <c r="E119" s="48">
        <f t="shared" si="11"/>
        <v>1000</v>
      </c>
      <c r="F119" s="60">
        <f t="shared" si="12"/>
        <v>624000</v>
      </c>
      <c r="G119" s="61">
        <v>623000</v>
      </c>
      <c r="H119" s="3">
        <v>0</v>
      </c>
      <c r="I119" s="3">
        <v>0</v>
      </c>
      <c r="J119" s="6">
        <v>0</v>
      </c>
    </row>
    <row r="120" spans="1:10" ht="39">
      <c r="A120" s="58" t="s">
        <v>98</v>
      </c>
      <c r="B120" s="59" t="s">
        <v>2</v>
      </c>
      <c r="C120" s="59" t="s">
        <v>25</v>
      </c>
      <c r="D120" s="48">
        <v>1000</v>
      </c>
      <c r="E120" s="48">
        <f t="shared" si="11"/>
        <v>1000</v>
      </c>
      <c r="F120" s="60">
        <f t="shared" si="12"/>
        <v>633000</v>
      </c>
      <c r="G120" s="61">
        <v>632000</v>
      </c>
      <c r="H120" s="3">
        <v>0</v>
      </c>
      <c r="I120" s="3">
        <v>0</v>
      </c>
      <c r="J120" s="6">
        <v>0</v>
      </c>
    </row>
    <row r="121" spans="1:10" ht="39">
      <c r="A121" s="58" t="s">
        <v>99</v>
      </c>
      <c r="B121" s="59" t="s">
        <v>2</v>
      </c>
      <c r="C121" s="59" t="s">
        <v>25</v>
      </c>
      <c r="D121" s="48">
        <v>1000</v>
      </c>
      <c r="E121" s="48">
        <f t="shared" si="11"/>
        <v>1000</v>
      </c>
      <c r="F121" s="60">
        <f t="shared" si="12"/>
        <v>645000</v>
      </c>
      <c r="G121" s="61">
        <v>644000</v>
      </c>
      <c r="H121" s="3">
        <v>0</v>
      </c>
      <c r="I121" s="3">
        <v>0</v>
      </c>
      <c r="J121" s="6">
        <v>0</v>
      </c>
    </row>
    <row r="122" spans="1:10" ht="30" customHeight="1">
      <c r="A122" s="58" t="s">
        <v>124</v>
      </c>
      <c r="B122" s="59" t="s">
        <v>2</v>
      </c>
      <c r="C122" s="59" t="s">
        <v>25</v>
      </c>
      <c r="D122" s="156">
        <v>591000</v>
      </c>
      <c r="E122" s="156">
        <f t="shared" si="11"/>
        <v>591000</v>
      </c>
      <c r="F122" s="60">
        <f t="shared" si="12"/>
        <v>591000</v>
      </c>
      <c r="G122" s="61">
        <v>0</v>
      </c>
      <c r="H122" s="3">
        <v>0</v>
      </c>
      <c r="I122" s="3">
        <v>0</v>
      </c>
      <c r="J122" s="6">
        <v>0</v>
      </c>
    </row>
    <row r="123" spans="1:10" ht="15">
      <c r="A123" s="58" t="s">
        <v>205</v>
      </c>
      <c r="B123" s="59" t="s">
        <v>2</v>
      </c>
      <c r="C123" s="59" t="s">
        <v>25</v>
      </c>
      <c r="D123" s="158">
        <v>35700</v>
      </c>
      <c r="E123" s="156">
        <f t="shared" si="11"/>
        <v>35700</v>
      </c>
      <c r="F123" s="60">
        <f t="shared" si="12"/>
        <v>35700</v>
      </c>
      <c r="G123" s="61">
        <v>0</v>
      </c>
      <c r="H123" s="3">
        <v>0</v>
      </c>
      <c r="I123" s="3">
        <v>0</v>
      </c>
      <c r="J123" s="6">
        <v>0</v>
      </c>
    </row>
    <row r="124" spans="1:10" ht="15">
      <c r="A124" s="58" t="s">
        <v>206</v>
      </c>
      <c r="B124" s="59" t="s">
        <v>2</v>
      </c>
      <c r="C124" s="59" t="s">
        <v>25</v>
      </c>
      <c r="D124" s="158">
        <v>35700</v>
      </c>
      <c r="E124" s="156">
        <f t="shared" si="11"/>
        <v>35700</v>
      </c>
      <c r="F124" s="60">
        <f t="shared" si="12"/>
        <v>35700</v>
      </c>
      <c r="G124" s="61">
        <v>0</v>
      </c>
      <c r="H124" s="3">
        <v>0</v>
      </c>
      <c r="I124" s="3">
        <v>0</v>
      </c>
      <c r="J124" s="6">
        <v>0</v>
      </c>
    </row>
    <row r="125" spans="1:10" ht="15">
      <c r="A125" s="58" t="s">
        <v>184</v>
      </c>
      <c r="B125" s="59" t="s">
        <v>2</v>
      </c>
      <c r="C125" s="59" t="s">
        <v>25</v>
      </c>
      <c r="D125" s="158">
        <v>35700</v>
      </c>
      <c r="E125" s="156">
        <f t="shared" si="11"/>
        <v>35700</v>
      </c>
      <c r="F125" s="60">
        <f t="shared" si="12"/>
        <v>35700</v>
      </c>
      <c r="G125" s="61">
        <v>0</v>
      </c>
      <c r="H125" s="161">
        <v>0</v>
      </c>
      <c r="I125" s="161">
        <v>0</v>
      </c>
      <c r="J125" s="162">
        <v>0</v>
      </c>
    </row>
    <row r="126" spans="1:10" ht="26.25">
      <c r="A126" s="58" t="s">
        <v>185</v>
      </c>
      <c r="B126" s="59" t="s">
        <v>2</v>
      </c>
      <c r="C126" s="59" t="s">
        <v>25</v>
      </c>
      <c r="D126" s="158">
        <v>35700</v>
      </c>
      <c r="E126" s="156">
        <f t="shared" si="11"/>
        <v>35700</v>
      </c>
      <c r="F126" s="60">
        <f t="shared" si="12"/>
        <v>35700</v>
      </c>
      <c r="G126" s="61">
        <v>0</v>
      </c>
      <c r="H126" s="161">
        <v>0</v>
      </c>
      <c r="I126" s="161">
        <v>0</v>
      </c>
      <c r="J126" s="162">
        <v>0</v>
      </c>
    </row>
    <row r="127" spans="1:10" ht="15">
      <c r="A127" s="58" t="s">
        <v>209</v>
      </c>
      <c r="B127" s="59" t="s">
        <v>2</v>
      </c>
      <c r="C127" s="59" t="s">
        <v>25</v>
      </c>
      <c r="D127" s="158">
        <v>35700</v>
      </c>
      <c r="E127" s="156">
        <f t="shared" si="11"/>
        <v>35700</v>
      </c>
      <c r="F127" s="60">
        <f t="shared" si="12"/>
        <v>35700</v>
      </c>
      <c r="G127" s="61">
        <v>0</v>
      </c>
      <c r="H127" s="161">
        <v>0</v>
      </c>
      <c r="I127" s="161">
        <v>0</v>
      </c>
      <c r="J127" s="162">
        <v>0</v>
      </c>
    </row>
    <row r="128" spans="1:10" ht="15">
      <c r="A128" s="58" t="s">
        <v>210</v>
      </c>
      <c r="B128" s="59" t="s">
        <v>2</v>
      </c>
      <c r="C128" s="59" t="s">
        <v>25</v>
      </c>
      <c r="D128" s="158">
        <v>35700</v>
      </c>
      <c r="E128" s="156">
        <f t="shared" si="11"/>
        <v>35700</v>
      </c>
      <c r="F128" s="60">
        <f t="shared" si="12"/>
        <v>35700</v>
      </c>
      <c r="G128" s="61">
        <v>0</v>
      </c>
      <c r="H128" s="161">
        <v>0</v>
      </c>
      <c r="I128" s="161">
        <v>0</v>
      </c>
      <c r="J128" s="162">
        <v>0</v>
      </c>
    </row>
    <row r="129" spans="1:10" ht="15">
      <c r="A129" s="58" t="s">
        <v>211</v>
      </c>
      <c r="B129" s="59" t="s">
        <v>2</v>
      </c>
      <c r="C129" s="59" t="s">
        <v>25</v>
      </c>
      <c r="D129" s="158">
        <v>35700</v>
      </c>
      <c r="E129" s="156">
        <f t="shared" si="11"/>
        <v>35700</v>
      </c>
      <c r="F129" s="60">
        <f t="shared" si="12"/>
        <v>35700</v>
      </c>
      <c r="G129" s="61">
        <v>0</v>
      </c>
      <c r="H129" s="161">
        <v>0</v>
      </c>
      <c r="I129" s="161">
        <v>0</v>
      </c>
      <c r="J129" s="162">
        <v>0</v>
      </c>
    </row>
    <row r="130" spans="1:10" ht="15">
      <c r="A130" s="58" t="s">
        <v>228</v>
      </c>
      <c r="B130" s="59" t="s">
        <v>2</v>
      </c>
      <c r="C130" s="59" t="s">
        <v>25</v>
      </c>
      <c r="D130" s="158">
        <v>35700</v>
      </c>
      <c r="E130" s="156">
        <f t="shared" si="11"/>
        <v>35700</v>
      </c>
      <c r="F130" s="60">
        <f t="shared" si="12"/>
        <v>35700</v>
      </c>
      <c r="G130" s="61">
        <v>0</v>
      </c>
      <c r="H130" s="161">
        <v>0</v>
      </c>
      <c r="I130" s="161">
        <v>0</v>
      </c>
      <c r="J130" s="162">
        <v>0</v>
      </c>
    </row>
    <row r="131" spans="1:10" ht="26.25">
      <c r="A131" s="58" t="s">
        <v>212</v>
      </c>
      <c r="B131" s="59" t="s">
        <v>2</v>
      </c>
      <c r="C131" s="59" t="s">
        <v>25</v>
      </c>
      <c r="D131" s="156">
        <v>100000</v>
      </c>
      <c r="E131" s="156">
        <f t="shared" si="11"/>
        <v>100000</v>
      </c>
      <c r="F131" s="60">
        <f t="shared" si="12"/>
        <v>100000</v>
      </c>
      <c r="G131" s="61">
        <v>0</v>
      </c>
      <c r="H131" s="161">
        <v>0</v>
      </c>
      <c r="I131" s="161">
        <v>0</v>
      </c>
      <c r="J131" s="162">
        <v>0</v>
      </c>
    </row>
    <row r="132" spans="1:10" ht="39">
      <c r="A132" s="58" t="s">
        <v>100</v>
      </c>
      <c r="B132" s="59" t="s">
        <v>2</v>
      </c>
      <c r="C132" s="59" t="s">
        <v>25</v>
      </c>
      <c r="D132" s="156">
        <v>157080</v>
      </c>
      <c r="E132" s="156">
        <f t="shared" si="11"/>
        <v>157080</v>
      </c>
      <c r="F132" s="60">
        <f t="shared" si="12"/>
        <v>157080</v>
      </c>
      <c r="G132" s="61">
        <v>0</v>
      </c>
      <c r="H132" s="3">
        <v>0</v>
      </c>
      <c r="I132" s="3">
        <v>0</v>
      </c>
      <c r="J132" s="6">
        <v>0</v>
      </c>
    </row>
    <row r="133" spans="1:10" ht="39">
      <c r="A133" s="58" t="s">
        <v>158</v>
      </c>
      <c r="B133" s="59" t="s">
        <v>2</v>
      </c>
      <c r="C133" s="59" t="s">
        <v>25</v>
      </c>
      <c r="D133" s="48">
        <v>60000</v>
      </c>
      <c r="E133" s="48">
        <f t="shared" si="11"/>
        <v>60000</v>
      </c>
      <c r="F133" s="60">
        <f t="shared" si="12"/>
        <v>60000</v>
      </c>
      <c r="G133" s="61">
        <v>0</v>
      </c>
      <c r="H133" s="3">
        <v>0</v>
      </c>
      <c r="I133" s="3">
        <v>0</v>
      </c>
      <c r="J133" s="6">
        <v>0</v>
      </c>
    </row>
    <row r="134" spans="1:10" ht="26.25">
      <c r="A134" s="58" t="s">
        <v>39</v>
      </c>
      <c r="B134" s="59" t="s">
        <v>2</v>
      </c>
      <c r="C134" s="59" t="s">
        <v>25</v>
      </c>
      <c r="D134" s="48">
        <v>37000</v>
      </c>
      <c r="E134" s="48">
        <f t="shared" si="11"/>
        <v>37000</v>
      </c>
      <c r="F134" s="60">
        <f t="shared" si="12"/>
        <v>37000</v>
      </c>
      <c r="G134" s="61">
        <v>0</v>
      </c>
      <c r="H134" s="3">
        <v>0</v>
      </c>
      <c r="I134" s="3">
        <v>0</v>
      </c>
      <c r="J134" s="6">
        <v>0</v>
      </c>
    </row>
    <row r="135" spans="1:10" ht="39">
      <c r="A135" s="58" t="s">
        <v>65</v>
      </c>
      <c r="B135" s="59" t="s">
        <v>2</v>
      </c>
      <c r="C135" s="59" t="s">
        <v>25</v>
      </c>
      <c r="D135" s="48">
        <v>1000</v>
      </c>
      <c r="E135" s="48">
        <f t="shared" si="11"/>
        <v>1000</v>
      </c>
      <c r="F135" s="60">
        <f t="shared" si="12"/>
        <v>13000</v>
      </c>
      <c r="G135" s="61">
        <v>12000</v>
      </c>
      <c r="H135" s="3">
        <v>0</v>
      </c>
      <c r="I135" s="3">
        <v>0</v>
      </c>
      <c r="J135" s="6">
        <v>0</v>
      </c>
    </row>
    <row r="136" spans="1:10" ht="45.75" customHeight="1">
      <c r="A136" s="58" t="s">
        <v>66</v>
      </c>
      <c r="B136" s="59" t="s">
        <v>2</v>
      </c>
      <c r="C136" s="59" t="s">
        <v>25</v>
      </c>
      <c r="D136" s="48">
        <v>1000</v>
      </c>
      <c r="E136" s="48">
        <f t="shared" si="11"/>
        <v>1000</v>
      </c>
      <c r="F136" s="60">
        <f t="shared" si="12"/>
        <v>17000</v>
      </c>
      <c r="G136" s="61">
        <v>16000</v>
      </c>
      <c r="H136" s="3">
        <v>0</v>
      </c>
      <c r="I136" s="3">
        <v>0</v>
      </c>
      <c r="J136" s="6">
        <v>0</v>
      </c>
    </row>
    <row r="137" spans="1:10" ht="26.25">
      <c r="A137" s="58" t="s">
        <v>67</v>
      </c>
      <c r="B137" s="59" t="s">
        <v>2</v>
      </c>
      <c r="C137" s="59" t="s">
        <v>25</v>
      </c>
      <c r="D137" s="48">
        <v>1000</v>
      </c>
      <c r="E137" s="48">
        <f t="shared" si="11"/>
        <v>1000</v>
      </c>
      <c r="F137" s="60">
        <f t="shared" si="12"/>
        <v>14000</v>
      </c>
      <c r="G137" s="61">
        <v>13000</v>
      </c>
      <c r="H137" s="3">
        <v>0</v>
      </c>
      <c r="I137" s="3">
        <v>0</v>
      </c>
      <c r="J137" s="6">
        <v>0</v>
      </c>
    </row>
    <row r="138" spans="1:10" s="2" customFormat="1" ht="30.75" customHeight="1">
      <c r="A138" s="58" t="s">
        <v>68</v>
      </c>
      <c r="B138" s="59" t="s">
        <v>2</v>
      </c>
      <c r="C138" s="59" t="s">
        <v>25</v>
      </c>
      <c r="D138" s="48">
        <v>1000</v>
      </c>
      <c r="E138" s="48">
        <f t="shared" si="11"/>
        <v>1000</v>
      </c>
      <c r="F138" s="60">
        <f t="shared" si="12"/>
        <v>12000</v>
      </c>
      <c r="G138" s="61">
        <v>11000</v>
      </c>
      <c r="H138" s="3">
        <v>0</v>
      </c>
      <c r="I138" s="3">
        <v>0</v>
      </c>
      <c r="J138" s="6">
        <v>0</v>
      </c>
    </row>
    <row r="139" spans="1:10" ht="26.25">
      <c r="A139" s="58" t="s">
        <v>69</v>
      </c>
      <c r="B139" s="59" t="s">
        <v>2</v>
      </c>
      <c r="C139" s="59" t="s">
        <v>25</v>
      </c>
      <c r="D139" s="48">
        <v>1000</v>
      </c>
      <c r="E139" s="48">
        <f t="shared" si="11"/>
        <v>1000</v>
      </c>
      <c r="F139" s="60">
        <f t="shared" si="12"/>
        <v>16000</v>
      </c>
      <c r="G139" s="61">
        <v>15000</v>
      </c>
      <c r="H139" s="3">
        <v>0</v>
      </c>
      <c r="I139" s="3">
        <v>0</v>
      </c>
      <c r="J139" s="6">
        <v>0</v>
      </c>
    </row>
    <row r="140" spans="1:10" ht="26.25">
      <c r="A140" s="58" t="s">
        <v>70</v>
      </c>
      <c r="B140" s="59" t="s">
        <v>2</v>
      </c>
      <c r="C140" s="59" t="s">
        <v>25</v>
      </c>
      <c r="D140" s="48">
        <v>1000</v>
      </c>
      <c r="E140" s="48">
        <f t="shared" si="11"/>
        <v>1000</v>
      </c>
      <c r="F140" s="60">
        <f t="shared" si="12"/>
        <v>14000</v>
      </c>
      <c r="G140" s="61">
        <v>13000</v>
      </c>
      <c r="H140" s="3">
        <v>0</v>
      </c>
      <c r="I140" s="3">
        <v>0</v>
      </c>
      <c r="J140" s="6">
        <v>0</v>
      </c>
    </row>
    <row r="141" spans="1:10" ht="26.25">
      <c r="A141" s="58" t="s">
        <v>71</v>
      </c>
      <c r="B141" s="59" t="s">
        <v>2</v>
      </c>
      <c r="C141" s="59" t="s">
        <v>25</v>
      </c>
      <c r="D141" s="48">
        <v>1000</v>
      </c>
      <c r="E141" s="48">
        <f t="shared" si="11"/>
        <v>1000</v>
      </c>
      <c r="F141" s="60">
        <f t="shared" si="12"/>
        <v>13000</v>
      </c>
      <c r="G141" s="61">
        <v>12000</v>
      </c>
      <c r="H141" s="3">
        <v>0</v>
      </c>
      <c r="I141" s="3">
        <v>0</v>
      </c>
      <c r="J141" s="6">
        <v>0</v>
      </c>
    </row>
    <row r="142" spans="1:10" ht="26.25">
      <c r="A142" s="58" t="s">
        <v>72</v>
      </c>
      <c r="B142" s="59" t="s">
        <v>2</v>
      </c>
      <c r="C142" s="59" t="s">
        <v>25</v>
      </c>
      <c r="D142" s="48">
        <v>1000</v>
      </c>
      <c r="E142" s="48">
        <f t="shared" si="11"/>
        <v>1000</v>
      </c>
      <c r="F142" s="60">
        <f t="shared" si="12"/>
        <v>17000</v>
      </c>
      <c r="G142" s="61">
        <v>16000</v>
      </c>
      <c r="H142" s="3">
        <v>0</v>
      </c>
      <c r="I142" s="3">
        <v>0</v>
      </c>
      <c r="J142" s="6">
        <v>0</v>
      </c>
    </row>
    <row r="143" spans="1:10" ht="26.25">
      <c r="A143" s="58" t="s">
        <v>73</v>
      </c>
      <c r="B143" s="59" t="s">
        <v>2</v>
      </c>
      <c r="C143" s="59" t="s">
        <v>25</v>
      </c>
      <c r="D143" s="48">
        <v>1000</v>
      </c>
      <c r="E143" s="48">
        <f t="shared" si="11"/>
        <v>1000</v>
      </c>
      <c r="F143" s="60">
        <f t="shared" si="12"/>
        <v>11000</v>
      </c>
      <c r="G143" s="61">
        <v>10000</v>
      </c>
      <c r="H143" s="3">
        <v>0</v>
      </c>
      <c r="I143" s="3">
        <v>0</v>
      </c>
      <c r="J143" s="6">
        <v>0</v>
      </c>
    </row>
    <row r="144" spans="1:10" ht="39">
      <c r="A144" s="58" t="s">
        <v>74</v>
      </c>
      <c r="B144" s="59" t="s">
        <v>2</v>
      </c>
      <c r="C144" s="59" t="s">
        <v>25</v>
      </c>
      <c r="D144" s="48">
        <v>1000</v>
      </c>
      <c r="E144" s="48">
        <f t="shared" si="11"/>
        <v>1000</v>
      </c>
      <c r="F144" s="60">
        <f t="shared" si="12"/>
        <v>15000</v>
      </c>
      <c r="G144" s="61">
        <v>14000</v>
      </c>
      <c r="H144" s="3">
        <v>0</v>
      </c>
      <c r="I144" s="3">
        <v>0</v>
      </c>
      <c r="J144" s="6">
        <v>0</v>
      </c>
    </row>
    <row r="145" spans="1:10" ht="39">
      <c r="A145" s="58" t="s">
        <v>75</v>
      </c>
      <c r="B145" s="59" t="s">
        <v>2</v>
      </c>
      <c r="C145" s="59" t="s">
        <v>25</v>
      </c>
      <c r="D145" s="48">
        <v>1000</v>
      </c>
      <c r="E145" s="48">
        <f t="shared" si="11"/>
        <v>1000</v>
      </c>
      <c r="F145" s="60">
        <f t="shared" si="12"/>
        <v>18000</v>
      </c>
      <c r="G145" s="61">
        <v>17000</v>
      </c>
      <c r="H145" s="3">
        <v>0</v>
      </c>
      <c r="I145" s="3">
        <v>0</v>
      </c>
      <c r="J145" s="6">
        <v>0</v>
      </c>
    </row>
    <row r="146" spans="1:10" ht="51.75">
      <c r="A146" s="58" t="s">
        <v>76</v>
      </c>
      <c r="B146" s="59" t="s">
        <v>2</v>
      </c>
      <c r="C146" s="59" t="s">
        <v>25</v>
      </c>
      <c r="D146" s="48">
        <v>4200</v>
      </c>
      <c r="E146" s="48">
        <f t="shared" si="11"/>
        <v>4200</v>
      </c>
      <c r="F146" s="60">
        <f t="shared" si="12"/>
        <v>4200</v>
      </c>
      <c r="G146" s="61">
        <v>0</v>
      </c>
      <c r="H146" s="3">
        <v>0</v>
      </c>
      <c r="I146" s="3">
        <v>0</v>
      </c>
      <c r="J146" s="6">
        <v>0</v>
      </c>
    </row>
    <row r="147" spans="1:10" ht="39">
      <c r="A147" s="58" t="s">
        <v>77</v>
      </c>
      <c r="B147" s="59" t="s">
        <v>2</v>
      </c>
      <c r="C147" s="59" t="s">
        <v>25</v>
      </c>
      <c r="D147" s="48">
        <v>4400</v>
      </c>
      <c r="E147" s="48">
        <f t="shared" si="11"/>
        <v>4400</v>
      </c>
      <c r="F147" s="60">
        <f t="shared" si="12"/>
        <v>4400</v>
      </c>
      <c r="G147" s="61">
        <v>0</v>
      </c>
      <c r="H147" s="3">
        <v>0</v>
      </c>
      <c r="I147" s="3">
        <v>0</v>
      </c>
      <c r="J147" s="6">
        <v>0</v>
      </c>
    </row>
    <row r="148" spans="1:10" ht="39">
      <c r="A148" s="58" t="s">
        <v>78</v>
      </c>
      <c r="B148" s="59" t="s">
        <v>2</v>
      </c>
      <c r="C148" s="59" t="s">
        <v>25</v>
      </c>
      <c r="D148" s="48">
        <v>4300</v>
      </c>
      <c r="E148" s="48">
        <f t="shared" si="11"/>
        <v>4300</v>
      </c>
      <c r="F148" s="60">
        <f t="shared" si="12"/>
        <v>4300</v>
      </c>
      <c r="G148" s="61">
        <v>0</v>
      </c>
      <c r="H148" s="3">
        <v>0</v>
      </c>
      <c r="I148" s="3">
        <v>0</v>
      </c>
      <c r="J148" s="6">
        <v>0</v>
      </c>
    </row>
    <row r="149" spans="1:10" ht="51" customHeight="1">
      <c r="A149" s="58" t="s">
        <v>79</v>
      </c>
      <c r="B149" s="59" t="s">
        <v>2</v>
      </c>
      <c r="C149" s="59" t="s">
        <v>25</v>
      </c>
      <c r="D149" s="48">
        <v>1000</v>
      </c>
      <c r="E149" s="48">
        <f t="shared" si="11"/>
        <v>1000</v>
      </c>
      <c r="F149" s="60">
        <f t="shared" si="12"/>
        <v>18000</v>
      </c>
      <c r="G149" s="61">
        <v>17000</v>
      </c>
      <c r="H149" s="3">
        <v>0</v>
      </c>
      <c r="I149" s="3">
        <v>0</v>
      </c>
      <c r="J149" s="6">
        <v>0</v>
      </c>
    </row>
    <row r="150" spans="1:10" ht="51.75">
      <c r="A150" s="58" t="s">
        <v>80</v>
      </c>
      <c r="B150" s="59" t="s">
        <v>2</v>
      </c>
      <c r="C150" s="59" t="s">
        <v>25</v>
      </c>
      <c r="D150" s="48">
        <v>1000</v>
      </c>
      <c r="E150" s="48">
        <f aca="true" t="shared" si="13" ref="E150:E189">D150</f>
        <v>1000</v>
      </c>
      <c r="F150" s="60">
        <f aca="true" t="shared" si="14" ref="F150:F189">D150+G150+H150+I150+J150</f>
        <v>18000</v>
      </c>
      <c r="G150" s="61">
        <v>17000</v>
      </c>
      <c r="H150" s="3">
        <v>0</v>
      </c>
      <c r="I150" s="3">
        <v>0</v>
      </c>
      <c r="J150" s="6">
        <v>0</v>
      </c>
    </row>
    <row r="151" spans="1:10" ht="51.75">
      <c r="A151" s="58" t="s">
        <v>168</v>
      </c>
      <c r="B151" s="59" t="s">
        <v>2</v>
      </c>
      <c r="C151" s="59" t="s">
        <v>25</v>
      </c>
      <c r="D151" s="48">
        <v>210979</v>
      </c>
      <c r="E151" s="48">
        <f t="shared" si="13"/>
        <v>210979</v>
      </c>
      <c r="F151" s="60">
        <f t="shared" si="14"/>
        <v>210979</v>
      </c>
      <c r="G151" s="61">
        <v>0</v>
      </c>
      <c r="H151" s="3"/>
      <c r="I151" s="3"/>
      <c r="J151" s="6"/>
    </row>
    <row r="152" spans="1:10" ht="15">
      <c r="A152" s="58" t="s">
        <v>128</v>
      </c>
      <c r="B152" s="59" t="s">
        <v>2</v>
      </c>
      <c r="C152" s="59" t="s">
        <v>25</v>
      </c>
      <c r="D152" s="48">
        <v>216000</v>
      </c>
      <c r="E152" s="48">
        <f t="shared" si="13"/>
        <v>216000</v>
      </c>
      <c r="F152" s="60">
        <f t="shared" si="14"/>
        <v>216000</v>
      </c>
      <c r="G152" s="61">
        <v>0</v>
      </c>
      <c r="H152" s="3">
        <v>0</v>
      </c>
      <c r="I152" s="3">
        <v>0</v>
      </c>
      <c r="J152" s="6">
        <v>0</v>
      </c>
    </row>
    <row r="153" spans="1:10" ht="26.25">
      <c r="A153" s="58" t="s">
        <v>223</v>
      </c>
      <c r="B153" s="59" t="s">
        <v>2</v>
      </c>
      <c r="C153" s="59" t="s">
        <v>25</v>
      </c>
      <c r="D153" s="48">
        <v>50000</v>
      </c>
      <c r="E153" s="48">
        <f t="shared" si="13"/>
        <v>50000</v>
      </c>
      <c r="F153" s="60">
        <f t="shared" si="14"/>
        <v>50000</v>
      </c>
      <c r="G153" s="61">
        <v>0</v>
      </c>
      <c r="H153" s="3">
        <v>0</v>
      </c>
      <c r="I153" s="3">
        <v>0</v>
      </c>
      <c r="J153" s="6">
        <v>0</v>
      </c>
    </row>
    <row r="154" spans="1:10" ht="15">
      <c r="A154" s="58" t="s">
        <v>40</v>
      </c>
      <c r="B154" s="59" t="s">
        <v>2</v>
      </c>
      <c r="C154" s="59" t="s">
        <v>25</v>
      </c>
      <c r="D154" s="48">
        <v>1000</v>
      </c>
      <c r="E154" s="48">
        <f t="shared" si="13"/>
        <v>1000</v>
      </c>
      <c r="F154" s="60">
        <f t="shared" si="14"/>
        <v>2545000</v>
      </c>
      <c r="G154" s="61">
        <v>2544000</v>
      </c>
      <c r="H154" s="3">
        <v>0</v>
      </c>
      <c r="I154" s="3">
        <v>0</v>
      </c>
      <c r="J154" s="6">
        <v>0</v>
      </c>
    </row>
    <row r="155" spans="1:10" ht="26.25">
      <c r="A155" s="58" t="s">
        <v>41</v>
      </c>
      <c r="B155" s="59" t="s">
        <v>2</v>
      </c>
      <c r="C155" s="59" t="s">
        <v>25</v>
      </c>
      <c r="D155" s="48">
        <v>1000</v>
      </c>
      <c r="E155" s="48">
        <f t="shared" si="13"/>
        <v>1000</v>
      </c>
      <c r="F155" s="60">
        <f t="shared" si="14"/>
        <v>42789</v>
      </c>
      <c r="G155" s="61">
        <v>41789</v>
      </c>
      <c r="H155" s="3">
        <v>0</v>
      </c>
      <c r="I155" s="3">
        <v>0</v>
      </c>
      <c r="J155" s="6">
        <v>0</v>
      </c>
    </row>
    <row r="156" spans="1:10" ht="26.25">
      <c r="A156" s="58" t="s">
        <v>42</v>
      </c>
      <c r="B156" s="59" t="s">
        <v>2</v>
      </c>
      <c r="C156" s="59" t="s">
        <v>25</v>
      </c>
      <c r="D156" s="48">
        <v>0</v>
      </c>
      <c r="E156" s="48">
        <f t="shared" si="13"/>
        <v>0</v>
      </c>
      <c r="F156" s="60">
        <f t="shared" si="14"/>
        <v>2960</v>
      </c>
      <c r="G156" s="61">
        <v>0</v>
      </c>
      <c r="H156" s="3">
        <v>0</v>
      </c>
      <c r="I156" s="3">
        <v>2960</v>
      </c>
      <c r="J156" s="6">
        <v>0</v>
      </c>
    </row>
    <row r="157" spans="1:10" ht="44.25" customHeight="1">
      <c r="A157" s="58" t="s">
        <v>43</v>
      </c>
      <c r="B157" s="59" t="s">
        <v>2</v>
      </c>
      <c r="C157" s="59" t="s">
        <v>25</v>
      </c>
      <c r="D157" s="48">
        <v>1000</v>
      </c>
      <c r="E157" s="48">
        <f t="shared" si="13"/>
        <v>1000</v>
      </c>
      <c r="F157" s="60">
        <v>17004</v>
      </c>
      <c r="G157" s="61">
        <v>16004</v>
      </c>
      <c r="H157" s="3">
        <v>0</v>
      </c>
      <c r="I157" s="3">
        <v>0</v>
      </c>
      <c r="J157" s="6">
        <v>0</v>
      </c>
    </row>
    <row r="158" spans="1:10" ht="39">
      <c r="A158" s="58" t="s">
        <v>44</v>
      </c>
      <c r="B158" s="59" t="s">
        <v>2</v>
      </c>
      <c r="C158" s="59" t="s">
        <v>25</v>
      </c>
      <c r="D158" s="48">
        <v>2000</v>
      </c>
      <c r="E158" s="48">
        <f t="shared" si="13"/>
        <v>2000</v>
      </c>
      <c r="F158" s="60">
        <f t="shared" si="14"/>
        <v>14000</v>
      </c>
      <c r="G158" s="61">
        <v>12000</v>
      </c>
      <c r="H158" s="3">
        <v>0</v>
      </c>
      <c r="I158" s="3">
        <v>0</v>
      </c>
      <c r="J158" s="6">
        <v>0</v>
      </c>
    </row>
    <row r="159" spans="1:10" ht="26.25">
      <c r="A159" s="58" t="s">
        <v>45</v>
      </c>
      <c r="B159" s="59" t="s">
        <v>2</v>
      </c>
      <c r="C159" s="59" t="s">
        <v>25</v>
      </c>
      <c r="D159" s="48">
        <v>1716</v>
      </c>
      <c r="E159" s="48">
        <f t="shared" si="13"/>
        <v>1716</v>
      </c>
      <c r="F159" s="60">
        <f t="shared" si="14"/>
        <v>1716</v>
      </c>
      <c r="G159" s="61">
        <v>0</v>
      </c>
      <c r="H159" s="3">
        <v>0</v>
      </c>
      <c r="I159" s="3">
        <v>0</v>
      </c>
      <c r="J159" s="6">
        <v>0</v>
      </c>
    </row>
    <row r="160" spans="1:10" ht="30" customHeight="1">
      <c r="A160" s="58" t="s">
        <v>46</v>
      </c>
      <c r="B160" s="59" t="s">
        <v>2</v>
      </c>
      <c r="C160" s="59" t="s">
        <v>25</v>
      </c>
      <c r="D160" s="48">
        <v>9486</v>
      </c>
      <c r="E160" s="48">
        <f t="shared" si="13"/>
        <v>9486</v>
      </c>
      <c r="F160" s="60">
        <f t="shared" si="14"/>
        <v>9486</v>
      </c>
      <c r="G160" s="61">
        <v>0</v>
      </c>
      <c r="H160" s="3">
        <v>0</v>
      </c>
      <c r="I160" s="3">
        <v>0</v>
      </c>
      <c r="J160" s="6">
        <v>0</v>
      </c>
    </row>
    <row r="161" spans="1:10" ht="31.5" customHeight="1">
      <c r="A161" s="58" t="s">
        <v>47</v>
      </c>
      <c r="B161" s="59" t="s">
        <v>2</v>
      </c>
      <c r="C161" s="59" t="s">
        <v>25</v>
      </c>
      <c r="D161" s="48">
        <v>1359</v>
      </c>
      <c r="E161" s="48">
        <f t="shared" si="13"/>
        <v>1359</v>
      </c>
      <c r="F161" s="60">
        <f t="shared" si="14"/>
        <v>1359</v>
      </c>
      <c r="G161" s="61">
        <v>0</v>
      </c>
      <c r="H161" s="3">
        <v>0</v>
      </c>
      <c r="I161" s="3">
        <v>0</v>
      </c>
      <c r="J161" s="6">
        <v>0</v>
      </c>
    </row>
    <row r="162" spans="1:10" ht="26.25">
      <c r="A162" s="58" t="s">
        <v>48</v>
      </c>
      <c r="B162" s="59" t="s">
        <v>2</v>
      </c>
      <c r="C162" s="59" t="s">
        <v>25</v>
      </c>
      <c r="D162" s="48">
        <v>28000</v>
      </c>
      <c r="E162" s="48">
        <f t="shared" si="13"/>
        <v>28000</v>
      </c>
      <c r="F162" s="60">
        <f t="shared" si="14"/>
        <v>56000</v>
      </c>
      <c r="G162" s="61">
        <v>28000</v>
      </c>
      <c r="H162" s="3">
        <v>0</v>
      </c>
      <c r="I162" s="3">
        <v>0</v>
      </c>
      <c r="J162" s="6">
        <v>0</v>
      </c>
    </row>
    <row r="163" spans="1:10" ht="26.25">
      <c r="A163" s="58" t="s">
        <v>170</v>
      </c>
      <c r="B163" s="59" t="s">
        <v>2</v>
      </c>
      <c r="C163" s="59" t="s">
        <v>25</v>
      </c>
      <c r="D163" s="48">
        <v>1000</v>
      </c>
      <c r="E163" s="48">
        <f t="shared" si="13"/>
        <v>1000</v>
      </c>
      <c r="F163" s="60">
        <f t="shared" si="14"/>
        <v>193494</v>
      </c>
      <c r="G163" s="61">
        <v>192494</v>
      </c>
      <c r="H163" s="3">
        <v>0</v>
      </c>
      <c r="I163" s="3">
        <v>0</v>
      </c>
      <c r="J163" s="6">
        <v>0</v>
      </c>
    </row>
    <row r="164" spans="1:10" ht="64.5">
      <c r="A164" s="58" t="s">
        <v>171</v>
      </c>
      <c r="B164" s="59" t="s">
        <v>2</v>
      </c>
      <c r="C164" s="59" t="s">
        <v>25</v>
      </c>
      <c r="D164" s="48">
        <v>1000</v>
      </c>
      <c r="E164" s="48">
        <f t="shared" si="13"/>
        <v>1000</v>
      </c>
      <c r="F164" s="60">
        <f t="shared" si="14"/>
        <v>170000</v>
      </c>
      <c r="G164" s="61">
        <v>169000</v>
      </c>
      <c r="H164" s="3">
        <v>0</v>
      </c>
      <c r="I164" s="3">
        <v>0</v>
      </c>
      <c r="J164" s="6">
        <v>0</v>
      </c>
    </row>
    <row r="165" spans="1:10" ht="64.5">
      <c r="A165" s="58" t="s">
        <v>172</v>
      </c>
      <c r="B165" s="59" t="s">
        <v>2</v>
      </c>
      <c r="C165" s="59" t="s">
        <v>25</v>
      </c>
      <c r="D165" s="48">
        <v>1000</v>
      </c>
      <c r="E165" s="48">
        <f t="shared" si="13"/>
        <v>1000</v>
      </c>
      <c r="F165" s="60">
        <f t="shared" si="14"/>
        <v>63000</v>
      </c>
      <c r="G165" s="61">
        <v>62000</v>
      </c>
      <c r="H165" s="3">
        <v>0</v>
      </c>
      <c r="I165" s="3">
        <v>0</v>
      </c>
      <c r="J165" s="6">
        <v>0</v>
      </c>
    </row>
    <row r="166" spans="1:10" ht="26.25">
      <c r="A166" s="137" t="s">
        <v>49</v>
      </c>
      <c r="B166" s="59" t="s">
        <v>2</v>
      </c>
      <c r="C166" s="138" t="s">
        <v>25</v>
      </c>
      <c r="D166" s="48">
        <v>1000</v>
      </c>
      <c r="E166" s="48">
        <f t="shared" si="13"/>
        <v>1000</v>
      </c>
      <c r="F166" s="60">
        <f t="shared" si="14"/>
        <v>33000</v>
      </c>
      <c r="G166" s="61">
        <v>32000</v>
      </c>
      <c r="H166" s="3">
        <v>0</v>
      </c>
      <c r="I166" s="3">
        <v>0</v>
      </c>
      <c r="J166" s="6">
        <v>0</v>
      </c>
    </row>
    <row r="167" spans="1:10" s="2" customFormat="1" ht="39">
      <c r="A167" s="137" t="s">
        <v>141</v>
      </c>
      <c r="B167" s="59" t="s">
        <v>2</v>
      </c>
      <c r="C167" s="138" t="s">
        <v>25</v>
      </c>
      <c r="D167" s="156">
        <v>0</v>
      </c>
      <c r="E167" s="156">
        <f t="shared" si="13"/>
        <v>0</v>
      </c>
      <c r="F167" s="157">
        <f t="shared" si="14"/>
        <v>80000</v>
      </c>
      <c r="G167" s="158">
        <v>30000</v>
      </c>
      <c r="H167" s="159">
        <v>30000</v>
      </c>
      <c r="I167" s="159">
        <v>20000</v>
      </c>
      <c r="J167" s="160"/>
    </row>
    <row r="168" spans="1:10" ht="26.25">
      <c r="A168" s="137" t="s">
        <v>142</v>
      </c>
      <c r="B168" s="59" t="s">
        <v>2</v>
      </c>
      <c r="C168" s="138" t="s">
        <v>25</v>
      </c>
      <c r="D168" s="48">
        <v>13000</v>
      </c>
      <c r="E168" s="48">
        <f t="shared" si="13"/>
        <v>13000</v>
      </c>
      <c r="F168" s="60">
        <f t="shared" si="14"/>
        <v>29000</v>
      </c>
      <c r="G168" s="61">
        <v>16000</v>
      </c>
      <c r="H168" s="3">
        <v>0</v>
      </c>
      <c r="I168" s="3">
        <v>0</v>
      </c>
      <c r="J168" s="6">
        <v>0</v>
      </c>
    </row>
    <row r="169" spans="1:10" ht="31.5" customHeight="1">
      <c r="A169" s="137" t="s">
        <v>152</v>
      </c>
      <c r="B169" s="59" t="s">
        <v>2</v>
      </c>
      <c r="C169" s="138" t="s">
        <v>25</v>
      </c>
      <c r="D169" s="48">
        <v>1000</v>
      </c>
      <c r="E169" s="48">
        <f t="shared" si="13"/>
        <v>1000</v>
      </c>
      <c r="F169" s="60">
        <f t="shared" si="14"/>
        <v>56000</v>
      </c>
      <c r="G169" s="61">
        <v>55000</v>
      </c>
      <c r="H169" s="3">
        <v>0</v>
      </c>
      <c r="I169" s="3">
        <v>0</v>
      </c>
      <c r="J169" s="6">
        <v>0</v>
      </c>
    </row>
    <row r="170" spans="1:10" ht="39">
      <c r="A170" s="137" t="s">
        <v>122</v>
      </c>
      <c r="B170" s="59" t="s">
        <v>2</v>
      </c>
      <c r="C170" s="138" t="s">
        <v>25</v>
      </c>
      <c r="D170" s="48">
        <v>60000</v>
      </c>
      <c r="E170" s="48">
        <f t="shared" si="13"/>
        <v>60000</v>
      </c>
      <c r="F170" s="60">
        <f t="shared" si="14"/>
        <v>60000</v>
      </c>
      <c r="G170" s="61">
        <v>0</v>
      </c>
      <c r="H170" s="3">
        <v>0</v>
      </c>
      <c r="I170" s="3">
        <v>0</v>
      </c>
      <c r="J170" s="6">
        <v>0</v>
      </c>
    </row>
    <row r="171" spans="1:10" ht="13.5" customHeight="1">
      <c r="A171" s="137" t="s">
        <v>123</v>
      </c>
      <c r="B171" s="59" t="s">
        <v>2</v>
      </c>
      <c r="C171" s="138" t="s">
        <v>25</v>
      </c>
      <c r="D171" s="48">
        <v>3000000</v>
      </c>
      <c r="E171" s="48">
        <f t="shared" si="13"/>
        <v>3000000</v>
      </c>
      <c r="F171" s="60">
        <f t="shared" si="14"/>
        <v>3000000</v>
      </c>
      <c r="G171" s="139">
        <v>0</v>
      </c>
      <c r="H171" s="49">
        <v>0</v>
      </c>
      <c r="I171" s="49">
        <v>0</v>
      </c>
      <c r="J171" s="50">
        <v>0</v>
      </c>
    </row>
    <row r="172" spans="1:10" ht="29.25" customHeight="1">
      <c r="A172" s="137" t="s">
        <v>187</v>
      </c>
      <c r="B172" s="59" t="s">
        <v>2</v>
      </c>
      <c r="C172" s="138" t="s">
        <v>25</v>
      </c>
      <c r="D172" s="48">
        <v>1000</v>
      </c>
      <c r="E172" s="48">
        <f t="shared" si="13"/>
        <v>1000</v>
      </c>
      <c r="F172" s="60">
        <f t="shared" si="14"/>
        <v>1635498</v>
      </c>
      <c r="G172" s="139">
        <v>500000</v>
      </c>
      <c r="H172" s="49">
        <v>600000</v>
      </c>
      <c r="I172" s="49">
        <v>534498</v>
      </c>
      <c r="J172" s="50">
        <v>0</v>
      </c>
    </row>
    <row r="173" spans="1:10" ht="42" customHeight="1">
      <c r="A173" s="137" t="s">
        <v>131</v>
      </c>
      <c r="B173" s="59" t="s">
        <v>2</v>
      </c>
      <c r="C173" s="138" t="s">
        <v>25</v>
      </c>
      <c r="D173" s="48">
        <v>16000</v>
      </c>
      <c r="E173" s="48">
        <f t="shared" si="13"/>
        <v>16000</v>
      </c>
      <c r="F173" s="60">
        <f t="shared" si="14"/>
        <v>16000</v>
      </c>
      <c r="G173" s="139">
        <v>0</v>
      </c>
      <c r="H173" s="49">
        <v>0</v>
      </c>
      <c r="I173" s="49">
        <v>0</v>
      </c>
      <c r="J173" s="50">
        <v>0</v>
      </c>
    </row>
    <row r="174" spans="1:10" ht="39">
      <c r="A174" s="137" t="s">
        <v>132</v>
      </c>
      <c r="B174" s="59" t="s">
        <v>2</v>
      </c>
      <c r="C174" s="138" t="s">
        <v>25</v>
      </c>
      <c r="D174" s="48">
        <v>26000</v>
      </c>
      <c r="E174" s="48">
        <f t="shared" si="13"/>
        <v>26000</v>
      </c>
      <c r="F174" s="60">
        <f t="shared" si="14"/>
        <v>26000</v>
      </c>
      <c r="G174" s="61">
        <v>0</v>
      </c>
      <c r="H174" s="3">
        <v>0</v>
      </c>
      <c r="I174" s="3">
        <v>0</v>
      </c>
      <c r="J174" s="6">
        <v>0</v>
      </c>
    </row>
    <row r="175" spans="1:10" ht="39">
      <c r="A175" s="137" t="s">
        <v>133</v>
      </c>
      <c r="B175" s="59" t="s">
        <v>2</v>
      </c>
      <c r="C175" s="138" t="s">
        <v>25</v>
      </c>
      <c r="D175" s="48">
        <v>24000</v>
      </c>
      <c r="E175" s="48">
        <f t="shared" si="13"/>
        <v>24000</v>
      </c>
      <c r="F175" s="60">
        <f t="shared" si="14"/>
        <v>24000</v>
      </c>
      <c r="G175" s="139">
        <v>0</v>
      </c>
      <c r="H175" s="49">
        <v>0</v>
      </c>
      <c r="I175" s="49">
        <v>0</v>
      </c>
      <c r="J175" s="50">
        <v>0</v>
      </c>
    </row>
    <row r="176" spans="1:10" ht="51.75">
      <c r="A176" s="137" t="s">
        <v>134</v>
      </c>
      <c r="B176" s="59" t="s">
        <v>2</v>
      </c>
      <c r="C176" s="138" t="s">
        <v>25</v>
      </c>
      <c r="D176" s="48">
        <v>22000</v>
      </c>
      <c r="E176" s="48">
        <f t="shared" si="13"/>
        <v>22000</v>
      </c>
      <c r="F176" s="60">
        <f t="shared" si="14"/>
        <v>22000</v>
      </c>
      <c r="G176" s="139">
        <v>0</v>
      </c>
      <c r="H176" s="49">
        <v>0</v>
      </c>
      <c r="I176" s="49">
        <v>0</v>
      </c>
      <c r="J176" s="50">
        <v>0</v>
      </c>
    </row>
    <row r="177" spans="1:10" ht="44.25" customHeight="1">
      <c r="A177" s="137" t="s">
        <v>135</v>
      </c>
      <c r="B177" s="59" t="s">
        <v>2</v>
      </c>
      <c r="C177" s="138" t="s">
        <v>25</v>
      </c>
      <c r="D177" s="48">
        <v>18000</v>
      </c>
      <c r="E177" s="48">
        <f t="shared" si="13"/>
        <v>18000</v>
      </c>
      <c r="F177" s="60">
        <f t="shared" si="14"/>
        <v>18000</v>
      </c>
      <c r="G177" s="139">
        <v>0</v>
      </c>
      <c r="H177" s="49">
        <v>0</v>
      </c>
      <c r="I177" s="49">
        <v>0</v>
      </c>
      <c r="J177" s="50">
        <v>0</v>
      </c>
    </row>
    <row r="178" spans="1:10" ht="64.5">
      <c r="A178" s="137" t="s">
        <v>136</v>
      </c>
      <c r="B178" s="59" t="s">
        <v>2</v>
      </c>
      <c r="C178" s="138" t="s">
        <v>25</v>
      </c>
      <c r="D178" s="48">
        <v>18000</v>
      </c>
      <c r="E178" s="48">
        <f t="shared" si="13"/>
        <v>18000</v>
      </c>
      <c r="F178" s="60">
        <f t="shared" si="14"/>
        <v>18000</v>
      </c>
      <c r="G178" s="139">
        <v>0</v>
      </c>
      <c r="H178" s="49">
        <v>0</v>
      </c>
      <c r="I178" s="49">
        <v>0</v>
      </c>
      <c r="J178" s="50">
        <v>0</v>
      </c>
    </row>
    <row r="179" spans="1:10" ht="53.25" customHeight="1">
      <c r="A179" s="137" t="s">
        <v>137</v>
      </c>
      <c r="B179" s="59" t="s">
        <v>2</v>
      </c>
      <c r="C179" s="138" t="s">
        <v>25</v>
      </c>
      <c r="D179" s="48">
        <v>1000</v>
      </c>
      <c r="E179" s="48">
        <f t="shared" si="13"/>
        <v>1000</v>
      </c>
      <c r="F179" s="60">
        <f t="shared" si="14"/>
        <v>20000</v>
      </c>
      <c r="G179" s="139">
        <v>19000</v>
      </c>
      <c r="H179" s="49">
        <v>0</v>
      </c>
      <c r="I179" s="49">
        <v>0</v>
      </c>
      <c r="J179" s="50">
        <v>0</v>
      </c>
    </row>
    <row r="180" spans="1:10" ht="51.75">
      <c r="A180" s="137" t="s">
        <v>138</v>
      </c>
      <c r="B180" s="59" t="s">
        <v>2</v>
      </c>
      <c r="C180" s="138" t="s">
        <v>25</v>
      </c>
      <c r="D180" s="48">
        <v>1000</v>
      </c>
      <c r="E180" s="48">
        <f t="shared" si="13"/>
        <v>1000</v>
      </c>
      <c r="F180" s="60">
        <f t="shared" si="14"/>
        <v>20000</v>
      </c>
      <c r="G180" s="139">
        <v>19000</v>
      </c>
      <c r="H180" s="49">
        <v>0</v>
      </c>
      <c r="I180" s="49">
        <v>0</v>
      </c>
      <c r="J180" s="50">
        <v>0</v>
      </c>
    </row>
    <row r="181" spans="1:10" ht="51.75">
      <c r="A181" s="163" t="s">
        <v>139</v>
      </c>
      <c r="B181" s="164" t="s">
        <v>2</v>
      </c>
      <c r="C181" s="165" t="s">
        <v>25</v>
      </c>
      <c r="D181" s="166">
        <v>1000</v>
      </c>
      <c r="E181" s="166">
        <f t="shared" si="13"/>
        <v>1000</v>
      </c>
      <c r="F181" s="167">
        <f aca="true" t="shared" si="15" ref="F181:F188">D181+G181+H181+I181+J181</f>
        <v>20000</v>
      </c>
      <c r="G181" s="139">
        <v>19000</v>
      </c>
      <c r="H181" s="49">
        <v>0</v>
      </c>
      <c r="I181" s="49">
        <v>0</v>
      </c>
      <c r="J181" s="50">
        <v>0</v>
      </c>
    </row>
    <row r="182" spans="1:10" ht="51.75">
      <c r="A182" s="137" t="s">
        <v>188</v>
      </c>
      <c r="B182" s="59" t="s">
        <v>2</v>
      </c>
      <c r="C182" s="138" t="s">
        <v>25</v>
      </c>
      <c r="D182" s="48">
        <v>10000</v>
      </c>
      <c r="E182" s="166">
        <f t="shared" si="13"/>
        <v>10000</v>
      </c>
      <c r="F182" s="167">
        <f t="shared" si="15"/>
        <v>10000</v>
      </c>
      <c r="G182" s="139">
        <v>0</v>
      </c>
      <c r="H182" s="49">
        <v>0</v>
      </c>
      <c r="I182" s="49">
        <v>0</v>
      </c>
      <c r="J182" s="50">
        <v>0</v>
      </c>
    </row>
    <row r="183" spans="1:10" ht="39">
      <c r="A183" s="137" t="s">
        <v>189</v>
      </c>
      <c r="B183" s="59" t="s">
        <v>2</v>
      </c>
      <c r="C183" s="138" t="s">
        <v>25</v>
      </c>
      <c r="D183" s="48">
        <v>10000</v>
      </c>
      <c r="E183" s="166">
        <f t="shared" si="13"/>
        <v>10000</v>
      </c>
      <c r="F183" s="167">
        <f t="shared" si="15"/>
        <v>10000</v>
      </c>
      <c r="G183" s="139">
        <v>0</v>
      </c>
      <c r="H183" s="49">
        <v>0</v>
      </c>
      <c r="I183" s="49">
        <v>0</v>
      </c>
      <c r="J183" s="50">
        <v>0</v>
      </c>
    </row>
    <row r="184" spans="1:10" ht="41.25" customHeight="1">
      <c r="A184" s="137" t="s">
        <v>190</v>
      </c>
      <c r="B184" s="59" t="s">
        <v>2</v>
      </c>
      <c r="C184" s="138" t="s">
        <v>25</v>
      </c>
      <c r="D184" s="48">
        <v>15000</v>
      </c>
      <c r="E184" s="166">
        <f t="shared" si="13"/>
        <v>15000</v>
      </c>
      <c r="F184" s="167">
        <f t="shared" si="15"/>
        <v>15000</v>
      </c>
      <c r="G184" s="139">
        <v>0</v>
      </c>
      <c r="H184" s="49">
        <v>0</v>
      </c>
      <c r="I184" s="49">
        <v>0</v>
      </c>
      <c r="J184" s="50">
        <v>0</v>
      </c>
    </row>
    <row r="185" spans="1:10" ht="40.5" customHeight="1">
      <c r="A185" s="137" t="s">
        <v>191</v>
      </c>
      <c r="B185" s="59" t="s">
        <v>2</v>
      </c>
      <c r="C185" s="138" t="s">
        <v>25</v>
      </c>
      <c r="D185" s="48">
        <v>7000</v>
      </c>
      <c r="E185" s="166">
        <f t="shared" si="13"/>
        <v>7000</v>
      </c>
      <c r="F185" s="167">
        <f t="shared" si="15"/>
        <v>7000</v>
      </c>
      <c r="G185" s="139">
        <v>0</v>
      </c>
      <c r="H185" s="49">
        <v>0</v>
      </c>
      <c r="I185" s="49">
        <v>0</v>
      </c>
      <c r="J185" s="50">
        <v>0</v>
      </c>
    </row>
    <row r="186" spans="1:10" ht="39">
      <c r="A186" s="137" t="s">
        <v>192</v>
      </c>
      <c r="B186" s="59" t="s">
        <v>2</v>
      </c>
      <c r="C186" s="138" t="s">
        <v>25</v>
      </c>
      <c r="D186" s="48">
        <v>11000</v>
      </c>
      <c r="E186" s="166">
        <f t="shared" si="13"/>
        <v>11000</v>
      </c>
      <c r="F186" s="167">
        <f t="shared" si="15"/>
        <v>11000</v>
      </c>
      <c r="G186" s="139">
        <v>0</v>
      </c>
      <c r="H186" s="49">
        <v>0</v>
      </c>
      <c r="I186" s="49">
        <v>0</v>
      </c>
      <c r="J186" s="50">
        <v>0</v>
      </c>
    </row>
    <row r="187" spans="1:10" ht="39">
      <c r="A187" s="137" t="s">
        <v>193</v>
      </c>
      <c r="B187" s="59" t="s">
        <v>2</v>
      </c>
      <c r="C187" s="138" t="s">
        <v>25</v>
      </c>
      <c r="D187" s="48">
        <v>13000</v>
      </c>
      <c r="E187" s="166">
        <f t="shared" si="13"/>
        <v>13000</v>
      </c>
      <c r="F187" s="167">
        <f t="shared" si="15"/>
        <v>13000</v>
      </c>
      <c r="G187" s="139">
        <v>0</v>
      </c>
      <c r="H187" s="49">
        <v>0</v>
      </c>
      <c r="I187" s="49">
        <v>0</v>
      </c>
      <c r="J187" s="50">
        <v>0</v>
      </c>
    </row>
    <row r="188" spans="1:10" ht="39">
      <c r="A188" s="137" t="s">
        <v>194</v>
      </c>
      <c r="B188" s="59" t="s">
        <v>2</v>
      </c>
      <c r="C188" s="138" t="s">
        <v>25</v>
      </c>
      <c r="D188" s="48">
        <v>8000</v>
      </c>
      <c r="E188" s="166">
        <f t="shared" si="13"/>
        <v>8000</v>
      </c>
      <c r="F188" s="167">
        <f t="shared" si="15"/>
        <v>8000</v>
      </c>
      <c r="G188" s="139">
        <v>0</v>
      </c>
      <c r="H188" s="49">
        <v>0</v>
      </c>
      <c r="I188" s="49">
        <v>0</v>
      </c>
      <c r="J188" s="50">
        <v>0</v>
      </c>
    </row>
    <row r="189" spans="1:10" ht="39.75" thickBot="1">
      <c r="A189" s="168" t="s">
        <v>195</v>
      </c>
      <c r="B189" s="169" t="s">
        <v>2</v>
      </c>
      <c r="C189" s="170" t="s">
        <v>25</v>
      </c>
      <c r="D189" s="171">
        <v>13000</v>
      </c>
      <c r="E189" s="171">
        <f t="shared" si="13"/>
        <v>13000</v>
      </c>
      <c r="F189" s="172">
        <f t="shared" si="14"/>
        <v>13000</v>
      </c>
      <c r="G189" s="139">
        <v>0</v>
      </c>
      <c r="H189" s="49">
        <v>0</v>
      </c>
      <c r="I189" s="49">
        <v>0</v>
      </c>
      <c r="J189" s="50">
        <v>0</v>
      </c>
    </row>
    <row r="190" spans="1:10" ht="24.75" customHeight="1" thickBot="1">
      <c r="A190" s="299" t="s">
        <v>0</v>
      </c>
      <c r="B190" s="300"/>
      <c r="C190" s="301"/>
      <c r="D190" s="127">
        <f>SUM(D104:D189)</f>
        <v>8231332</v>
      </c>
      <c r="E190" s="127">
        <f aca="true" t="shared" si="16" ref="E190:J190">SUM(E104:E189)</f>
        <v>8231332</v>
      </c>
      <c r="F190" s="128">
        <f t="shared" si="16"/>
        <v>234205510</v>
      </c>
      <c r="G190" s="115">
        <f t="shared" si="16"/>
        <v>98194288</v>
      </c>
      <c r="H190" s="115">
        <f t="shared" si="16"/>
        <v>70630000</v>
      </c>
      <c r="I190" s="115">
        <f t="shared" si="16"/>
        <v>57149890</v>
      </c>
      <c r="J190" s="114">
        <f t="shared" si="16"/>
        <v>0</v>
      </c>
    </row>
    <row r="191" spans="1:10" ht="30" customHeight="1" thickBot="1">
      <c r="A191" s="342" t="s">
        <v>129</v>
      </c>
      <c r="B191" s="343"/>
      <c r="C191" s="344"/>
      <c r="D191" s="97">
        <f aca="true" t="shared" si="17" ref="D191:J191">D15+D18+D28+D44+D52+D99+D102+D190</f>
        <v>20605000</v>
      </c>
      <c r="E191" s="97">
        <f t="shared" si="17"/>
        <v>20605000</v>
      </c>
      <c r="F191" s="97">
        <f t="shared" si="17"/>
        <v>251752304</v>
      </c>
      <c r="G191" s="97">
        <f t="shared" si="17"/>
        <v>103367414</v>
      </c>
      <c r="H191" s="97">
        <f t="shared" si="17"/>
        <v>70630000</v>
      </c>
      <c r="I191" s="97">
        <f t="shared" si="17"/>
        <v>57149890</v>
      </c>
      <c r="J191" s="255">
        <f t="shared" si="17"/>
        <v>0</v>
      </c>
    </row>
    <row r="192" spans="1:10" ht="19.5" customHeight="1" hidden="1" thickBot="1">
      <c r="A192" s="339" t="s">
        <v>130</v>
      </c>
      <c r="B192" s="340"/>
      <c r="C192" s="341"/>
      <c r="D192" s="95">
        <v>0</v>
      </c>
      <c r="E192" s="95"/>
      <c r="F192" s="95"/>
      <c r="G192" s="96"/>
      <c r="H192" s="96"/>
      <c r="I192" s="112"/>
      <c r="J192" s="113"/>
    </row>
    <row r="193" spans="1:10" ht="35.25" customHeight="1" thickBot="1">
      <c r="A193" s="368" t="s">
        <v>162</v>
      </c>
      <c r="B193" s="369"/>
      <c r="C193" s="370"/>
      <c r="D193" s="221">
        <f>D211+D227+D235+D241</f>
        <v>357454</v>
      </c>
      <c r="E193" s="221">
        <f aca="true" t="shared" si="18" ref="E193:J193">E211+E227+E235+E241</f>
        <v>357454</v>
      </c>
      <c r="F193" s="221">
        <f t="shared" si="18"/>
        <v>9408488</v>
      </c>
      <c r="G193" s="221">
        <f t="shared" si="18"/>
        <v>9051034</v>
      </c>
      <c r="H193" s="221">
        <f t="shared" si="18"/>
        <v>0</v>
      </c>
      <c r="I193" s="221">
        <f t="shared" si="18"/>
        <v>0</v>
      </c>
      <c r="J193" s="256">
        <f t="shared" si="18"/>
        <v>0</v>
      </c>
    </row>
    <row r="194" spans="1:10" s="12" customFormat="1" ht="35.25" customHeight="1" thickBot="1">
      <c r="A194" s="279" t="s">
        <v>237</v>
      </c>
      <c r="B194" s="280"/>
      <c r="C194" s="280"/>
      <c r="D194" s="280"/>
      <c r="E194" s="280"/>
      <c r="F194" s="280"/>
      <c r="G194" s="280"/>
      <c r="H194" s="280"/>
      <c r="I194" s="280"/>
      <c r="J194" s="281"/>
    </row>
    <row r="195" spans="1:10" s="12" customFormat="1" ht="49.5" customHeight="1">
      <c r="A195" s="257" t="s">
        <v>239</v>
      </c>
      <c r="B195" s="224" t="s">
        <v>2</v>
      </c>
      <c r="C195" s="224" t="s">
        <v>238</v>
      </c>
      <c r="D195" s="223">
        <v>51000</v>
      </c>
      <c r="E195" s="223">
        <v>51000</v>
      </c>
      <c r="F195" s="223">
        <v>51000</v>
      </c>
      <c r="G195" s="222"/>
      <c r="H195" s="222"/>
      <c r="I195" s="222"/>
      <c r="J195" s="258"/>
    </row>
    <row r="196" spans="1:10" s="12" customFormat="1" ht="35.25" customHeight="1" thickBot="1">
      <c r="A196" s="282" t="s">
        <v>240</v>
      </c>
      <c r="B196" s="283"/>
      <c r="C196" s="284"/>
      <c r="D196" s="241">
        <f>D195</f>
        <v>51000</v>
      </c>
      <c r="E196" s="241">
        <f>E195</f>
        <v>51000</v>
      </c>
      <c r="F196" s="241">
        <f>F195</f>
        <v>51000</v>
      </c>
      <c r="G196" s="241"/>
      <c r="H196" s="241"/>
      <c r="I196" s="241"/>
      <c r="J196" s="259"/>
    </row>
    <row r="197" spans="1:10" ht="27" customHeight="1" thickBot="1">
      <c r="A197" s="365" t="s">
        <v>11</v>
      </c>
      <c r="B197" s="366"/>
      <c r="C197" s="366"/>
      <c r="D197" s="366"/>
      <c r="E197" s="366"/>
      <c r="F197" s="366"/>
      <c r="G197" s="366"/>
      <c r="H197" s="366"/>
      <c r="I197" s="366"/>
      <c r="J197" s="367"/>
    </row>
    <row r="198" spans="1:10" ht="27" customHeight="1">
      <c r="A198" s="189" t="s">
        <v>173</v>
      </c>
      <c r="B198" s="179" t="s">
        <v>2</v>
      </c>
      <c r="C198" s="179" t="s">
        <v>233</v>
      </c>
      <c r="D198" s="181">
        <v>0</v>
      </c>
      <c r="E198" s="181">
        <f>D198</f>
        <v>0</v>
      </c>
      <c r="F198" s="190">
        <f>D198+G198+H198+I198+J198</f>
        <v>3235783</v>
      </c>
      <c r="G198" s="200">
        <v>3235783</v>
      </c>
      <c r="H198" s="181">
        <v>0</v>
      </c>
      <c r="I198" s="181">
        <v>0</v>
      </c>
      <c r="J198" s="191">
        <v>0</v>
      </c>
    </row>
    <row r="199" spans="1:10" ht="27" customHeight="1" thickBot="1">
      <c r="A199" s="173" t="s">
        <v>174</v>
      </c>
      <c r="B199" s="174" t="s">
        <v>2</v>
      </c>
      <c r="C199" s="174" t="s">
        <v>233</v>
      </c>
      <c r="D199" s="175">
        <v>0</v>
      </c>
      <c r="E199" s="175">
        <f aca="true" t="shared" si="19" ref="E199:E210">D199</f>
        <v>0</v>
      </c>
      <c r="F199" s="192">
        <f aca="true" t="shared" si="20" ref="F199:F210">D199+G199+H199+I199+J199</f>
        <v>2655528</v>
      </c>
      <c r="G199" s="201">
        <v>2655528</v>
      </c>
      <c r="H199" s="175">
        <v>0</v>
      </c>
      <c r="I199" s="175">
        <v>0</v>
      </c>
      <c r="J199" s="177">
        <v>0</v>
      </c>
    </row>
    <row r="200" spans="1:10" ht="38.25">
      <c r="A200" s="173" t="s">
        <v>175</v>
      </c>
      <c r="B200" s="174" t="s">
        <v>2</v>
      </c>
      <c r="C200" s="179" t="s">
        <v>233</v>
      </c>
      <c r="D200" s="175">
        <v>0</v>
      </c>
      <c r="E200" s="175">
        <f t="shared" si="19"/>
        <v>0</v>
      </c>
      <c r="F200" s="192">
        <f t="shared" si="20"/>
        <v>25000</v>
      </c>
      <c r="G200" s="201">
        <v>25000</v>
      </c>
      <c r="H200" s="175">
        <v>0</v>
      </c>
      <c r="I200" s="175">
        <v>0</v>
      </c>
      <c r="J200" s="177">
        <v>0</v>
      </c>
    </row>
    <row r="201" spans="1:10" ht="39" thickBot="1">
      <c r="A201" s="173" t="s">
        <v>176</v>
      </c>
      <c r="B201" s="174" t="s">
        <v>2</v>
      </c>
      <c r="C201" s="174" t="s">
        <v>233</v>
      </c>
      <c r="D201" s="175">
        <v>0</v>
      </c>
      <c r="E201" s="175">
        <f t="shared" si="19"/>
        <v>0</v>
      </c>
      <c r="F201" s="192">
        <f t="shared" si="20"/>
        <v>27500</v>
      </c>
      <c r="G201" s="201">
        <v>27500</v>
      </c>
      <c r="H201" s="175">
        <v>0</v>
      </c>
      <c r="I201" s="175">
        <v>0</v>
      </c>
      <c r="J201" s="177">
        <v>0</v>
      </c>
    </row>
    <row r="202" spans="1:10" ht="38.25">
      <c r="A202" s="173" t="s">
        <v>177</v>
      </c>
      <c r="B202" s="174" t="s">
        <v>2</v>
      </c>
      <c r="C202" s="179" t="s">
        <v>233</v>
      </c>
      <c r="D202" s="175">
        <v>0</v>
      </c>
      <c r="E202" s="175">
        <f t="shared" si="19"/>
        <v>0</v>
      </c>
      <c r="F202" s="192">
        <f t="shared" si="20"/>
        <v>22000</v>
      </c>
      <c r="G202" s="201">
        <v>22000</v>
      </c>
      <c r="H202" s="175">
        <v>0</v>
      </c>
      <c r="I202" s="175">
        <v>0</v>
      </c>
      <c r="J202" s="177">
        <v>0</v>
      </c>
    </row>
    <row r="203" spans="1:10" ht="39" thickBot="1">
      <c r="A203" s="173" t="s">
        <v>178</v>
      </c>
      <c r="B203" s="174" t="s">
        <v>2</v>
      </c>
      <c r="C203" s="174" t="s">
        <v>233</v>
      </c>
      <c r="D203" s="175">
        <v>0</v>
      </c>
      <c r="E203" s="175">
        <f t="shared" si="19"/>
        <v>0</v>
      </c>
      <c r="F203" s="192">
        <f t="shared" si="20"/>
        <v>12500</v>
      </c>
      <c r="G203" s="201">
        <v>12500</v>
      </c>
      <c r="H203" s="175">
        <v>0</v>
      </c>
      <c r="I203" s="175">
        <v>0</v>
      </c>
      <c r="J203" s="177">
        <v>0</v>
      </c>
    </row>
    <row r="204" spans="1:10" ht="25.5">
      <c r="A204" s="173" t="s">
        <v>226</v>
      </c>
      <c r="B204" s="174" t="s">
        <v>2</v>
      </c>
      <c r="C204" s="179" t="s">
        <v>233</v>
      </c>
      <c r="D204" s="175">
        <v>86000</v>
      </c>
      <c r="E204" s="175">
        <f t="shared" si="19"/>
        <v>86000</v>
      </c>
      <c r="F204" s="192">
        <f t="shared" si="20"/>
        <v>86000</v>
      </c>
      <c r="G204" s="201">
        <v>0</v>
      </c>
      <c r="H204" s="175">
        <v>0</v>
      </c>
      <c r="I204" s="175">
        <v>0</v>
      </c>
      <c r="J204" s="177">
        <v>0</v>
      </c>
    </row>
    <row r="205" spans="1:10" ht="26.25" thickBot="1">
      <c r="A205" s="173" t="s">
        <v>227</v>
      </c>
      <c r="B205" s="174" t="s">
        <v>2</v>
      </c>
      <c r="C205" s="174" t="s">
        <v>233</v>
      </c>
      <c r="D205" s="175">
        <v>60000</v>
      </c>
      <c r="E205" s="175">
        <f t="shared" si="19"/>
        <v>60000</v>
      </c>
      <c r="F205" s="192">
        <f t="shared" si="20"/>
        <v>60000</v>
      </c>
      <c r="G205" s="201">
        <v>0</v>
      </c>
      <c r="H205" s="175">
        <v>0</v>
      </c>
      <c r="I205" s="175">
        <v>0</v>
      </c>
      <c r="J205" s="177">
        <v>0</v>
      </c>
    </row>
    <row r="206" spans="1:10" ht="27" customHeight="1">
      <c r="A206" s="173" t="s">
        <v>179</v>
      </c>
      <c r="B206" s="174" t="s">
        <v>2</v>
      </c>
      <c r="C206" s="179" t="s">
        <v>233</v>
      </c>
      <c r="D206" s="175">
        <v>0</v>
      </c>
      <c r="E206" s="175">
        <f t="shared" si="19"/>
        <v>0</v>
      </c>
      <c r="F206" s="192">
        <f t="shared" si="20"/>
        <v>189000</v>
      </c>
      <c r="G206" s="201">
        <v>189000</v>
      </c>
      <c r="H206" s="175">
        <v>0</v>
      </c>
      <c r="I206" s="175">
        <v>0</v>
      </c>
      <c r="J206" s="177">
        <v>0</v>
      </c>
    </row>
    <row r="207" spans="1:10" ht="27" customHeight="1" thickBot="1">
      <c r="A207" s="173" t="s">
        <v>180</v>
      </c>
      <c r="B207" s="174" t="s">
        <v>2</v>
      </c>
      <c r="C207" s="174" t="s">
        <v>233</v>
      </c>
      <c r="D207" s="175">
        <v>0</v>
      </c>
      <c r="E207" s="175">
        <f t="shared" si="19"/>
        <v>0</v>
      </c>
      <c r="F207" s="192">
        <f t="shared" si="20"/>
        <v>176000</v>
      </c>
      <c r="G207" s="201">
        <v>176000</v>
      </c>
      <c r="H207" s="175">
        <v>0</v>
      </c>
      <c r="I207" s="175">
        <v>0</v>
      </c>
      <c r="J207" s="177">
        <v>0</v>
      </c>
    </row>
    <row r="208" spans="1:10" ht="33.75" customHeight="1">
      <c r="A208" s="173" t="s">
        <v>181</v>
      </c>
      <c r="B208" s="174" t="s">
        <v>2</v>
      </c>
      <c r="C208" s="179" t="s">
        <v>233</v>
      </c>
      <c r="D208" s="175">
        <v>0</v>
      </c>
      <c r="E208" s="175">
        <f t="shared" si="19"/>
        <v>0</v>
      </c>
      <c r="F208" s="192">
        <f t="shared" si="20"/>
        <v>5000</v>
      </c>
      <c r="G208" s="201">
        <v>5000</v>
      </c>
      <c r="H208" s="175">
        <v>0</v>
      </c>
      <c r="I208" s="175">
        <v>0</v>
      </c>
      <c r="J208" s="177">
        <v>0</v>
      </c>
    </row>
    <row r="209" spans="1:10" ht="39" thickBot="1">
      <c r="A209" s="197" t="s">
        <v>182</v>
      </c>
      <c r="B209" s="135" t="s">
        <v>2</v>
      </c>
      <c r="C209" s="174" t="s">
        <v>233</v>
      </c>
      <c r="D209" s="136">
        <v>0</v>
      </c>
      <c r="E209" s="136">
        <f>D209</f>
        <v>0</v>
      </c>
      <c r="F209" s="198">
        <f>D209+G209+H209+I209+J209</f>
        <v>4000</v>
      </c>
      <c r="G209" s="202">
        <v>4000</v>
      </c>
      <c r="H209" s="136">
        <v>0</v>
      </c>
      <c r="I209" s="136">
        <v>0</v>
      </c>
      <c r="J209" s="199">
        <v>0</v>
      </c>
    </row>
    <row r="210" spans="1:10" ht="39.75" customHeight="1">
      <c r="A210" s="225" t="s">
        <v>112</v>
      </c>
      <c r="B210" s="226" t="s">
        <v>2</v>
      </c>
      <c r="C210" s="227" t="s">
        <v>233</v>
      </c>
      <c r="D210" s="229">
        <v>0</v>
      </c>
      <c r="E210" s="229">
        <f t="shared" si="19"/>
        <v>0</v>
      </c>
      <c r="F210" s="230">
        <f t="shared" si="20"/>
        <v>156000</v>
      </c>
      <c r="G210" s="231">
        <v>156000</v>
      </c>
      <c r="H210" s="229">
        <v>0</v>
      </c>
      <c r="I210" s="229">
        <v>0</v>
      </c>
      <c r="J210" s="232">
        <v>0</v>
      </c>
    </row>
    <row r="211" spans="1:10" ht="24.75" customHeight="1">
      <c r="A211" s="285" t="s">
        <v>241</v>
      </c>
      <c r="B211" s="286"/>
      <c r="C211" s="286"/>
      <c r="D211" s="228">
        <f>SUM(D198:D210)</f>
        <v>146000</v>
      </c>
      <c r="E211" s="228">
        <f aca="true" t="shared" si="21" ref="E211:J211">SUM(E198:E210)</f>
        <v>146000</v>
      </c>
      <c r="F211" s="228">
        <f t="shared" si="21"/>
        <v>6654311</v>
      </c>
      <c r="G211" s="228">
        <f t="shared" si="21"/>
        <v>6508311</v>
      </c>
      <c r="H211" s="228">
        <f t="shared" si="21"/>
        <v>0</v>
      </c>
      <c r="I211" s="228">
        <f t="shared" si="21"/>
        <v>0</v>
      </c>
      <c r="J211" s="260">
        <f t="shared" si="21"/>
        <v>0</v>
      </c>
    </row>
    <row r="212" spans="1:10" s="12" customFormat="1" ht="24.75" customHeight="1">
      <c r="A212" s="285" t="s">
        <v>242</v>
      </c>
      <c r="B212" s="286"/>
      <c r="C212" s="286"/>
      <c r="D212" s="228">
        <v>16100</v>
      </c>
      <c r="E212" s="228">
        <v>16100</v>
      </c>
      <c r="F212" s="228">
        <v>16100</v>
      </c>
      <c r="G212" s="228"/>
      <c r="H212" s="228"/>
      <c r="I212" s="228"/>
      <c r="J212" s="260"/>
    </row>
    <row r="213" spans="1:10" s="12" customFormat="1" ht="24.75" customHeight="1">
      <c r="A213" s="287" t="s">
        <v>243</v>
      </c>
      <c r="B213" s="288"/>
      <c r="C213" s="288"/>
      <c r="D213" s="233">
        <f>D211+D212</f>
        <v>162100</v>
      </c>
      <c r="E213" s="233">
        <f aca="true" t="shared" si="22" ref="E213:J213">E211+E212</f>
        <v>162100</v>
      </c>
      <c r="F213" s="233">
        <f t="shared" si="22"/>
        <v>6670411</v>
      </c>
      <c r="G213" s="233">
        <f t="shared" si="22"/>
        <v>6508311</v>
      </c>
      <c r="H213" s="233">
        <f t="shared" si="22"/>
        <v>0</v>
      </c>
      <c r="I213" s="233">
        <f t="shared" si="22"/>
        <v>0</v>
      </c>
      <c r="J213" s="261">
        <f t="shared" si="22"/>
        <v>0</v>
      </c>
    </row>
    <row r="214" spans="1:10" ht="24.75" customHeight="1" thickBot="1">
      <c r="A214" s="359" t="s">
        <v>196</v>
      </c>
      <c r="B214" s="360"/>
      <c r="C214" s="360"/>
      <c r="D214" s="360"/>
      <c r="E214" s="360"/>
      <c r="F214" s="360"/>
      <c r="G214" s="360"/>
      <c r="H214" s="360"/>
      <c r="I214" s="360"/>
      <c r="J214" s="361"/>
    </row>
    <row r="215" spans="1:10" ht="51">
      <c r="A215" s="189" t="s">
        <v>197</v>
      </c>
      <c r="B215" s="179" t="s">
        <v>2</v>
      </c>
      <c r="C215" s="179" t="s">
        <v>234</v>
      </c>
      <c r="D215" s="181">
        <v>4000</v>
      </c>
      <c r="E215" s="181">
        <f>D215</f>
        <v>4000</v>
      </c>
      <c r="F215" s="190">
        <f>D215+G215+H215+I215+J215</f>
        <v>4000</v>
      </c>
      <c r="G215" s="182">
        <v>0</v>
      </c>
      <c r="H215" s="181">
        <v>0</v>
      </c>
      <c r="I215" s="181">
        <v>0</v>
      </c>
      <c r="J215" s="191">
        <v>0</v>
      </c>
    </row>
    <row r="216" spans="1:10" ht="64.5" thickBot="1">
      <c r="A216" s="173" t="s">
        <v>201</v>
      </c>
      <c r="B216" s="174" t="s">
        <v>2</v>
      </c>
      <c r="C216" s="174" t="s">
        <v>234</v>
      </c>
      <c r="D216" s="175">
        <v>26000</v>
      </c>
      <c r="E216" s="175">
        <f>D216</f>
        <v>26000</v>
      </c>
      <c r="F216" s="192">
        <f>D216+G216+H216+I216+J216</f>
        <v>26000</v>
      </c>
      <c r="G216" s="193">
        <v>0</v>
      </c>
      <c r="H216" s="194">
        <v>0</v>
      </c>
      <c r="I216" s="194">
        <v>0</v>
      </c>
      <c r="J216" s="195">
        <v>0</v>
      </c>
    </row>
    <row r="217" spans="1:10" ht="51">
      <c r="A217" s="196" t="s">
        <v>200</v>
      </c>
      <c r="B217" s="174" t="s">
        <v>2</v>
      </c>
      <c r="C217" s="179" t="s">
        <v>234</v>
      </c>
      <c r="D217" s="175">
        <v>115472</v>
      </c>
      <c r="E217" s="175">
        <f>D217</f>
        <v>115472</v>
      </c>
      <c r="F217" s="192">
        <f>D217+G217+H217+I217+J217</f>
        <v>1154723</v>
      </c>
      <c r="G217" s="186">
        <v>1039251</v>
      </c>
      <c r="H217" s="175">
        <v>0</v>
      </c>
      <c r="I217" s="175">
        <v>0</v>
      </c>
      <c r="J217" s="177">
        <v>0</v>
      </c>
    </row>
    <row r="218" spans="1:10" ht="51.75" thickBot="1">
      <c r="A218" s="173" t="s">
        <v>202</v>
      </c>
      <c r="B218" s="174" t="s">
        <v>2</v>
      </c>
      <c r="C218" s="174" t="s">
        <v>234</v>
      </c>
      <c r="D218" s="175">
        <v>32364</v>
      </c>
      <c r="E218" s="175">
        <f>D218</f>
        <v>32364</v>
      </c>
      <c r="F218" s="192">
        <f>D218+G218+H218+I218+J218</f>
        <v>32364</v>
      </c>
      <c r="G218" s="186">
        <v>0</v>
      </c>
      <c r="H218" s="175">
        <v>0</v>
      </c>
      <c r="I218" s="175">
        <v>0</v>
      </c>
      <c r="J218" s="177">
        <v>0</v>
      </c>
    </row>
    <row r="219" spans="1:10" ht="63.75">
      <c r="A219" s="173" t="s">
        <v>203</v>
      </c>
      <c r="B219" s="174" t="s">
        <v>2</v>
      </c>
      <c r="C219" s="179" t="s">
        <v>234</v>
      </c>
      <c r="D219" s="175">
        <v>1190</v>
      </c>
      <c r="E219" s="175">
        <f>D219</f>
        <v>1190</v>
      </c>
      <c r="F219" s="192">
        <f>D219+G219+H219+I219+J219</f>
        <v>11900</v>
      </c>
      <c r="G219" s="186">
        <v>10710</v>
      </c>
      <c r="H219" s="175">
        <v>0</v>
      </c>
      <c r="I219" s="175">
        <v>0</v>
      </c>
      <c r="J219" s="177">
        <v>0</v>
      </c>
    </row>
    <row r="220" spans="1:10" ht="77.25" thickBot="1">
      <c r="A220" s="173" t="s">
        <v>204</v>
      </c>
      <c r="B220" s="174" t="s">
        <v>2</v>
      </c>
      <c r="C220" s="174" t="s">
        <v>234</v>
      </c>
      <c r="D220" s="175">
        <v>1428</v>
      </c>
      <c r="E220" s="175">
        <f aca="true" t="shared" si="23" ref="E220:E226">D220</f>
        <v>1428</v>
      </c>
      <c r="F220" s="192">
        <f aca="true" t="shared" si="24" ref="F220:F226">D220+G220+H220+I220+J220</f>
        <v>14280</v>
      </c>
      <c r="G220" s="186">
        <v>12852</v>
      </c>
      <c r="H220" s="175">
        <v>0</v>
      </c>
      <c r="I220" s="175">
        <v>0</v>
      </c>
      <c r="J220" s="177">
        <v>0</v>
      </c>
    </row>
    <row r="221" spans="1:10" ht="38.25">
      <c r="A221" s="173" t="s">
        <v>113</v>
      </c>
      <c r="B221" s="174" t="s">
        <v>2</v>
      </c>
      <c r="C221" s="179" t="s">
        <v>234</v>
      </c>
      <c r="D221" s="175">
        <v>0</v>
      </c>
      <c r="E221" s="175">
        <f t="shared" si="23"/>
        <v>0</v>
      </c>
      <c r="F221" s="192">
        <f t="shared" si="24"/>
        <v>130000</v>
      </c>
      <c r="G221" s="186">
        <v>130000</v>
      </c>
      <c r="H221" s="175"/>
      <c r="I221" s="175"/>
      <c r="J221" s="177"/>
    </row>
    <row r="222" spans="1:10" ht="90" thickBot="1">
      <c r="A222" s="173" t="s">
        <v>114</v>
      </c>
      <c r="B222" s="174" t="s">
        <v>2</v>
      </c>
      <c r="C222" s="174" t="s">
        <v>234</v>
      </c>
      <c r="D222" s="175">
        <v>0</v>
      </c>
      <c r="E222" s="175">
        <f t="shared" si="23"/>
        <v>0</v>
      </c>
      <c r="F222" s="192">
        <f t="shared" si="24"/>
        <v>130000</v>
      </c>
      <c r="G222" s="186">
        <v>130000</v>
      </c>
      <c r="H222" s="175"/>
      <c r="I222" s="175"/>
      <c r="J222" s="177"/>
    </row>
    <row r="223" spans="1:10" ht="153">
      <c r="A223" s="173" t="s">
        <v>115</v>
      </c>
      <c r="B223" s="174" t="s">
        <v>2</v>
      </c>
      <c r="C223" s="179" t="s">
        <v>234</v>
      </c>
      <c r="D223" s="175">
        <v>0</v>
      </c>
      <c r="E223" s="175">
        <f t="shared" si="23"/>
        <v>0</v>
      </c>
      <c r="F223" s="192">
        <f t="shared" si="24"/>
        <v>153510</v>
      </c>
      <c r="G223" s="186">
        <v>153510</v>
      </c>
      <c r="H223" s="175"/>
      <c r="I223" s="175"/>
      <c r="J223" s="177"/>
    </row>
    <row r="224" spans="1:10" ht="102.75" thickBot="1">
      <c r="A224" s="173" t="s">
        <v>116</v>
      </c>
      <c r="B224" s="174" t="s">
        <v>2</v>
      </c>
      <c r="C224" s="174" t="s">
        <v>234</v>
      </c>
      <c r="D224" s="175">
        <v>0</v>
      </c>
      <c r="E224" s="175">
        <f t="shared" si="23"/>
        <v>0</v>
      </c>
      <c r="F224" s="192">
        <f t="shared" si="24"/>
        <v>152320</v>
      </c>
      <c r="G224" s="186">
        <v>152320</v>
      </c>
      <c r="H224" s="175"/>
      <c r="I224" s="175"/>
      <c r="J224" s="177"/>
    </row>
    <row r="225" spans="1:10" ht="38.25">
      <c r="A225" s="173" t="s">
        <v>88</v>
      </c>
      <c r="B225" s="174" t="s">
        <v>2</v>
      </c>
      <c r="C225" s="179" t="s">
        <v>234</v>
      </c>
      <c r="D225" s="175">
        <v>0</v>
      </c>
      <c r="E225" s="175">
        <f t="shared" si="23"/>
        <v>0</v>
      </c>
      <c r="F225" s="192">
        <f t="shared" si="24"/>
        <v>156080</v>
      </c>
      <c r="G225" s="186">
        <v>156080</v>
      </c>
      <c r="H225" s="175"/>
      <c r="I225" s="175"/>
      <c r="J225" s="177"/>
    </row>
    <row r="226" spans="1:10" ht="26.25" thickBot="1">
      <c r="A226" s="197" t="s">
        <v>101</v>
      </c>
      <c r="B226" s="135" t="s">
        <v>2</v>
      </c>
      <c r="C226" s="174" t="s">
        <v>234</v>
      </c>
      <c r="D226" s="229">
        <v>0</v>
      </c>
      <c r="E226" s="229">
        <f t="shared" si="23"/>
        <v>0</v>
      </c>
      <c r="F226" s="230">
        <f t="shared" si="24"/>
        <v>100000</v>
      </c>
      <c r="G226" s="234">
        <v>100000</v>
      </c>
      <c r="H226" s="229"/>
      <c r="I226" s="229"/>
      <c r="J226" s="232"/>
    </row>
    <row r="227" spans="1:10" ht="24.75" customHeight="1">
      <c r="A227" s="351" t="s">
        <v>244</v>
      </c>
      <c r="B227" s="352"/>
      <c r="C227" s="352"/>
      <c r="D227" s="235">
        <f>SUM(D215:D226)</f>
        <v>180454</v>
      </c>
      <c r="E227" s="235">
        <f aca="true" t="shared" si="25" ref="E227:J227">SUM(E215:E226)</f>
        <v>180454</v>
      </c>
      <c r="F227" s="235">
        <f t="shared" si="25"/>
        <v>2065177</v>
      </c>
      <c r="G227" s="235">
        <f t="shared" si="25"/>
        <v>1884723</v>
      </c>
      <c r="H227" s="235">
        <f t="shared" si="25"/>
        <v>0</v>
      </c>
      <c r="I227" s="235">
        <f t="shared" si="25"/>
        <v>0</v>
      </c>
      <c r="J227" s="262">
        <f t="shared" si="25"/>
        <v>0</v>
      </c>
    </row>
    <row r="228" spans="1:10" s="12" customFormat="1" ht="24.75" customHeight="1">
      <c r="A228" s="289" t="s">
        <v>245</v>
      </c>
      <c r="B228" s="290"/>
      <c r="C228" s="290"/>
      <c r="D228" s="235">
        <v>8000</v>
      </c>
      <c r="E228" s="235">
        <v>8000</v>
      </c>
      <c r="F228" s="235">
        <v>8000</v>
      </c>
      <c r="G228" s="235"/>
      <c r="H228" s="235"/>
      <c r="I228" s="235"/>
      <c r="J228" s="262"/>
    </row>
    <row r="229" spans="1:10" s="12" customFormat="1" ht="24.75" customHeight="1">
      <c r="A229" s="287" t="s">
        <v>246</v>
      </c>
      <c r="B229" s="288"/>
      <c r="C229" s="288"/>
      <c r="D229" s="236">
        <f>D227+D228</f>
        <v>188454</v>
      </c>
      <c r="E229" s="236">
        <f aca="true" t="shared" si="26" ref="E229:J229">E227+E228</f>
        <v>188454</v>
      </c>
      <c r="F229" s="236">
        <f t="shared" si="26"/>
        <v>2073177</v>
      </c>
      <c r="G229" s="236">
        <f t="shared" si="26"/>
        <v>1884723</v>
      </c>
      <c r="H229" s="236">
        <f t="shared" si="26"/>
        <v>0</v>
      </c>
      <c r="I229" s="236">
        <f t="shared" si="26"/>
        <v>0</v>
      </c>
      <c r="J229" s="263">
        <f t="shared" si="26"/>
        <v>0</v>
      </c>
    </row>
    <row r="230" spans="1:10" ht="24.75" customHeight="1" thickBot="1">
      <c r="A230" s="311" t="s">
        <v>183</v>
      </c>
      <c r="B230" s="312"/>
      <c r="C230" s="312"/>
      <c r="D230" s="312"/>
      <c r="E230" s="312"/>
      <c r="F230" s="312"/>
      <c r="G230" s="312"/>
      <c r="H230" s="312"/>
      <c r="I230" s="312"/>
      <c r="J230" s="313"/>
    </row>
    <row r="231" spans="1:10" ht="26.25">
      <c r="A231" s="178" t="s">
        <v>169</v>
      </c>
      <c r="B231" s="179" t="s">
        <v>2</v>
      </c>
      <c r="C231" s="179" t="s">
        <v>235</v>
      </c>
      <c r="D231" s="180">
        <v>0</v>
      </c>
      <c r="E231" s="181">
        <f>D231</f>
        <v>0</v>
      </c>
      <c r="F231" s="219">
        <f>D231+G231+H231+I231+J231</f>
        <v>170000</v>
      </c>
      <c r="G231" s="182">
        <v>170000</v>
      </c>
      <c r="H231" s="183"/>
      <c r="I231" s="183"/>
      <c r="J231" s="184"/>
    </row>
    <row r="232" spans="1:10" ht="27" thickBot="1">
      <c r="A232" s="57" t="s">
        <v>87</v>
      </c>
      <c r="B232" s="174" t="s">
        <v>2</v>
      </c>
      <c r="C232" s="174" t="s">
        <v>235</v>
      </c>
      <c r="D232" s="185">
        <v>0</v>
      </c>
      <c r="E232" s="175">
        <f>D232</f>
        <v>0</v>
      </c>
      <c r="F232" s="220">
        <f>D232+G232+H232+I232+J232</f>
        <v>170000</v>
      </c>
      <c r="G232" s="186">
        <v>170000</v>
      </c>
      <c r="H232" s="187"/>
      <c r="I232" s="187"/>
      <c r="J232" s="188"/>
    </row>
    <row r="233" spans="1:10" ht="64.5">
      <c r="A233" s="57" t="s">
        <v>121</v>
      </c>
      <c r="B233" s="174" t="s">
        <v>2</v>
      </c>
      <c r="C233" s="179" t="s">
        <v>235</v>
      </c>
      <c r="D233" s="185">
        <v>0</v>
      </c>
      <c r="E233" s="175">
        <f>D233</f>
        <v>0</v>
      </c>
      <c r="F233" s="220">
        <f>D233+G233+H233+I233+J233</f>
        <v>160000</v>
      </c>
      <c r="G233" s="186">
        <v>160000</v>
      </c>
      <c r="H233" s="187"/>
      <c r="I233" s="187"/>
      <c r="J233" s="188"/>
    </row>
    <row r="234" spans="1:10" ht="54" customHeight="1">
      <c r="A234" s="240" t="s">
        <v>161</v>
      </c>
      <c r="B234" s="226" t="s">
        <v>2</v>
      </c>
      <c r="C234" s="226" t="s">
        <v>235</v>
      </c>
      <c r="D234" s="229">
        <v>31000</v>
      </c>
      <c r="E234" s="229">
        <f>D234</f>
        <v>31000</v>
      </c>
      <c r="F234" s="237">
        <f>D234+G234+H234+I234+J234</f>
        <v>31000</v>
      </c>
      <c r="G234" s="234">
        <v>0</v>
      </c>
      <c r="H234" s="238">
        <v>0</v>
      </c>
      <c r="I234" s="238">
        <v>0</v>
      </c>
      <c r="J234" s="239">
        <v>0</v>
      </c>
    </row>
    <row r="235" spans="1:10" ht="34.5" customHeight="1">
      <c r="A235" s="271" t="s">
        <v>248</v>
      </c>
      <c r="B235" s="272"/>
      <c r="C235" s="272"/>
      <c r="D235" s="228">
        <f>SUM(D231:D234)</f>
        <v>31000</v>
      </c>
      <c r="E235" s="228">
        <f aca="true" t="shared" si="27" ref="E235:J235">SUM(E231:E234)</f>
        <v>31000</v>
      </c>
      <c r="F235" s="228">
        <f t="shared" si="27"/>
        <v>531000</v>
      </c>
      <c r="G235" s="228">
        <f t="shared" si="27"/>
        <v>500000</v>
      </c>
      <c r="H235" s="228">
        <f t="shared" si="27"/>
        <v>0</v>
      </c>
      <c r="I235" s="228">
        <f t="shared" si="27"/>
        <v>0</v>
      </c>
      <c r="J235" s="260">
        <f t="shared" si="27"/>
        <v>0</v>
      </c>
    </row>
    <row r="236" spans="1:10" s="12" customFormat="1" ht="34.5" customHeight="1">
      <c r="A236" s="271" t="s">
        <v>249</v>
      </c>
      <c r="B236" s="272"/>
      <c r="C236" s="272"/>
      <c r="D236" s="228">
        <v>104000</v>
      </c>
      <c r="E236" s="228">
        <v>104000</v>
      </c>
      <c r="F236" s="228">
        <v>104000</v>
      </c>
      <c r="G236" s="228"/>
      <c r="H236" s="228"/>
      <c r="I236" s="228"/>
      <c r="J236" s="260"/>
    </row>
    <row r="237" spans="1:10" s="12" customFormat="1" ht="34.5" customHeight="1">
      <c r="A237" s="271" t="s">
        <v>247</v>
      </c>
      <c r="B237" s="272"/>
      <c r="C237" s="272"/>
      <c r="D237" s="228">
        <v>4500</v>
      </c>
      <c r="E237" s="228">
        <v>4500</v>
      </c>
      <c r="F237" s="228">
        <v>4500</v>
      </c>
      <c r="G237" s="228"/>
      <c r="H237" s="228"/>
      <c r="I237" s="228"/>
      <c r="J237" s="260"/>
    </row>
    <row r="238" spans="1:10" s="12" customFormat="1" ht="34.5" customHeight="1">
      <c r="A238" s="273" t="s">
        <v>250</v>
      </c>
      <c r="B238" s="274"/>
      <c r="C238" s="275"/>
      <c r="D238" s="233">
        <f>D237+D235+D236</f>
        <v>139500</v>
      </c>
      <c r="E238" s="233">
        <f aca="true" t="shared" si="28" ref="E238:J238">E237+E235+E236</f>
        <v>139500</v>
      </c>
      <c r="F238" s="233">
        <f t="shared" si="28"/>
        <v>639500</v>
      </c>
      <c r="G238" s="233">
        <f t="shared" si="28"/>
        <v>500000</v>
      </c>
      <c r="H238" s="233">
        <f t="shared" si="28"/>
        <v>0</v>
      </c>
      <c r="I238" s="233">
        <f t="shared" si="28"/>
        <v>0</v>
      </c>
      <c r="J238" s="261">
        <f t="shared" si="28"/>
        <v>0</v>
      </c>
    </row>
    <row r="239" spans="1:10" ht="15" customHeight="1">
      <c r="A239" s="356" t="s">
        <v>213</v>
      </c>
      <c r="B239" s="357"/>
      <c r="C239" s="357"/>
      <c r="D239" s="357"/>
      <c r="E239" s="357"/>
      <c r="F239" s="357"/>
      <c r="G239" s="357"/>
      <c r="H239" s="357"/>
      <c r="I239" s="357"/>
      <c r="J239" s="358"/>
    </row>
    <row r="240" spans="1:10" ht="38.25">
      <c r="A240" s="173" t="s">
        <v>91</v>
      </c>
      <c r="B240" s="174" t="s">
        <v>2</v>
      </c>
      <c r="C240" s="174" t="s">
        <v>236</v>
      </c>
      <c r="D240" s="175">
        <v>0</v>
      </c>
      <c r="E240" s="175">
        <f>D240</f>
        <v>0</v>
      </c>
      <c r="F240" s="176">
        <f>D240+G240+H240+I240+J240</f>
        <v>158000</v>
      </c>
      <c r="G240" s="175">
        <v>158000</v>
      </c>
      <c r="H240" s="175"/>
      <c r="I240" s="175"/>
      <c r="J240" s="177"/>
    </row>
    <row r="241" spans="1:10" ht="15" customHeight="1" thickBot="1">
      <c r="A241" s="353" t="s">
        <v>214</v>
      </c>
      <c r="B241" s="354"/>
      <c r="C241" s="355"/>
      <c r="D241" s="134">
        <f aca="true" t="shared" si="29" ref="D241:J241">SUM(D240)</f>
        <v>0</v>
      </c>
      <c r="E241" s="134">
        <f t="shared" si="29"/>
        <v>0</v>
      </c>
      <c r="F241" s="134">
        <f t="shared" si="29"/>
        <v>158000</v>
      </c>
      <c r="G241" s="134">
        <f t="shared" si="29"/>
        <v>158000</v>
      </c>
      <c r="H241" s="134">
        <f t="shared" si="29"/>
        <v>0</v>
      </c>
      <c r="I241" s="134">
        <f t="shared" si="29"/>
        <v>0</v>
      </c>
      <c r="J241" s="264">
        <f t="shared" si="29"/>
        <v>0</v>
      </c>
    </row>
    <row r="242" spans="1:10" ht="58.5" customHeight="1">
      <c r="A242" s="296" t="s">
        <v>251</v>
      </c>
      <c r="B242" s="297"/>
      <c r="C242" s="298"/>
      <c r="D242" s="129">
        <v>300000</v>
      </c>
      <c r="E242" s="129">
        <v>300000</v>
      </c>
      <c r="F242" s="130">
        <v>300000</v>
      </c>
      <c r="G242" s="131"/>
      <c r="H242" s="132"/>
      <c r="I242" s="132"/>
      <c r="J242" s="133"/>
    </row>
    <row r="243" spans="1:10" ht="33" customHeight="1">
      <c r="A243" s="296" t="s">
        <v>252</v>
      </c>
      <c r="B243" s="297"/>
      <c r="C243" s="298"/>
      <c r="D243" s="242">
        <v>162000</v>
      </c>
      <c r="E243" s="242">
        <v>162000</v>
      </c>
      <c r="F243" s="243">
        <v>162000</v>
      </c>
      <c r="G243" s="244"/>
      <c r="H243" s="245"/>
      <c r="I243" s="245"/>
      <c r="J243" s="246"/>
    </row>
    <row r="244" spans="1:10" s="12" customFormat="1" ht="33" customHeight="1">
      <c r="A244" s="276" t="s">
        <v>253</v>
      </c>
      <c r="B244" s="277"/>
      <c r="C244" s="278"/>
      <c r="D244" s="248">
        <f aca="true" t="shared" si="30" ref="D244:J244">D15+D28+D44+D52+D99+D102+D190</f>
        <v>20605000</v>
      </c>
      <c r="E244" s="248">
        <f t="shared" si="30"/>
        <v>20605000</v>
      </c>
      <c r="F244" s="248">
        <f t="shared" si="30"/>
        <v>251752304</v>
      </c>
      <c r="G244" s="248">
        <f t="shared" si="30"/>
        <v>103367414</v>
      </c>
      <c r="H244" s="248">
        <f t="shared" si="30"/>
        <v>70630000</v>
      </c>
      <c r="I244" s="248">
        <f t="shared" si="30"/>
        <v>57149890</v>
      </c>
      <c r="J244" s="265">
        <f t="shared" si="30"/>
        <v>0</v>
      </c>
    </row>
    <row r="245" spans="1:10" s="12" customFormat="1" ht="33" customHeight="1">
      <c r="A245" s="276" t="s">
        <v>254</v>
      </c>
      <c r="B245" s="277"/>
      <c r="C245" s="278"/>
      <c r="D245" s="247">
        <f>D241+D238+D229+D213+D196</f>
        <v>541054</v>
      </c>
      <c r="E245" s="247">
        <f aca="true" t="shared" si="31" ref="E245:J245">E241+E238+E229+E213+E196</f>
        <v>541054</v>
      </c>
      <c r="F245" s="247">
        <f t="shared" si="31"/>
        <v>9592088</v>
      </c>
      <c r="G245" s="247">
        <f t="shared" si="31"/>
        <v>9051034</v>
      </c>
      <c r="H245" s="247">
        <f t="shared" si="31"/>
        <v>0</v>
      </c>
      <c r="I245" s="247">
        <f t="shared" si="31"/>
        <v>0</v>
      </c>
      <c r="J245" s="266">
        <f t="shared" si="31"/>
        <v>0</v>
      </c>
    </row>
    <row r="246" spans="1:10" s="12" customFormat="1" ht="33" customHeight="1">
      <c r="A246" s="276" t="s">
        <v>255</v>
      </c>
      <c r="B246" s="277"/>
      <c r="C246" s="278"/>
      <c r="D246" s="247">
        <f>D242+D243</f>
        <v>462000</v>
      </c>
      <c r="E246" s="247">
        <f aca="true" t="shared" si="32" ref="E246:J246">E242+E243</f>
        <v>462000</v>
      </c>
      <c r="F246" s="247">
        <f t="shared" si="32"/>
        <v>462000</v>
      </c>
      <c r="G246" s="247">
        <f t="shared" si="32"/>
        <v>0</v>
      </c>
      <c r="H246" s="247">
        <f t="shared" si="32"/>
        <v>0</v>
      </c>
      <c r="I246" s="247">
        <f t="shared" si="32"/>
        <v>0</v>
      </c>
      <c r="J246" s="266">
        <f t="shared" si="32"/>
        <v>0</v>
      </c>
    </row>
    <row r="247" spans="1:10" ht="39.75" customHeight="1" thickBot="1">
      <c r="A247" s="332" t="s">
        <v>26</v>
      </c>
      <c r="B247" s="333"/>
      <c r="C247" s="333"/>
      <c r="D247" s="267">
        <f>D246+D245+D244</f>
        <v>21608054</v>
      </c>
      <c r="E247" s="267">
        <f aca="true" t="shared" si="33" ref="E247:J247">E246+E245+E244</f>
        <v>21608054</v>
      </c>
      <c r="F247" s="267">
        <f t="shared" si="33"/>
        <v>261806392</v>
      </c>
      <c r="G247" s="267">
        <f t="shared" si="33"/>
        <v>112418448</v>
      </c>
      <c r="H247" s="267">
        <f t="shared" si="33"/>
        <v>70630000</v>
      </c>
      <c r="I247" s="267">
        <f t="shared" si="33"/>
        <v>57149890</v>
      </c>
      <c r="J247" s="268">
        <f t="shared" si="33"/>
        <v>0</v>
      </c>
    </row>
    <row r="248" spans="1:9" ht="18" customHeight="1">
      <c r="A248" s="19"/>
      <c r="B248" s="19"/>
      <c r="C248" s="19"/>
      <c r="D248" s="20"/>
      <c r="E248" s="20"/>
      <c r="F248" s="20"/>
      <c r="G248" s="8"/>
      <c r="H248" s="8"/>
      <c r="I248" s="8"/>
    </row>
    <row r="249" spans="1:10" ht="12.75">
      <c r="A249" s="21" t="s">
        <v>102</v>
      </c>
      <c r="B249" s="22"/>
      <c r="C249" s="22"/>
      <c r="D249" s="22" t="s">
        <v>103</v>
      </c>
      <c r="E249" s="22"/>
      <c r="F249" s="22"/>
      <c r="G249" s="23" t="s">
        <v>104</v>
      </c>
      <c r="H249" s="23"/>
      <c r="I249" s="23" t="s">
        <v>105</v>
      </c>
      <c r="J249" s="23"/>
    </row>
    <row r="250" spans="1:10" ht="12.75">
      <c r="A250" s="21" t="s">
        <v>106</v>
      </c>
      <c r="B250" s="22"/>
      <c r="C250" s="22"/>
      <c r="D250" s="22" t="s">
        <v>107</v>
      </c>
      <c r="E250" s="22"/>
      <c r="F250" s="22"/>
      <c r="G250" s="23" t="s">
        <v>108</v>
      </c>
      <c r="H250" s="23"/>
      <c r="I250" s="23" t="s">
        <v>109</v>
      </c>
      <c r="J250" s="23"/>
    </row>
    <row r="251" spans="1:10" ht="12.75">
      <c r="A251" s="22"/>
      <c r="B251" s="22"/>
      <c r="C251" s="22"/>
      <c r="D251" s="22"/>
      <c r="E251" s="22"/>
      <c r="F251" s="22"/>
      <c r="G251" s="23"/>
      <c r="H251" s="23"/>
      <c r="I251" s="23"/>
      <c r="J251" s="23"/>
    </row>
    <row r="252" spans="1:10" ht="12.75">
      <c r="A252" s="331"/>
      <c r="B252" s="331"/>
      <c r="C252" s="331"/>
      <c r="D252" s="331"/>
      <c r="E252" s="331"/>
      <c r="F252" s="331"/>
      <c r="G252" s="371"/>
      <c r="H252" s="371"/>
      <c r="I252" s="371"/>
      <c r="J252" s="371"/>
    </row>
    <row r="253" spans="1:10" ht="12.75">
      <c r="A253" s="22" t="s">
        <v>268</v>
      </c>
      <c r="B253" s="22"/>
      <c r="C253" s="22"/>
      <c r="D253" s="22"/>
      <c r="E253" s="22"/>
      <c r="F253" s="22"/>
      <c r="G253" s="22"/>
      <c r="H253" s="22" t="s">
        <v>269</v>
      </c>
      <c r="I253" s="22"/>
      <c r="J253" s="22"/>
    </row>
    <row r="254" spans="1:10" ht="12.75">
      <c r="A254" s="22" t="s">
        <v>270</v>
      </c>
      <c r="B254" s="22"/>
      <c r="C254" s="22"/>
      <c r="D254" s="22"/>
      <c r="E254" s="22"/>
      <c r="F254" s="22"/>
      <c r="G254" s="22"/>
      <c r="H254" s="22" t="s">
        <v>271</v>
      </c>
      <c r="I254" s="22"/>
      <c r="J254" s="22"/>
    </row>
    <row r="255" spans="1:10" ht="12.75">
      <c r="A255" s="269"/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1:7" ht="12.75">
      <c r="A256" s="26"/>
      <c r="B256" s="24"/>
      <c r="C256" s="24"/>
      <c r="D256" s="24"/>
      <c r="E256" s="24"/>
      <c r="F256" s="24"/>
      <c r="G256" s="12"/>
    </row>
    <row r="257" spans="1:7" ht="12.75">
      <c r="A257" s="26"/>
      <c r="B257" s="27"/>
      <c r="C257" s="27"/>
      <c r="D257" s="24"/>
      <c r="E257" s="24"/>
      <c r="F257" s="27"/>
      <c r="G257" s="12"/>
    </row>
    <row r="258" spans="1:7" ht="12.75">
      <c r="A258" s="26"/>
      <c r="B258" s="24"/>
      <c r="C258" s="24"/>
      <c r="D258" s="24"/>
      <c r="E258" s="24"/>
      <c r="F258" s="24"/>
      <c r="G258" s="12"/>
    </row>
    <row r="259" spans="1:7" ht="12.75">
      <c r="A259" s="26"/>
      <c r="B259" s="24"/>
      <c r="C259" s="24"/>
      <c r="D259" s="24"/>
      <c r="E259" s="24"/>
      <c r="F259" s="24"/>
      <c r="G259" s="12"/>
    </row>
    <row r="260" spans="1:7" ht="12.75">
      <c r="A260" s="24"/>
      <c r="B260" s="24"/>
      <c r="C260" s="24"/>
      <c r="D260" s="24"/>
      <c r="E260" s="24"/>
      <c r="F260" s="24"/>
      <c r="G260" s="12"/>
    </row>
    <row r="261" spans="1:7" ht="12.75">
      <c r="A261" s="28"/>
      <c r="B261" s="24"/>
      <c r="C261" s="24"/>
      <c r="D261" s="24"/>
      <c r="E261" s="24"/>
      <c r="F261" s="24"/>
      <c r="G261" s="12"/>
    </row>
    <row r="262" spans="1:7" ht="12.75">
      <c r="A262" s="26"/>
      <c r="B262" s="24"/>
      <c r="C262" s="24"/>
      <c r="D262" s="24"/>
      <c r="E262" s="24"/>
      <c r="F262" s="24"/>
      <c r="G262" s="12"/>
    </row>
    <row r="263" spans="1:7" ht="12.75">
      <c r="A263" s="24"/>
      <c r="B263" s="24"/>
      <c r="C263" s="24"/>
      <c r="D263" s="24"/>
      <c r="E263" s="24"/>
      <c r="F263" s="24"/>
      <c r="G263" s="12"/>
    </row>
    <row r="264" spans="1:7" ht="12.75">
      <c r="A264" s="24"/>
      <c r="B264" s="24"/>
      <c r="C264" s="24"/>
      <c r="D264" s="24"/>
      <c r="E264" s="24"/>
      <c r="F264" s="24"/>
      <c r="G264" s="12"/>
    </row>
    <row r="265" spans="1:7" ht="12.75">
      <c r="A265" s="24"/>
      <c r="B265" s="24"/>
      <c r="C265" s="24"/>
      <c r="D265" s="24"/>
      <c r="E265" s="24"/>
      <c r="F265" s="24"/>
      <c r="G265" s="12"/>
    </row>
    <row r="266" spans="1:7" ht="12.75">
      <c r="A266" s="24"/>
      <c r="B266" s="24"/>
      <c r="C266" s="24"/>
      <c r="D266" s="24"/>
      <c r="E266" s="24"/>
      <c r="F266" s="24"/>
      <c r="G266" s="12"/>
    </row>
    <row r="267" spans="1:7" ht="12.75">
      <c r="A267" s="24"/>
      <c r="B267" s="24"/>
      <c r="C267" s="24"/>
      <c r="D267" s="24"/>
      <c r="E267" s="24"/>
      <c r="F267" s="24"/>
      <c r="G267" s="12"/>
    </row>
    <row r="268" spans="1:6" ht="12.75">
      <c r="A268" s="29"/>
      <c r="B268" s="24"/>
      <c r="C268" s="24"/>
      <c r="D268" s="24"/>
      <c r="E268" s="24"/>
      <c r="F268" s="24"/>
    </row>
    <row r="269" spans="1:6" ht="12.75">
      <c r="A269" s="30"/>
      <c r="B269" s="31"/>
      <c r="C269" s="31"/>
      <c r="D269" s="31"/>
      <c r="E269" s="31"/>
      <c r="F269" s="31"/>
    </row>
    <row r="270" spans="1:6" ht="12.75">
      <c r="A270" s="30"/>
      <c r="B270" s="31"/>
      <c r="C270" s="31"/>
      <c r="D270" s="31"/>
      <c r="E270" s="31"/>
      <c r="F270" s="31"/>
    </row>
    <row r="271" spans="1:6" ht="12.75">
      <c r="A271" s="30"/>
      <c r="B271" s="31"/>
      <c r="C271" s="31"/>
      <c r="D271" s="31"/>
      <c r="E271" s="31"/>
      <c r="F271" s="31"/>
    </row>
    <row r="272" spans="1:6" ht="12.75">
      <c r="A272" s="32"/>
      <c r="B272" s="31"/>
      <c r="C272" s="31"/>
      <c r="D272" s="31"/>
      <c r="E272" s="31"/>
      <c r="F272" s="31"/>
    </row>
    <row r="273" spans="1:6" ht="12.75">
      <c r="A273" s="33"/>
      <c r="B273" s="24"/>
      <c r="C273" s="24"/>
      <c r="D273" s="24"/>
      <c r="E273" s="24"/>
      <c r="F273" s="24"/>
    </row>
    <row r="274" spans="1:6" ht="12.75">
      <c r="A274" s="33"/>
      <c r="B274" s="24"/>
      <c r="C274" s="24"/>
      <c r="D274" s="24"/>
      <c r="E274" s="24"/>
      <c r="F274" s="24"/>
    </row>
    <row r="275" spans="1:6" ht="12.75">
      <c r="A275" s="33"/>
      <c r="B275" s="24"/>
      <c r="C275" s="24"/>
      <c r="D275" s="24"/>
      <c r="E275" s="24"/>
      <c r="F275" s="24"/>
    </row>
    <row r="276" spans="1:6" ht="12.75">
      <c r="A276" s="34"/>
      <c r="B276" s="27"/>
      <c r="C276" s="27"/>
      <c r="D276" s="27"/>
      <c r="E276" s="27"/>
      <c r="F276" s="27"/>
    </row>
    <row r="277" spans="1:6" ht="12.75">
      <c r="A277" s="24"/>
      <c r="B277" s="24"/>
      <c r="C277" s="24"/>
      <c r="D277" s="24"/>
      <c r="E277" s="24"/>
      <c r="F277" s="24"/>
    </row>
    <row r="278" spans="1:6" ht="12.75">
      <c r="A278" s="24"/>
      <c r="B278" s="24"/>
      <c r="C278" s="24"/>
      <c r="D278" s="24"/>
      <c r="E278" s="24"/>
      <c r="F278" s="24"/>
    </row>
    <row r="279" spans="1:6" ht="12.75">
      <c r="A279" s="24"/>
      <c r="B279" s="24"/>
      <c r="C279" s="24"/>
      <c r="D279" s="24"/>
      <c r="E279" s="24"/>
      <c r="F279" s="24"/>
    </row>
    <row r="280" spans="1:6" ht="12.75">
      <c r="A280" s="35"/>
      <c r="B280" s="24"/>
      <c r="C280" s="24"/>
      <c r="D280" s="24"/>
      <c r="E280" s="24"/>
      <c r="F280" s="24"/>
    </row>
    <row r="281" spans="1:6" ht="12.75">
      <c r="A281" s="36"/>
      <c r="B281" s="27"/>
      <c r="C281" s="24"/>
      <c r="D281" s="24"/>
      <c r="E281" s="24"/>
      <c r="F281" s="24"/>
    </row>
    <row r="282" spans="1:6" ht="12.75">
      <c r="A282" s="24"/>
      <c r="B282" s="24"/>
      <c r="C282" s="24"/>
      <c r="D282" s="24"/>
      <c r="E282" s="24"/>
      <c r="F282" s="24"/>
    </row>
    <row r="283" spans="1:6" ht="12.75">
      <c r="A283" s="24"/>
      <c r="B283" s="24"/>
      <c r="C283" s="24"/>
      <c r="D283" s="24"/>
      <c r="E283" s="24"/>
      <c r="F283" s="24"/>
    </row>
    <row r="284" spans="1:6" ht="12.75">
      <c r="A284" s="24"/>
      <c r="B284" s="24"/>
      <c r="C284" s="24"/>
      <c r="D284" s="24"/>
      <c r="E284" s="24"/>
      <c r="F284" s="24"/>
    </row>
    <row r="285" spans="1:6" ht="12.75">
      <c r="A285" s="24"/>
      <c r="B285" s="24"/>
      <c r="C285" s="24"/>
      <c r="D285" s="24"/>
      <c r="E285" s="24"/>
      <c r="F285" s="24"/>
    </row>
    <row r="286" spans="1:6" ht="12.75">
      <c r="A286" s="37"/>
      <c r="B286" s="37"/>
      <c r="C286" s="37"/>
      <c r="D286" s="37"/>
      <c r="E286" s="24"/>
      <c r="F286" s="24"/>
    </row>
    <row r="287" spans="1:6" ht="12.75">
      <c r="A287" s="36"/>
      <c r="B287" s="24"/>
      <c r="C287" s="24"/>
      <c r="D287" s="38"/>
      <c r="E287" s="24"/>
      <c r="F287" s="24"/>
    </row>
    <row r="288" spans="1:6" ht="12.75">
      <c r="A288" s="39"/>
      <c r="B288" s="24"/>
      <c r="C288" s="24"/>
      <c r="D288" s="39"/>
      <c r="E288" s="24"/>
      <c r="F288" s="24"/>
    </row>
    <row r="289" spans="1:6" ht="12.75">
      <c r="A289" s="39"/>
      <c r="B289" s="24"/>
      <c r="C289" s="24"/>
      <c r="D289" s="39"/>
      <c r="E289" s="24"/>
      <c r="F289" s="24"/>
    </row>
    <row r="290" spans="1:6" ht="12.75">
      <c r="A290" s="39"/>
      <c r="B290" s="24"/>
      <c r="C290" s="24"/>
      <c r="D290" s="39"/>
      <c r="E290" s="24"/>
      <c r="F290" s="24"/>
    </row>
    <row r="291" spans="1:6" ht="12.75">
      <c r="A291" s="39"/>
      <c r="B291" s="24"/>
      <c r="C291" s="24"/>
      <c r="D291" s="39"/>
      <c r="E291" s="24"/>
      <c r="F291" s="24"/>
    </row>
    <row r="292" spans="1:6" ht="12.75">
      <c r="A292" s="39"/>
      <c r="B292" s="24"/>
      <c r="C292" s="24"/>
      <c r="D292" s="39"/>
      <c r="E292" s="24"/>
      <c r="F292" s="24"/>
    </row>
    <row r="293" spans="1:6" ht="12.75">
      <c r="A293" s="39"/>
      <c r="B293" s="24"/>
      <c r="C293" s="24"/>
      <c r="D293" s="39"/>
      <c r="E293" s="24"/>
      <c r="F293" s="24"/>
    </row>
    <row r="294" spans="1:6" ht="12.75">
      <c r="A294" s="39"/>
      <c r="B294" s="24"/>
      <c r="C294" s="24"/>
      <c r="D294" s="24"/>
      <c r="E294" s="24"/>
      <c r="F294" s="24"/>
    </row>
    <row r="295" spans="1:6" ht="12.75">
      <c r="A295" s="39"/>
      <c r="B295" s="24"/>
      <c r="C295" s="24"/>
      <c r="D295" s="24"/>
      <c r="E295" s="24"/>
      <c r="F295" s="24"/>
    </row>
    <row r="296" spans="1:6" ht="12.75">
      <c r="A296" s="24"/>
      <c r="B296" s="24"/>
      <c r="C296" s="24"/>
      <c r="D296" s="24"/>
      <c r="E296" s="24"/>
      <c r="F296" s="24"/>
    </row>
    <row r="297" spans="1:6" ht="12.75">
      <c r="A297" s="24"/>
      <c r="B297" s="24"/>
      <c r="C297" s="24"/>
      <c r="D297" s="24"/>
      <c r="E297" s="24"/>
      <c r="F297" s="24"/>
    </row>
    <row r="298" spans="1:6" ht="12.75">
      <c r="A298" s="25"/>
      <c r="B298" s="25"/>
      <c r="C298" s="25"/>
      <c r="D298" s="25"/>
      <c r="E298" s="25"/>
      <c r="F298" s="25"/>
    </row>
    <row r="299" spans="1:6" ht="12.75">
      <c r="A299" s="25"/>
      <c r="B299" s="25"/>
      <c r="C299" s="25"/>
      <c r="D299" s="25"/>
      <c r="E299" s="40"/>
      <c r="F299" s="25"/>
    </row>
    <row r="300" spans="1:6" ht="12.75">
      <c r="A300" s="25"/>
      <c r="B300" s="25"/>
      <c r="C300" s="25"/>
      <c r="D300" s="25"/>
      <c r="E300" s="25"/>
      <c r="F300" s="25"/>
    </row>
    <row r="301" spans="1:6" ht="12.75">
      <c r="A301" s="25"/>
      <c r="B301" s="25"/>
      <c r="C301" s="25"/>
      <c r="D301" s="25"/>
      <c r="E301" s="25"/>
      <c r="F301" s="25"/>
    </row>
    <row r="302" spans="1:6" ht="12.75">
      <c r="A302" s="25"/>
      <c r="B302" s="25"/>
      <c r="C302" s="25"/>
      <c r="D302" s="25"/>
      <c r="E302" s="25"/>
      <c r="F302" s="25"/>
    </row>
    <row r="303" spans="1:6" ht="12.75">
      <c r="A303" s="25"/>
      <c r="B303" s="25"/>
      <c r="C303" s="25"/>
      <c r="D303" s="25"/>
      <c r="E303" s="25"/>
      <c r="F303" s="25"/>
    </row>
    <row r="304" spans="1:6" ht="12.75">
      <c r="A304" s="25"/>
      <c r="B304" s="25"/>
      <c r="C304" s="25"/>
      <c r="D304" s="25"/>
      <c r="E304" s="25"/>
      <c r="F304" s="25"/>
    </row>
    <row r="305" spans="1:6" ht="12.75">
      <c r="A305" s="25"/>
      <c r="B305" s="25"/>
      <c r="C305" s="25"/>
      <c r="D305" s="25"/>
      <c r="E305" s="25"/>
      <c r="F305" s="25"/>
    </row>
    <row r="306" spans="1:6" ht="12.75">
      <c r="A306" s="25"/>
      <c r="B306" s="25"/>
      <c r="C306" s="25"/>
      <c r="D306" s="25"/>
      <c r="E306" s="25"/>
      <c r="F306" s="25"/>
    </row>
    <row r="307" spans="1:6" ht="12.75">
      <c r="A307" s="25"/>
      <c r="B307" s="25"/>
      <c r="C307" s="25"/>
      <c r="D307" s="25"/>
      <c r="E307" s="25"/>
      <c r="F307" s="25"/>
    </row>
    <row r="308" spans="1:6" ht="12.75">
      <c r="A308" s="25"/>
      <c r="B308" s="25"/>
      <c r="C308" s="25"/>
      <c r="D308" s="25"/>
      <c r="E308" s="25"/>
      <c r="F308" s="25"/>
    </row>
    <row r="309" spans="1:6" ht="12.75">
      <c r="A309" s="25"/>
      <c r="B309" s="25"/>
      <c r="C309" s="25"/>
      <c r="D309" s="25"/>
      <c r="E309" s="25"/>
      <c r="F309" s="25"/>
    </row>
    <row r="310" spans="1:6" ht="12.75">
      <c r="A310" s="25"/>
      <c r="B310" s="25"/>
      <c r="C310" s="25"/>
      <c r="D310" s="25"/>
      <c r="E310" s="25"/>
      <c r="F310" s="25"/>
    </row>
    <row r="311" spans="1:6" ht="12.75">
      <c r="A311" s="25"/>
      <c r="B311" s="25"/>
      <c r="C311" s="25"/>
      <c r="D311" s="25"/>
      <c r="E311" s="25"/>
      <c r="F311" s="25"/>
    </row>
    <row r="312" spans="1:6" ht="12.75">
      <c r="A312" s="25"/>
      <c r="B312" s="25"/>
      <c r="C312" s="25"/>
      <c r="D312" s="25"/>
      <c r="E312" s="25"/>
      <c r="F312" s="25"/>
    </row>
    <row r="313" spans="1:6" ht="12.75">
      <c r="A313" s="25"/>
      <c r="B313" s="25"/>
      <c r="C313" s="25"/>
      <c r="D313" s="25"/>
      <c r="E313" s="25"/>
      <c r="F313" s="25"/>
    </row>
    <row r="314" spans="1:6" ht="12.75">
      <c r="A314" s="25"/>
      <c r="B314" s="25"/>
      <c r="C314" s="25"/>
      <c r="D314" s="25"/>
      <c r="E314" s="25"/>
      <c r="F314" s="25"/>
    </row>
    <row r="315" spans="1:6" ht="12.75">
      <c r="A315" s="25"/>
      <c r="B315" s="25"/>
      <c r="C315" s="25"/>
      <c r="D315" s="25"/>
      <c r="E315" s="25"/>
      <c r="F315" s="25"/>
    </row>
    <row r="316" spans="1:6" ht="12.75">
      <c r="A316" s="25"/>
      <c r="B316" s="25"/>
      <c r="C316" s="25"/>
      <c r="D316" s="25"/>
      <c r="E316" s="25"/>
      <c r="F316" s="25"/>
    </row>
    <row r="317" spans="1:6" ht="12.75">
      <c r="A317" s="25"/>
      <c r="B317" s="25"/>
      <c r="C317" s="25"/>
      <c r="D317" s="25"/>
      <c r="E317" s="25"/>
      <c r="F317" s="25"/>
    </row>
    <row r="318" spans="1:6" ht="12.75">
      <c r="A318" s="25"/>
      <c r="B318" s="25"/>
      <c r="C318" s="25"/>
      <c r="D318" s="25"/>
      <c r="E318" s="25"/>
      <c r="F318" s="25"/>
    </row>
    <row r="319" spans="1:6" ht="12.75">
      <c r="A319" s="25"/>
      <c r="B319" s="25"/>
      <c r="C319" s="25"/>
      <c r="D319" s="25"/>
      <c r="E319" s="25"/>
      <c r="F319" s="25"/>
    </row>
    <row r="320" spans="1:6" ht="12.75">
      <c r="A320" s="25"/>
      <c r="B320" s="25"/>
      <c r="C320" s="25"/>
      <c r="D320" s="25"/>
      <c r="E320" s="25"/>
      <c r="F320" s="25"/>
    </row>
    <row r="321" spans="1:6" ht="12.75">
      <c r="A321" s="25"/>
      <c r="B321" s="25"/>
      <c r="C321" s="25"/>
      <c r="D321" s="25"/>
      <c r="E321" s="25"/>
      <c r="F321" s="25"/>
    </row>
    <row r="322" spans="1:6" ht="12.75">
      <c r="A322" s="25"/>
      <c r="B322" s="25"/>
      <c r="C322" s="25"/>
      <c r="D322" s="25"/>
      <c r="E322" s="25"/>
      <c r="F322" s="25"/>
    </row>
    <row r="323" spans="1:6" ht="12.75">
      <c r="A323" s="25"/>
      <c r="B323" s="25"/>
      <c r="C323" s="25"/>
      <c r="D323" s="25"/>
      <c r="E323" s="25"/>
      <c r="F323" s="25"/>
    </row>
    <row r="324" spans="1:6" ht="12.75">
      <c r="A324" s="25"/>
      <c r="B324" s="25"/>
      <c r="C324" s="25"/>
      <c r="D324" s="25"/>
      <c r="E324" s="25"/>
      <c r="F324" s="25"/>
    </row>
    <row r="325" spans="1:6" ht="12.75">
      <c r="A325" s="25"/>
      <c r="B325" s="25"/>
      <c r="C325" s="25"/>
      <c r="D325" s="25"/>
      <c r="E325" s="25"/>
      <c r="F325" s="25"/>
    </row>
    <row r="326" spans="1:6" ht="12.75">
      <c r="A326" s="25"/>
      <c r="B326" s="25"/>
      <c r="C326" s="25"/>
      <c r="D326" s="25"/>
      <c r="E326" s="25"/>
      <c r="F326" s="25"/>
    </row>
    <row r="327" spans="1:6" ht="12.75">
      <c r="A327" s="25"/>
      <c r="B327" s="25"/>
      <c r="C327" s="25"/>
      <c r="D327" s="25"/>
      <c r="E327" s="25"/>
      <c r="F327" s="25"/>
    </row>
    <row r="328" spans="1:6" ht="12.75">
      <c r="A328" s="25"/>
      <c r="B328" s="25"/>
      <c r="C328" s="25"/>
      <c r="D328" s="25"/>
      <c r="E328" s="25"/>
      <c r="F328" s="25"/>
    </row>
    <row r="329" spans="1:6" ht="12.75">
      <c r="A329" s="25"/>
      <c r="B329" s="25"/>
      <c r="C329" s="25"/>
      <c r="D329" s="25"/>
      <c r="E329" s="25"/>
      <c r="F329" s="25"/>
    </row>
    <row r="330" spans="1:6" ht="12.75">
      <c r="A330" s="25"/>
      <c r="B330" s="25"/>
      <c r="C330" s="25"/>
      <c r="D330" s="25"/>
      <c r="E330" s="25"/>
      <c r="F330" s="25"/>
    </row>
    <row r="331" spans="1:6" ht="12.75">
      <c r="A331" s="25"/>
      <c r="B331" s="25"/>
      <c r="C331" s="25"/>
      <c r="D331" s="25"/>
      <c r="E331" s="25"/>
      <c r="F331" s="25"/>
    </row>
    <row r="332" spans="1:6" ht="12.75">
      <c r="A332" s="25"/>
      <c r="B332" s="25"/>
      <c r="C332" s="25"/>
      <c r="D332" s="25"/>
      <c r="E332" s="25"/>
      <c r="F332" s="25"/>
    </row>
    <row r="333" spans="1:6" ht="12.75">
      <c r="A333" s="25"/>
      <c r="B333" s="25"/>
      <c r="C333" s="25"/>
      <c r="D333" s="25"/>
      <c r="E333" s="25"/>
      <c r="F333" s="25"/>
    </row>
    <row r="334" spans="1:6" ht="12.75">
      <c r="A334" s="25"/>
      <c r="B334" s="25"/>
      <c r="C334" s="25"/>
      <c r="D334" s="25"/>
      <c r="E334" s="25"/>
      <c r="F334" s="25"/>
    </row>
    <row r="335" spans="1:6" ht="12.75">
      <c r="A335" s="25"/>
      <c r="B335" s="25"/>
      <c r="C335" s="25"/>
      <c r="D335" s="25"/>
      <c r="E335" s="25"/>
      <c r="F335" s="25"/>
    </row>
    <row r="336" spans="1:6" ht="12.75">
      <c r="A336" s="25"/>
      <c r="B336" s="25"/>
      <c r="C336" s="25"/>
      <c r="D336" s="25"/>
      <c r="E336" s="25"/>
      <c r="F336" s="25"/>
    </row>
    <row r="337" spans="1:6" ht="12.75">
      <c r="A337" s="25"/>
      <c r="B337" s="25"/>
      <c r="C337" s="25"/>
      <c r="D337" s="25"/>
      <c r="E337" s="25"/>
      <c r="F337" s="25"/>
    </row>
    <row r="338" spans="1:6" ht="12.75">
      <c r="A338" s="25"/>
      <c r="B338" s="25"/>
      <c r="C338" s="25"/>
      <c r="D338" s="25"/>
      <c r="E338" s="25"/>
      <c r="F338" s="25"/>
    </row>
    <row r="339" spans="1:6" ht="12.75">
      <c r="A339" s="25"/>
      <c r="B339" s="25"/>
      <c r="C339" s="25"/>
      <c r="D339" s="25"/>
      <c r="E339" s="25"/>
      <c r="F339" s="25"/>
    </row>
    <row r="340" spans="1:6" ht="12.75">
      <c r="A340" s="25"/>
      <c r="B340" s="25"/>
      <c r="C340" s="25"/>
      <c r="D340" s="25"/>
      <c r="E340" s="25"/>
      <c r="F340" s="25"/>
    </row>
    <row r="341" spans="1:6" ht="12.75">
      <c r="A341" s="25"/>
      <c r="B341" s="25"/>
      <c r="C341" s="25"/>
      <c r="D341" s="25"/>
      <c r="E341" s="25"/>
      <c r="F341" s="25"/>
    </row>
    <row r="342" spans="1:6" ht="12.75">
      <c r="A342" s="25"/>
      <c r="B342" s="25"/>
      <c r="C342" s="25"/>
      <c r="D342" s="25"/>
      <c r="E342" s="25"/>
      <c r="F342" s="25"/>
    </row>
    <row r="343" spans="1:6" ht="12.75">
      <c r="A343" s="25"/>
      <c r="B343" s="25"/>
      <c r="C343" s="25"/>
      <c r="D343" s="25"/>
      <c r="E343" s="25"/>
      <c r="F343" s="25"/>
    </row>
    <row r="344" spans="1:6" ht="12.75">
      <c r="A344" s="25"/>
      <c r="B344" s="25"/>
      <c r="C344" s="25"/>
      <c r="D344" s="25"/>
      <c r="E344" s="25"/>
      <c r="F344" s="25"/>
    </row>
    <row r="345" spans="1:6" ht="12.75">
      <c r="A345" s="25"/>
      <c r="B345" s="25"/>
      <c r="C345" s="25"/>
      <c r="D345" s="25"/>
      <c r="E345" s="25"/>
      <c r="F345" s="25"/>
    </row>
    <row r="346" spans="1:6" ht="12.75">
      <c r="A346" s="25"/>
      <c r="B346" s="25"/>
      <c r="C346" s="25"/>
      <c r="D346" s="25"/>
      <c r="E346" s="25"/>
      <c r="F346" s="25"/>
    </row>
    <row r="347" spans="1:6" ht="12.75">
      <c r="A347" s="25"/>
      <c r="B347" s="25"/>
      <c r="C347" s="25"/>
      <c r="D347" s="25"/>
      <c r="E347" s="25"/>
      <c r="F347" s="25"/>
    </row>
    <row r="348" spans="1:6" ht="12.75">
      <c r="A348" s="25"/>
      <c r="B348" s="25"/>
      <c r="C348" s="25"/>
      <c r="D348" s="25"/>
      <c r="E348" s="25"/>
      <c r="F348" s="25"/>
    </row>
    <row r="349" spans="1:6" ht="12.75">
      <c r="A349" s="25"/>
      <c r="B349" s="25"/>
      <c r="C349" s="25"/>
      <c r="D349" s="25"/>
      <c r="E349" s="25"/>
      <c r="F349" s="25"/>
    </row>
    <row r="350" spans="1:6" ht="12.75">
      <c r="A350" s="25"/>
      <c r="B350" s="25"/>
      <c r="C350" s="25"/>
      <c r="D350" s="25"/>
      <c r="E350" s="25"/>
      <c r="F350" s="25"/>
    </row>
    <row r="351" spans="1:6" ht="12.75">
      <c r="A351" s="25"/>
      <c r="B351" s="25"/>
      <c r="C351" s="25"/>
      <c r="D351" s="25"/>
      <c r="E351" s="25"/>
      <c r="F351" s="25"/>
    </row>
    <row r="352" spans="1:6" ht="12.75">
      <c r="A352" s="25"/>
      <c r="B352" s="25"/>
      <c r="C352" s="25"/>
      <c r="D352" s="25"/>
      <c r="E352" s="25"/>
      <c r="F352" s="25"/>
    </row>
    <row r="353" spans="1:6" ht="12.75">
      <c r="A353" s="25"/>
      <c r="B353" s="25"/>
      <c r="C353" s="25"/>
      <c r="D353" s="25"/>
      <c r="E353" s="25"/>
      <c r="F353" s="25"/>
    </row>
    <row r="354" spans="1:6" ht="12.75">
      <c r="A354" s="25"/>
      <c r="B354" s="25"/>
      <c r="C354" s="25"/>
      <c r="D354" s="25"/>
      <c r="E354" s="25"/>
      <c r="F354" s="25"/>
    </row>
    <row r="355" spans="1:6" ht="12.75">
      <c r="A355" s="25"/>
      <c r="B355" s="25"/>
      <c r="C355" s="25"/>
      <c r="D355" s="25"/>
      <c r="E355" s="25"/>
      <c r="F355" s="25"/>
    </row>
    <row r="356" spans="1:6" ht="12.75">
      <c r="A356" s="25"/>
      <c r="B356" s="25"/>
      <c r="C356" s="25"/>
      <c r="D356" s="25"/>
      <c r="E356" s="25"/>
      <c r="F356" s="25"/>
    </row>
    <row r="357" spans="1:6" ht="12.75">
      <c r="A357" s="25"/>
      <c r="B357" s="25"/>
      <c r="C357" s="25"/>
      <c r="D357" s="25"/>
      <c r="E357" s="25"/>
      <c r="F357" s="25"/>
    </row>
    <row r="358" spans="1:6" ht="12.75">
      <c r="A358" s="25"/>
      <c r="B358" s="25"/>
      <c r="C358" s="25"/>
      <c r="D358" s="25"/>
      <c r="E358" s="25"/>
      <c r="F358" s="25"/>
    </row>
    <row r="359" spans="1:6" ht="12.75">
      <c r="A359" s="25"/>
      <c r="B359" s="25"/>
      <c r="C359" s="25"/>
      <c r="D359" s="25"/>
      <c r="E359" s="25"/>
      <c r="F359" s="25"/>
    </row>
    <row r="360" spans="1:6" ht="12.75">
      <c r="A360" s="25"/>
      <c r="B360" s="25"/>
      <c r="C360" s="25"/>
      <c r="D360" s="25"/>
      <c r="E360" s="25"/>
      <c r="F360" s="25"/>
    </row>
    <row r="361" spans="1:6" ht="12.75">
      <c r="A361" s="25"/>
      <c r="B361" s="25"/>
      <c r="C361" s="25"/>
      <c r="D361" s="25"/>
      <c r="E361" s="25"/>
      <c r="F361" s="25"/>
    </row>
    <row r="362" spans="1:6" ht="12.75">
      <c r="A362" s="25"/>
      <c r="B362" s="25"/>
      <c r="C362" s="25"/>
      <c r="D362" s="25"/>
      <c r="E362" s="25"/>
      <c r="F362" s="25"/>
    </row>
    <row r="363" spans="1:6" ht="12.75">
      <c r="A363" s="25"/>
      <c r="B363" s="25"/>
      <c r="C363" s="25"/>
      <c r="D363" s="25"/>
      <c r="E363" s="25"/>
      <c r="F363" s="25"/>
    </row>
    <row r="364" spans="1:6" ht="12.75">
      <c r="A364" s="25"/>
      <c r="B364" s="25"/>
      <c r="C364" s="25"/>
      <c r="D364" s="25"/>
      <c r="E364" s="25"/>
      <c r="F364" s="25"/>
    </row>
    <row r="365" spans="1:6" ht="12.75">
      <c r="A365" s="25"/>
      <c r="B365" s="25"/>
      <c r="C365" s="25"/>
      <c r="D365" s="25"/>
      <c r="E365" s="25"/>
      <c r="F365" s="25"/>
    </row>
    <row r="366" spans="1:6" ht="12.75">
      <c r="A366" s="25"/>
      <c r="B366" s="25"/>
      <c r="C366" s="25"/>
      <c r="D366" s="25"/>
      <c r="E366" s="25"/>
      <c r="F366" s="25"/>
    </row>
    <row r="367" spans="1:6" ht="12.75">
      <c r="A367" s="25"/>
      <c r="B367" s="25"/>
      <c r="C367" s="25"/>
      <c r="D367" s="25"/>
      <c r="E367" s="25"/>
      <c r="F367" s="25"/>
    </row>
    <row r="368" spans="1:6" ht="12.75">
      <c r="A368" s="25"/>
      <c r="B368" s="25"/>
      <c r="C368" s="25"/>
      <c r="D368" s="25"/>
      <c r="E368" s="25"/>
      <c r="F368" s="25"/>
    </row>
    <row r="369" spans="1:6" ht="12.75">
      <c r="A369" s="25"/>
      <c r="B369" s="25"/>
      <c r="C369" s="25"/>
      <c r="D369" s="25"/>
      <c r="E369" s="25"/>
      <c r="F369" s="25"/>
    </row>
    <row r="370" spans="1:6" ht="12.75">
      <c r="A370" s="25"/>
      <c r="B370" s="25"/>
      <c r="C370" s="25"/>
      <c r="D370" s="25"/>
      <c r="E370" s="25"/>
      <c r="F370" s="25"/>
    </row>
    <row r="371" spans="1:6" ht="12.75">
      <c r="A371" s="25"/>
      <c r="B371" s="25"/>
      <c r="C371" s="25"/>
      <c r="D371" s="25"/>
      <c r="E371" s="25"/>
      <c r="F371" s="25"/>
    </row>
    <row r="372" spans="1:6" ht="12.75">
      <c r="A372" s="25"/>
      <c r="B372" s="25"/>
      <c r="C372" s="25"/>
      <c r="D372" s="25"/>
      <c r="E372" s="25"/>
      <c r="F372" s="25"/>
    </row>
    <row r="373" spans="1:6" ht="12.75">
      <c r="A373" s="25"/>
      <c r="B373" s="25"/>
      <c r="C373" s="25"/>
      <c r="D373" s="25"/>
      <c r="E373" s="25"/>
      <c r="F373" s="25"/>
    </row>
    <row r="374" spans="1:6" ht="12.75">
      <c r="A374" s="25"/>
      <c r="B374" s="25"/>
      <c r="C374" s="25"/>
      <c r="D374" s="25"/>
      <c r="E374" s="25"/>
      <c r="F374" s="25"/>
    </row>
    <row r="375" spans="1:6" ht="12.75">
      <c r="A375" s="25"/>
      <c r="B375" s="25"/>
      <c r="C375" s="25"/>
      <c r="D375" s="25"/>
      <c r="E375" s="25"/>
      <c r="F375" s="25"/>
    </row>
    <row r="376" spans="1:6" ht="12.75">
      <c r="A376" s="25"/>
      <c r="B376" s="25"/>
      <c r="C376" s="25"/>
      <c r="D376" s="25"/>
      <c r="E376" s="25"/>
      <c r="F376" s="25"/>
    </row>
    <row r="377" spans="1:6" ht="12.75">
      <c r="A377" s="25"/>
      <c r="B377" s="25"/>
      <c r="C377" s="25"/>
      <c r="D377" s="25"/>
      <c r="E377" s="25"/>
      <c r="F377" s="25"/>
    </row>
    <row r="378" spans="1:6" ht="12.75">
      <c r="A378" s="25"/>
      <c r="B378" s="25"/>
      <c r="C378" s="25"/>
      <c r="D378" s="25"/>
      <c r="E378" s="25"/>
      <c r="F378" s="25"/>
    </row>
    <row r="379" spans="1:6" ht="12.75">
      <c r="A379" s="25"/>
      <c r="B379" s="25"/>
      <c r="C379" s="25"/>
      <c r="D379" s="25"/>
      <c r="E379" s="25"/>
      <c r="F379" s="25"/>
    </row>
    <row r="380" spans="1:6" ht="12.75">
      <c r="A380" s="25"/>
      <c r="B380" s="25"/>
      <c r="C380" s="25"/>
      <c r="D380" s="25"/>
      <c r="E380" s="25"/>
      <c r="F380" s="25"/>
    </row>
    <row r="381" spans="1:6" ht="12.75">
      <c r="A381" s="25"/>
      <c r="B381" s="25"/>
      <c r="C381" s="25"/>
      <c r="D381" s="25"/>
      <c r="E381" s="25"/>
      <c r="F381" s="25"/>
    </row>
    <row r="382" spans="1:6" ht="12.75">
      <c r="A382" s="25"/>
      <c r="B382" s="25"/>
      <c r="C382" s="25"/>
      <c r="D382" s="25"/>
      <c r="E382" s="25"/>
      <c r="F382" s="25"/>
    </row>
    <row r="383" spans="1:6" ht="12.75">
      <c r="A383" s="25"/>
      <c r="B383" s="25"/>
      <c r="C383" s="25"/>
      <c r="D383" s="25"/>
      <c r="E383" s="25"/>
      <c r="F383" s="25"/>
    </row>
    <row r="384" spans="1:6" ht="12.75">
      <c r="A384" s="25"/>
      <c r="B384" s="25"/>
      <c r="C384" s="25"/>
      <c r="D384" s="25"/>
      <c r="E384" s="25"/>
      <c r="F384" s="25"/>
    </row>
    <row r="385" spans="1:6" ht="12.75">
      <c r="A385" s="25"/>
      <c r="B385" s="25"/>
      <c r="C385" s="25"/>
      <c r="D385" s="25"/>
      <c r="E385" s="25"/>
      <c r="F385" s="25"/>
    </row>
    <row r="386" spans="1:6" ht="12.75">
      <c r="A386" s="25"/>
      <c r="B386" s="25"/>
      <c r="C386" s="25"/>
      <c r="D386" s="25"/>
      <c r="E386" s="25"/>
      <c r="F386" s="25"/>
    </row>
    <row r="387" spans="1:6" ht="12.75">
      <c r="A387" s="25"/>
      <c r="B387" s="25"/>
      <c r="C387" s="25"/>
      <c r="D387" s="25"/>
      <c r="E387" s="25"/>
      <c r="F387" s="25"/>
    </row>
    <row r="388" spans="1:6" ht="12.75">
      <c r="A388" s="25"/>
      <c r="B388" s="25"/>
      <c r="C388" s="25"/>
      <c r="D388" s="25"/>
      <c r="E388" s="25"/>
      <c r="F388" s="25"/>
    </row>
    <row r="389" spans="1:6" ht="12.75">
      <c r="A389" s="25"/>
      <c r="B389" s="25"/>
      <c r="C389" s="25"/>
      <c r="D389" s="25"/>
      <c r="E389" s="25"/>
      <c r="F389" s="25"/>
    </row>
    <row r="390" spans="1:6" ht="12.75">
      <c r="A390" s="25"/>
      <c r="B390" s="25"/>
      <c r="C390" s="25"/>
      <c r="D390" s="25"/>
      <c r="E390" s="25"/>
      <c r="F390" s="25"/>
    </row>
    <row r="391" spans="1:6" ht="12.75">
      <c r="A391" s="25"/>
      <c r="B391" s="25"/>
      <c r="C391" s="25"/>
      <c r="D391" s="25"/>
      <c r="E391" s="25"/>
      <c r="F391" s="25"/>
    </row>
    <row r="392" spans="1:6" ht="12.75">
      <c r="A392" s="25"/>
      <c r="B392" s="25"/>
      <c r="C392" s="25"/>
      <c r="D392" s="25"/>
      <c r="E392" s="25"/>
      <c r="F392" s="25"/>
    </row>
    <row r="393" spans="1:6" ht="12.75">
      <c r="A393" s="25"/>
      <c r="B393" s="25"/>
      <c r="C393" s="25"/>
      <c r="D393" s="25"/>
      <c r="E393" s="25"/>
      <c r="F393" s="25"/>
    </row>
    <row r="394" spans="1:6" ht="12.75">
      <c r="A394" s="25"/>
      <c r="B394" s="25"/>
      <c r="C394" s="25"/>
      <c r="D394" s="25"/>
      <c r="E394" s="25"/>
      <c r="F394" s="25"/>
    </row>
    <row r="395" spans="1:6" ht="12.75">
      <c r="A395" s="25"/>
      <c r="B395" s="25"/>
      <c r="C395" s="25"/>
      <c r="D395" s="25"/>
      <c r="E395" s="25"/>
      <c r="F395" s="25"/>
    </row>
    <row r="396" spans="1:6" ht="12.75">
      <c r="A396" s="25"/>
      <c r="B396" s="25"/>
      <c r="C396" s="25"/>
      <c r="D396" s="25"/>
      <c r="E396" s="25"/>
      <c r="F396" s="25"/>
    </row>
    <row r="397" spans="1:6" ht="12.75">
      <c r="A397" s="25"/>
      <c r="B397" s="25"/>
      <c r="C397" s="25"/>
      <c r="D397" s="25"/>
      <c r="E397" s="25"/>
      <c r="F397" s="25"/>
    </row>
    <row r="398" spans="1:6" ht="12.75">
      <c r="A398" s="25"/>
      <c r="B398" s="25"/>
      <c r="C398" s="25"/>
      <c r="D398" s="25"/>
      <c r="E398" s="25"/>
      <c r="F398" s="25"/>
    </row>
    <row r="399" spans="1:6" ht="12.75">
      <c r="A399" s="25"/>
      <c r="B399" s="25"/>
      <c r="C399" s="25"/>
      <c r="D399" s="25"/>
      <c r="E399" s="25"/>
      <c r="F399" s="25"/>
    </row>
    <row r="400" spans="1:6" ht="12.75">
      <c r="A400" s="25"/>
      <c r="B400" s="25"/>
      <c r="C400" s="25"/>
      <c r="D400" s="25"/>
      <c r="E400" s="25"/>
      <c r="F400" s="25"/>
    </row>
    <row r="401" spans="1:6" ht="12.75">
      <c r="A401" s="25"/>
      <c r="B401" s="25"/>
      <c r="C401" s="25"/>
      <c r="D401" s="25"/>
      <c r="E401" s="25"/>
      <c r="F401" s="25"/>
    </row>
    <row r="402" spans="1:6" ht="12.75">
      <c r="A402" s="25"/>
      <c r="B402" s="25"/>
      <c r="C402" s="25"/>
      <c r="D402" s="25"/>
      <c r="E402" s="25"/>
      <c r="F402" s="25"/>
    </row>
    <row r="403" spans="1:6" ht="12.75">
      <c r="A403" s="25"/>
      <c r="B403" s="25"/>
      <c r="C403" s="25"/>
      <c r="D403" s="25"/>
      <c r="E403" s="25"/>
      <c r="F403" s="25"/>
    </row>
    <row r="404" spans="1:6" ht="12.75">
      <c r="A404" s="25"/>
      <c r="B404" s="25"/>
      <c r="C404" s="25"/>
      <c r="D404" s="25"/>
      <c r="E404" s="25"/>
      <c r="F404" s="25"/>
    </row>
    <row r="405" spans="1:6" ht="12.75">
      <c r="A405" s="25"/>
      <c r="B405" s="25"/>
      <c r="C405" s="25"/>
      <c r="D405" s="25"/>
      <c r="E405" s="25"/>
      <c r="F405" s="25"/>
    </row>
    <row r="406" spans="1:6" ht="12.75">
      <c r="A406" s="25"/>
      <c r="B406" s="25"/>
      <c r="C406" s="25"/>
      <c r="D406" s="25"/>
      <c r="E406" s="25"/>
      <c r="F406" s="25"/>
    </row>
    <row r="407" spans="1:6" ht="12.75">
      <c r="A407" s="25"/>
      <c r="B407" s="25"/>
      <c r="C407" s="25"/>
      <c r="D407" s="25"/>
      <c r="E407" s="25"/>
      <c r="F407" s="25"/>
    </row>
    <row r="408" spans="1:6" ht="12.75">
      <c r="A408" s="25"/>
      <c r="B408" s="25"/>
      <c r="C408" s="25"/>
      <c r="D408" s="25"/>
      <c r="E408" s="25"/>
      <c r="F408" s="25"/>
    </row>
    <row r="409" spans="1:6" ht="12.75">
      <c r="A409" s="25"/>
      <c r="B409" s="25"/>
      <c r="C409" s="25"/>
      <c r="D409" s="25"/>
      <c r="E409" s="25"/>
      <c r="F409" s="25"/>
    </row>
    <row r="410" spans="1:6" ht="12.75">
      <c r="A410" s="25"/>
      <c r="B410" s="25"/>
      <c r="C410" s="25"/>
      <c r="D410" s="25"/>
      <c r="E410" s="25"/>
      <c r="F410" s="25"/>
    </row>
    <row r="411" spans="1:6" ht="12.75">
      <c r="A411" s="25"/>
      <c r="B411" s="25"/>
      <c r="C411" s="25"/>
      <c r="D411" s="25"/>
      <c r="E411" s="25"/>
      <c r="F411" s="25"/>
    </row>
    <row r="412" spans="1:6" ht="12.75">
      <c r="A412" s="25"/>
      <c r="B412" s="25"/>
      <c r="C412" s="25"/>
      <c r="D412" s="25"/>
      <c r="E412" s="25"/>
      <c r="F412" s="25"/>
    </row>
    <row r="413" spans="1:6" ht="12.75">
      <c r="A413" s="25"/>
      <c r="B413" s="25"/>
      <c r="C413" s="25"/>
      <c r="D413" s="25"/>
      <c r="E413" s="25"/>
      <c r="F413" s="25"/>
    </row>
    <row r="414" spans="1:6" ht="12.75">
      <c r="A414" s="25"/>
      <c r="B414" s="25"/>
      <c r="C414" s="25"/>
      <c r="D414" s="25"/>
      <c r="E414" s="25"/>
      <c r="F414" s="25"/>
    </row>
    <row r="415" spans="1:6" ht="12.75">
      <c r="A415" s="25"/>
      <c r="B415" s="25"/>
      <c r="C415" s="25"/>
      <c r="D415" s="25"/>
      <c r="E415" s="25"/>
      <c r="F415" s="25"/>
    </row>
    <row r="416" spans="1:6" ht="12.75">
      <c r="A416" s="25"/>
      <c r="B416" s="25"/>
      <c r="C416" s="25"/>
      <c r="D416" s="25"/>
      <c r="E416" s="25"/>
      <c r="F416" s="25"/>
    </row>
  </sheetData>
  <sheetProtection/>
  <mergeCells count="49">
    <mergeCell ref="G252:J252"/>
    <mergeCell ref="A241:C241"/>
    <mergeCell ref="A239:J239"/>
    <mergeCell ref="A235:C235"/>
    <mergeCell ref="A45:J45"/>
    <mergeCell ref="A214:J214"/>
    <mergeCell ref="A103:J103"/>
    <mergeCell ref="A197:J197"/>
    <mergeCell ref="A211:C211"/>
    <mergeCell ref="A193:C193"/>
    <mergeCell ref="A252:F252"/>
    <mergeCell ref="A247:C247"/>
    <mergeCell ref="A243:C243"/>
    <mergeCell ref="A29:F29"/>
    <mergeCell ref="A28:C28"/>
    <mergeCell ref="A192:C192"/>
    <mergeCell ref="A191:C191"/>
    <mergeCell ref="A31:C31"/>
    <mergeCell ref="A52:C52"/>
    <mergeCell ref="A227:C227"/>
    <mergeCell ref="I1:J1"/>
    <mergeCell ref="A5:J5"/>
    <mergeCell ref="A16:J16"/>
    <mergeCell ref="A7:J7"/>
    <mergeCell ref="I9:J9"/>
    <mergeCell ref="A15:C15"/>
    <mergeCell ref="A12:J12"/>
    <mergeCell ref="A18:C18"/>
    <mergeCell ref="A19:J19"/>
    <mergeCell ref="A242:C242"/>
    <mergeCell ref="A190:C190"/>
    <mergeCell ref="A44:C44"/>
    <mergeCell ref="A32:J32"/>
    <mergeCell ref="A100:J100"/>
    <mergeCell ref="A230:J230"/>
    <mergeCell ref="A53:J53"/>
    <mergeCell ref="A99:C99"/>
    <mergeCell ref="A194:J194"/>
    <mergeCell ref="A196:C196"/>
    <mergeCell ref="A212:C212"/>
    <mergeCell ref="A213:C213"/>
    <mergeCell ref="A228:C228"/>
    <mergeCell ref="A229:C229"/>
    <mergeCell ref="A237:C237"/>
    <mergeCell ref="A236:C236"/>
    <mergeCell ref="A238:C238"/>
    <mergeCell ref="A244:C244"/>
    <mergeCell ref="A245:C245"/>
    <mergeCell ref="A246:C246"/>
  </mergeCells>
  <printOptions/>
  <pageMargins left="0.2" right="0.15748031496062992" top="1.31" bottom="1.24" header="0.72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helga.neacsu</dc:creator>
  <cp:keywords/>
  <dc:description/>
  <cp:lastModifiedBy>Mariana Husar</cp:lastModifiedBy>
  <cp:lastPrinted>2019-04-03T09:42:00Z</cp:lastPrinted>
  <dcterms:created xsi:type="dcterms:W3CDTF">2015-08-20T07:59:35Z</dcterms:created>
  <dcterms:modified xsi:type="dcterms:W3CDTF">2019-04-05T08:03:45Z</dcterms:modified>
  <cp:category/>
  <cp:version/>
  <cp:contentType/>
  <cp:contentStatus/>
</cp:coreProperties>
</file>