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5"/>
  </bookViews>
  <sheets>
    <sheet name="MAI 2019" sheetId="1" r:id="rId1"/>
    <sheet name="11 iunie 19" sheetId="2" r:id="rId2"/>
    <sheet name="27 iunie 19" sheetId="3" r:id="rId3"/>
    <sheet name="11 iulie 2019 " sheetId="4" r:id="rId4"/>
    <sheet name="25 iulie 2019-2ex" sheetId="5" r:id="rId5"/>
    <sheet name="29 august 19" sheetId="6" r:id="rId6"/>
  </sheets>
  <definedNames/>
  <calcPr fullCalcOnLoad="1"/>
</workbook>
</file>

<file path=xl/sharedStrings.xml><?xml version="1.0" encoding="utf-8"?>
<sst xmlns="http://schemas.openxmlformats.org/spreadsheetml/2006/main" count="4827" uniqueCount="383">
  <si>
    <t>TOTAL 84/71</t>
  </si>
  <si>
    <t>MUNICIPIUL SATU MARE</t>
  </si>
  <si>
    <t>02</t>
  </si>
  <si>
    <t>51/71</t>
  </si>
  <si>
    <t>Total 51/71</t>
  </si>
  <si>
    <t>54/71</t>
  </si>
  <si>
    <t>Total 54/71</t>
  </si>
  <si>
    <t>Total 66/71</t>
  </si>
  <si>
    <t>Total 67/71</t>
  </si>
  <si>
    <t>Cap.51.02 Autoritati publice si actiuni externe</t>
  </si>
  <si>
    <t>Cap.54.02 Alte servicii publice generale</t>
  </si>
  <si>
    <t>Cap. 65.02 " Invatamant "</t>
  </si>
  <si>
    <t>65/71</t>
  </si>
  <si>
    <t>TOTAL 65/71</t>
  </si>
  <si>
    <t>Cap. 66.02 "Sanatate"</t>
  </si>
  <si>
    <t>66/71</t>
  </si>
  <si>
    <t>Cap 67.02 "Cultura , recreere si religie</t>
  </si>
  <si>
    <t>67/71</t>
  </si>
  <si>
    <t>Cap.68.02 "Asigurari si asistenta sociala"</t>
  </si>
  <si>
    <t>68/71</t>
  </si>
  <si>
    <t>TOTAL 68/71</t>
  </si>
  <si>
    <t>Cap. 70.02 "Locuinte, servicii si dezvoltare publica'</t>
  </si>
  <si>
    <t>70/71</t>
  </si>
  <si>
    <t>TOTAL 70/71</t>
  </si>
  <si>
    <t>Cap 84.02 "Transporturi"</t>
  </si>
  <si>
    <t>84/71</t>
  </si>
  <si>
    <t xml:space="preserve">TOTAL SECTIUNEA DE DEZVOLTARE </t>
  </si>
  <si>
    <t>Echipamente și aplicații informatice</t>
  </si>
  <si>
    <t>Lucrari de modernizare la Piata de alimente Nr.2 din municipiul Satu Mare</t>
  </si>
  <si>
    <t>Mobilier urban (conform Anexa 5.1)</t>
  </si>
  <si>
    <t>Achiziţie balustradă de protecţie zona Burdea-Soarelui - cu montaj</t>
  </si>
  <si>
    <t>Exproprieri pe amplasamentul Podului nr. 3, str.Ștrandului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</si>
  <si>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</si>
  <si>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</si>
  <si>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</si>
  <si>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</si>
  <si>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</si>
  <si>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</si>
  <si>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</si>
  <si>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PT Pod peste râul Someș - Amplasament str. Ștrandului</t>
  </si>
  <si>
    <t>Reparaţii capitale Pod Decebal</t>
  </si>
  <si>
    <t>Servicii de dirigenţie de şantier pentru "Reparaţii capitale Pod Decebal"</t>
  </si>
  <si>
    <t>Servicii de dirigenţie de şantier pentru "Modernizare Drum Carei"</t>
  </si>
  <si>
    <t>Servicii de dirigenţie de şantier pentru Modernizări străzi de pămȃnt în municipiul Satu-Mare – Strada Depozitelor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</si>
  <si>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</si>
  <si>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</si>
  <si>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</si>
  <si>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</si>
  <si>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</si>
  <si>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</si>
  <si>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SF Reabilitarea clădirii unităţii de învăţământ situată pe strada Wolfenbuttel nr. 6-8</t>
  </si>
  <si>
    <t>PT Reabilitarea clădirii unităţii de învăţământ situată pe strada Wolfenbuttel nr. 6-8</t>
  </si>
  <si>
    <t>SF Complex sportiv</t>
  </si>
  <si>
    <t>SF Uzina de joaca, Amenajare spatii de recreere si petrecerea timpului liber</t>
  </si>
  <si>
    <t>SF Reabilitarea Grădinii Romei</t>
  </si>
  <si>
    <t>PT Uzina de joaca, Amenajare spatii de recreere si petrecerea timpului liber</t>
  </si>
  <si>
    <t>PT Reabilitarea Grădinii Romei</t>
  </si>
  <si>
    <t>SF Întocmire PUG al municipiului Satu Mare</t>
  </si>
  <si>
    <t>SF PUZ Zona Bercu Rosu</t>
  </si>
  <si>
    <t>SF PUZ centru istoric al municipiului Satu Mare</t>
  </si>
  <si>
    <t>SF Parcare etajată str. Decebal</t>
  </si>
  <si>
    <t>SF Parcare etajată str.Kogălniceanu</t>
  </si>
  <si>
    <t>SF Reabilitare baza sportivă str. 24 ianuarie, nr.2 (Club sportiv școlar)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</si>
  <si>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</si>
  <si>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</si>
  <si>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</si>
  <si>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</si>
  <si>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</si>
  <si>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</si>
  <si>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</si>
  <si>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</si>
  <si>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</si>
  <si>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</si>
  <si>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</si>
  <si>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</si>
  <si>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</si>
  <si>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</si>
  <si>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</si>
  <si>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</si>
  <si>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</si>
  <si>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</si>
  <si>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DENUMIRE ACHIZITIE / OBIECTIV</t>
  </si>
  <si>
    <t>Capitol bugetar</t>
  </si>
  <si>
    <t>Credite angajament 
total</t>
  </si>
  <si>
    <t>Sursa Finantare (02 Buget Local )</t>
  </si>
  <si>
    <t>PT Reabilitare clădire internat situată pe strada Ceahlăului nr.1(liceul cu program sportiv)</t>
  </si>
  <si>
    <t>SF Modernizarea și extinderea traseului pietonal și velo Centru vechi</t>
  </si>
  <si>
    <t>PT Modernizarea și extinderea traseului pietonal și velo Centru vechi</t>
  </si>
  <si>
    <t>PT Transformarea zonei degradate malurile Someşului ȋntre cele 2 poduri ȋn zonă de petrecere a timpului liber pentru comunitate</t>
  </si>
  <si>
    <t>PT Parcare etajată str.Kogălniceanu</t>
  </si>
  <si>
    <t>PT Parcare etajată str. Decebal</t>
  </si>
  <si>
    <t>PT Reducerea traficului auto prin construirea unei paserele pentru pietoni şi biciclişti peste râul Someş zona centrală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</si>
  <si>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</si>
  <si>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</si>
  <si>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</si>
  <si>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</si>
  <si>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</si>
  <si>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</si>
  <si>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</si>
  <si>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</si>
  <si>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</si>
  <si>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PT Amenajare pista de biciclete str.Botizului - Pod Golescu</t>
  </si>
  <si>
    <t>Anexa nr.8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</si>
  <si>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</si>
  <si>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</si>
  <si>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</si>
  <si>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</si>
  <si>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</si>
  <si>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</si>
  <si>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cs Zsigmond</t>
    </r>
  </si>
  <si>
    <t>ec.Terezia Borbei</t>
  </si>
  <si>
    <t>PROGRAM 2020</t>
  </si>
  <si>
    <t>PROGRAM 2021</t>
  </si>
  <si>
    <t>PT Modernizare infrastructură educațională Liceul tehnologic ”Constantin Brâncuși”</t>
  </si>
  <si>
    <t>PT Transformarea zonei degradate Cubic în zonă de petrecere a timpului liber pentru comunitate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</si>
  <si>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</si>
  <si>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</si>
  <si>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</si>
  <si>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Regenararea fizică a zonei Ostrovului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</si>
  <si>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</si>
  <si>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</si>
  <si>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Alimentare cont IID</t>
  </si>
  <si>
    <t xml:space="preserve">PT Amenajare terminal transjudețean – translocal, construirea unui depou pentru autobuze electrice/hibrid precum și a unei stații de încărcare și realizarea unui sistem de închiriere de biciclete pe str.Fabricii </t>
  </si>
  <si>
    <t>Servicii generale de consultantă în management pentru obiectivul „Pod peste râul Someş - amplasament str. Ştrandului”</t>
  </si>
  <si>
    <t>Autobuze</t>
  </si>
  <si>
    <t>Modernizare parcari in Cvartalul delimitat de Str Independentei - Jubileului - Bobocului - Belsugului</t>
  </si>
  <si>
    <t xml:space="preserve">                             TOTAL 74/71</t>
  </si>
  <si>
    <t>74/71</t>
  </si>
  <si>
    <t>Cap 74.02 "Protecția Mediului</t>
  </si>
  <si>
    <t>PT Modernizare strada Grădinarilor</t>
  </si>
  <si>
    <t xml:space="preserve">Transferuri de capital 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</si>
  <si>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</si>
  <si>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</si>
  <si>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</si>
  <si>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</si>
  <si>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</si>
  <si>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</si>
  <si>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</si>
  <si>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</si>
  <si>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</si>
  <si>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</si>
  <si>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Pod peste râul Someș - Amplasament str. Ștrandului</t>
  </si>
  <si>
    <t>Asistenţă tehnică din partea proiectantului pentru Modernizare strada Ferăstrău</t>
  </si>
  <si>
    <t>SF Extinderea iluminatului public in parcarile din cartierele Micro 17, Carpati 1, Carpati 2</t>
  </si>
  <si>
    <t>PT Extinderea iluminatului public in parcarile din cartierele Micro 17, Carpati 1, Carpati 2</t>
  </si>
  <si>
    <t xml:space="preserve">Extindere iluminat public pe str. Dara, str. Botizului nr.63-65 (bloc 55,57,59), str. Victoriei, str.Gladiolei </t>
  </si>
  <si>
    <t xml:space="preserve">Modernizare strada Grădinarilor </t>
  </si>
  <si>
    <t>PT Extinderea iluminatului public pe străzile Mihai Viteazu, str.Crăieselor și parcarea situată pe strada Uzinei (lângă Pod Decebal)</t>
  </si>
  <si>
    <t>SF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</si>
  <si>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</si>
  <si>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</si>
  <si>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</si>
  <si>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</si>
  <si>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</si>
  <si>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</si>
  <si>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>Construire gard la Grădinița cu program prelungit nr.13, situată pe Aleea Milcov</t>
  </si>
  <si>
    <t>PT Regenerarea fizică şi socială a comunităţii marginalizate din zona Turnul Pompierilor - Regenerarea fizică a zonei Turnul Pompierilor prin activități care vizează dezvoltarea comunitară și siguranța publică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</si>
  <si>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</si>
  <si>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</si>
  <si>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</si>
  <si>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</si>
  <si>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PROGRAM 2022</t>
  </si>
  <si>
    <t>PROGRAM    2023</t>
  </si>
  <si>
    <t>2019</t>
  </si>
  <si>
    <t>Lista creditelor de angajament și Programul multianual de investiții pe anii 2020, 2021, 2022 și 2023 aferentă obiectivelor de investiţii aprobate în 
Secţiunea de dezvoltare a bugetului local finanţate din surse proprii şi din fonduri externe nearambursabile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</si>
  <si>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</si>
  <si>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</si>
  <si>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PT Modernizarea și extinderea traseului pietonal și velo Centru Nou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</si>
  <si>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</si>
  <si>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</si>
  <si>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</si>
  <si>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</si>
  <si>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</si>
  <si>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</si>
  <si>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</si>
  <si>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</si>
  <si>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</si>
  <si>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</si>
  <si>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</si>
  <si>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</si>
  <si>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</si>
  <si>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Cap. 70  Locuinţe, servicii şi dezvoltare publică</t>
  </si>
  <si>
    <t>SF Modernizare str.Dorobantilor</t>
  </si>
  <si>
    <t>SF Largire b-dul L.Blaga, între str.Dorobanților și str.Căprioarei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</si>
  <si>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</si>
  <si>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</si>
  <si>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</si>
  <si>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</si>
  <si>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</si>
  <si>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</si>
  <si>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</si>
  <si>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</si>
  <si>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</si>
  <si>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</si>
  <si>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Cap. 67 Cultură, recreere şi religie</t>
  </si>
  <si>
    <t>Crearea si amenajarea unei piste pentru biciclisti in zona de Nord din municipiul Satu Mare - Pista pentru biciclişti str. Bariţiu - str. Gorunului - DJ194A</t>
  </si>
  <si>
    <t>SF Înființarea unui centru pentru persoanele aflate în situații de risc în imobilul situat în municipiul Satu Mare, strada Parcului, nr.1</t>
  </si>
  <si>
    <t>SF 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</si>
  <si>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</si>
  <si>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</si>
  <si>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</si>
  <si>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</si>
  <si>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</si>
  <si>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Modernizarea strada Dara</t>
  </si>
  <si>
    <t>SF Modernizarea strada Mahatma Gandhi</t>
  </si>
  <si>
    <t>SF Reabilitarea fațadei clădirii Filarmonicii "Dinu Lipatti" din municipiul Satu Mare</t>
  </si>
  <si>
    <t>PT Reabilitarea fațadei clădirii Filarmonicii "Dinu Lipatti" din municipiul Satu Mare</t>
  </si>
  <si>
    <t>SF Modernizare strada Toamnei</t>
  </si>
  <si>
    <t>SF Modernizare strada Alexandru Odobescu</t>
  </si>
  <si>
    <t>SF Modernizare strada Tiberiu Brediceanu</t>
  </si>
  <si>
    <t>SF Reactualizare SF Reparații capitale Pod Decebal</t>
  </si>
  <si>
    <t>Cap. 84 Transporturi</t>
  </si>
  <si>
    <t>TOTAL 84/56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</si>
  <si>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</si>
  <si>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</si>
  <si>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</si>
  <si>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</si>
  <si>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</si>
  <si>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</si>
  <si>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</si>
  <si>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</si>
  <si>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</si>
  <si>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</si>
  <si>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</si>
  <si>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</si>
  <si>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SF Modernizare strada Ion PopDan</t>
  </si>
  <si>
    <t>Sistem audio de discuții și vot wireless</t>
  </si>
  <si>
    <t>Achiziție ecrane pentru proiecție</t>
  </si>
  <si>
    <t>Credite bugetare 2019</t>
  </si>
  <si>
    <t>Credite angajament pe anul 2019</t>
  </si>
  <si>
    <t>65/58</t>
  </si>
  <si>
    <t>67/58</t>
  </si>
  <si>
    <t>70/58</t>
  </si>
  <si>
    <t>84/58</t>
  </si>
  <si>
    <t>Cap. 51.02 " Autoritati publice si actiuni externe"</t>
  </si>
  <si>
    <t>51/58</t>
  </si>
  <si>
    <t>Total 51/58</t>
  </si>
  <si>
    <t>TOTAL 65/58 - investitii</t>
  </si>
  <si>
    <t xml:space="preserve"> Total - 65/58 - cheltuieli curente </t>
  </si>
  <si>
    <t>Total Cap. 65 - FEN</t>
  </si>
  <si>
    <t xml:space="preserve">TOTAL 67/58 - investitii </t>
  </si>
  <si>
    <t>Total 67/58 - cheltuieli curente</t>
  </si>
  <si>
    <t>Total Cap 67 - proiecte FEN</t>
  </si>
  <si>
    <t>Total 70/56 - FEN postaderare ( GECT)</t>
  </si>
  <si>
    <t>TOTAL 70/58 - cadru financiar 2014 - 2020 - investitii</t>
  </si>
  <si>
    <t xml:space="preserve">TOTAL 70/58 - cadru financiar 2014 - 2020
 cheltuieli curente </t>
  </si>
  <si>
    <t>Transferuri de capital - Cap. 66.02 " Sanatate"</t>
  </si>
  <si>
    <t>Transferuri de capital - Cap. 67.02 " Cultura, recreere si religie"</t>
  </si>
  <si>
    <t>Total general cheltuieli de capital</t>
  </si>
  <si>
    <t>Total transferuri de capital</t>
  </si>
  <si>
    <t>SF PUZ Reglementare profile stradale in zona de Nord Vest a municipiului Satu Mare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</si>
  <si>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</si>
  <si>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</si>
  <si>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</si>
  <si>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</si>
  <si>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</si>
  <si>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</si>
  <si>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</si>
  <si>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</si>
  <si>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nr.16-17</t>
  </si>
  <si>
    <t>SF Reabilitare fațadă și acoperiș la imobilul situat pe strada Ruha István Átjáró nr.1, nr.2</t>
  </si>
  <si>
    <t>TOTAL CHELTUIELI CAPITAL 2019</t>
  </si>
  <si>
    <t xml:space="preserve">Licență SQL Server Standard </t>
  </si>
  <si>
    <t>Reabilitare bază sportivă str. 24 ianuarie , nr. 2 (Club sportiv școlar)</t>
  </si>
  <si>
    <t xml:space="preserve"> PT Reabilitare bază sportivă str. 24 ianuarie , nr. 2 (Club sportiv școlar)</t>
  </si>
  <si>
    <t>Centrale termice la Grădinița cu Program Prelungit Voinicelul, corpurile A,B,C</t>
  </si>
  <si>
    <t>Centrală termică la Liceul tejnologic de Industrie Alimentară " George Emil Palade" Satu Mare</t>
  </si>
  <si>
    <t>Gard pentru împrejmuirea blocului situt pe str. Ostrovului Bloc 2/B din municipiul Satu Mare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</si>
  <si>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</si>
  <si>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</si>
  <si>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</si>
  <si>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</si>
  <si>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</si>
  <si>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</si>
  <si>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</si>
  <si>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</si>
  <si>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</si>
  <si>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Proiecte cu finanțare din fonduri externe nerambursabile aferente cadrului financiar 2014-2020,  ( investitii)  din care:</t>
  </si>
  <si>
    <t>Dotari de specialitate la proiectul "Dezvoltarea și implementarea de măsuri de simplificare a procedurilor administrative din cadrul Primăriei Municipiului Satu Mare"</t>
  </si>
  <si>
    <t>Total general proiecte FEN 
( cheltuieli curente + cheltuieli de capital)</t>
  </si>
  <si>
    <t xml:space="preserve">Proiect " Dezvoltarea si implementarea de masuri de simplificare a procedurilor administrative din cadrul Primariei Municipiului Satu Mare" - cheltuieli  curente </t>
  </si>
  <si>
    <t>Total general  70/58</t>
  </si>
  <si>
    <t>TOTAL 84/58</t>
  </si>
  <si>
    <t>dezvoltarea</t>
  </si>
  <si>
    <t xml:space="preserve">anexe </t>
  </si>
  <si>
    <t>dif</t>
  </si>
  <si>
    <t>transferuri D</t>
  </si>
  <si>
    <t>proiecte 58</t>
  </si>
  <si>
    <t>ANEXA 2</t>
  </si>
  <si>
    <t xml:space="preserve"> Construire gard la Grădina Romei</t>
  </si>
  <si>
    <t>D.T.A.C. Construire trotuare pe strada Iuliu Coroianu</t>
  </si>
  <si>
    <t>TOTAL 51/58 - investitii</t>
  </si>
  <si>
    <t xml:space="preserve"> Total - 51/58 - cheltuieli curente </t>
  </si>
  <si>
    <t>Asistenţă tehnică din partea proiectantului pentru  Construire parcări – curtea M19 – incinta curții de blocuri delimitată de str.Vasile Lupu, str. Belșugului, str. Bobocului, str. Jubileu</t>
  </si>
  <si>
    <t>Kereskényi Gábor</t>
  </si>
  <si>
    <t>Szücs Zsigmond</t>
  </si>
  <si>
    <t>Licență SQL Server Standard</t>
  </si>
  <si>
    <t>Reabilitare baza sportivă str. 24 ianuarie, nr.2 (Club sportiv școlar)</t>
  </si>
  <si>
    <t>PT Reabilitare baza sportivă str. 24 ianuarie, nr.2 (Club sportiv școlar)</t>
  </si>
  <si>
    <t>Centrale termice la Grădinița cu Program Prelungit Voinicelul, corpurile A, B, C</t>
  </si>
  <si>
    <t>Centrală termică la Liceul Tehnologic de Industrie Alimentară ”George Emil Palade” Satu Mare</t>
  </si>
  <si>
    <t>Construire gard la Grădina Romei</t>
  </si>
  <si>
    <t xml:space="preserve">SF PUZ Reglementare profile stradale în zona de Nord-Vest a municipiului Satu Mare </t>
  </si>
  <si>
    <t>Gard pentru împrejmuirea blocului situat pe str.Ostrovului Bloc 2/B din municipiul Satu Mare</t>
  </si>
  <si>
    <t>TOTAL CHELTUIELI CAPITAL 2018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</si>
  <si>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</si>
  <si>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</si>
  <si>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</si>
  <si>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</si>
  <si>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</si>
  <si>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PT Reabilitare clădiri rezidențiale Satu Mare 1</t>
  </si>
  <si>
    <t>PT Reabilitare clădiri rezidențiale Satu Mare 2</t>
  </si>
  <si>
    <t>PT Reabilitare clădiri rezidențiale Satu Mare 4</t>
  </si>
  <si>
    <t>PT Reabilitare clădiri rezidențiale Satu Mare 5</t>
  </si>
  <si>
    <t>PT 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</si>
  <si>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</si>
  <si>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</si>
  <si>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</si>
  <si>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</si>
  <si>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</si>
  <si>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</si>
  <si>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</si>
  <si>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</si>
  <si>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</si>
  <si>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</si>
  <si>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 xml:space="preserve">TOTAL 84/58 - investitii </t>
  </si>
  <si>
    <t>Total 84/58 - cheltuieli curente</t>
  </si>
  <si>
    <t>Total Cap 84 - proiecte FEN</t>
  </si>
  <si>
    <t>Total 70/58 - cheltuieli curente</t>
  </si>
  <si>
    <t>TOTAL 70/58  - investitii</t>
  </si>
  <si>
    <t xml:space="preserve">Proiecte cu finanțare din fonduri externe nerambursabile aferente cadrului financiar 2014-2020,  ( investitii)  </t>
  </si>
  <si>
    <t>dezvoltare</t>
  </si>
  <si>
    <t>transferuri</t>
  </si>
  <si>
    <t>Anexa 2</t>
  </si>
  <si>
    <t>investitii</t>
  </si>
  <si>
    <t>curente</t>
  </si>
  <si>
    <t>Cap. 61  Ordine publică şi siguranţă naţională</t>
  </si>
  <si>
    <t>Repetor radio frecvență</t>
  </si>
  <si>
    <t>61/71</t>
  </si>
  <si>
    <t xml:space="preserve">Stație emisie recepție analog/doigital cu gps  </t>
  </si>
  <si>
    <t>Echipament audio-video tip Bodycam</t>
  </si>
  <si>
    <t>Total 61/71</t>
  </si>
  <si>
    <t>Sistem detecție fum la Grădinița cu Program Prelungit nr. 5 Satu Mare</t>
  </si>
  <si>
    <t>Echipament de joacă - Șezut cuib de pasări + legare prindere la Grădinița cu Program Prelungit nr. 11 Satu Mare</t>
  </si>
  <si>
    <t>Mașină de gătit profesională la Grădinița cu Program Prelungit  nr. 9 Satu Mare</t>
  </si>
  <si>
    <t>Mașină de gătit profesională la Grădinița cu Program Prelungit  Draga Mea Satu Mare</t>
  </si>
  <si>
    <t>Sistem video la Școala Gimnazială Ion Creangă Satu Mare</t>
  </si>
  <si>
    <t>Completare sistem supraveghere video la Școala Gimnazială Mircea Eliade Satu mare</t>
  </si>
  <si>
    <t>Completare sistem supraveghere video la Școala Gimnazială Grigore Moisil Satu Mare</t>
  </si>
  <si>
    <t>Centrală termică la Şcoala Gimnazială Lucian Blaga</t>
  </si>
  <si>
    <t>Laptop la Liceul Ortodox Nicolae Steinhardt</t>
  </si>
  <si>
    <t>Generator Liceul Ortodox Nicolae Steinhardt</t>
  </si>
  <si>
    <t>Multifuncţional la Liceul Ortodox Nicolae Steinhardt</t>
  </si>
  <si>
    <t>Înlocuire geamuri la Grădiniţa cu Program Prelungit nr. 11</t>
  </si>
  <si>
    <t>Sistem de securitate la Grădiniţa cu Program Prelungit Voinicelul</t>
  </si>
  <si>
    <t>SF Reabilitare fațadă și acoperiș la imobilul situat pe strada P-ța Libertății nr.16</t>
  </si>
  <si>
    <t>SF Reabilitare fațadă și acoperiș la imobilul situat pe strada P-ța Libertății nr.17</t>
  </si>
  <si>
    <t>SF Reabilitare fațadă și acoperiș la imobilul situat pe strada Ruha István Átjáró nr.1</t>
  </si>
  <si>
    <t>SF Reabilitare fațadă și acoperiș la imobilul situat pe strada Ruha István Átjáró nr.2</t>
  </si>
  <si>
    <t>SF Reactualizare D.A.L.I. - Reparații capitale Pod Decebal</t>
  </si>
  <si>
    <t>Cap 68 Asigurări şi Asistenţă socială</t>
  </si>
  <si>
    <t>Laptop</t>
  </si>
  <si>
    <t>68/58</t>
  </si>
  <si>
    <t>Multifuncțională laser</t>
  </si>
  <si>
    <t xml:space="preserve">TOTAL 68/58 - investitii </t>
  </si>
  <si>
    <t>Total 68/58 - cheltuieli curente</t>
  </si>
  <si>
    <t>Total Cap 68 - proiecte FEN</t>
  </si>
  <si>
    <t>Pasarela pietonală și velo peste râul Someș în municipiul Satu Mare</t>
  </si>
  <si>
    <t>PT Pasarela pietonală și velo peste râul Someș în municipiul Satu Mare</t>
  </si>
  <si>
    <t>Servicii de dirigenţie de şantier pentru Pasarela pietonală și velo peste râul Someș în municipiul Satu Mare</t>
  </si>
  <si>
    <t>Asistenţă tehnică din partea proiectantului pentru Pasarela pietonală și velo peste râul Someș în municipiul Satu Mare</t>
  </si>
  <si>
    <t>total proiecte</t>
  </si>
  <si>
    <t xml:space="preserve">Modernizarea și extinderea traseului pietonal și velo Centrul Nou  </t>
  </si>
  <si>
    <t xml:space="preserve">PT Modernizarea și extinderea traseului pietonal și velo Centru Nou </t>
  </si>
  <si>
    <t xml:space="preserve">Servicii de dirigenţie de şantier pentru Modernizarea și extinderea traseului pietonal și velo Centrul Nou </t>
  </si>
  <si>
    <t xml:space="preserve">Asistenţă tehnică din partea proiectantului pentru Modernizarea și extinderea traseului pietonal și velo Centrul Nou </t>
  </si>
  <si>
    <t>Președinte de ședință,</t>
  </si>
  <si>
    <t>Rogoz Manuela Bianca</t>
  </si>
  <si>
    <t>Secretar,</t>
  </si>
  <si>
    <t>Mihaela Maria Racolța</t>
  </si>
  <si>
    <t xml:space="preserve">Anexa nr. 8 </t>
  </si>
  <si>
    <t xml:space="preserve">la HCL </t>
  </si>
  <si>
    <t>nr. 176/29.08.2019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</si>
</sst>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8]d\ mmmm\ yyyy"/>
    <numFmt numFmtId="196" formatCode="0;[Red]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 horizontal="right"/>
    </xf>
    <xf numFmtId="0" fontId="6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right"/>
    </xf>
    <xf numFmtId="3" fontId="12" fillId="33" borderId="14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right" wrapText="1"/>
    </xf>
    <xf numFmtId="3" fontId="12" fillId="33" borderId="14" xfId="0" applyNumberFormat="1" applyFont="1" applyFill="1" applyBorder="1" applyAlignment="1">
      <alignment horizontal="right" wrapText="1"/>
    </xf>
    <xf numFmtId="3" fontId="0" fillId="33" borderId="17" xfId="0" applyNumberFormat="1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horizontal="right" wrapText="1"/>
    </xf>
    <xf numFmtId="3" fontId="12" fillId="33" borderId="11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3" fontId="12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 horizontal="right" wrapText="1"/>
    </xf>
    <xf numFmtId="0" fontId="0" fillId="33" borderId="19" xfId="0" applyFont="1" applyFill="1" applyBorder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right"/>
    </xf>
    <xf numFmtId="3" fontId="12" fillId="33" borderId="23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26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/>
    </xf>
    <xf numFmtId="3" fontId="12" fillId="19" borderId="27" xfId="0" applyNumberFormat="1" applyFont="1" applyFill="1" applyBorder="1" applyAlignment="1">
      <alignment horizontal="right"/>
    </xf>
    <xf numFmtId="3" fontId="12" fillId="19" borderId="28" xfId="0" applyNumberFormat="1" applyFont="1" applyFill="1" applyBorder="1" applyAlignment="1">
      <alignment horizontal="right"/>
    </xf>
    <xf numFmtId="3" fontId="12" fillId="19" borderId="29" xfId="0" applyNumberFormat="1" applyFont="1" applyFill="1" applyBorder="1" applyAlignment="1">
      <alignment horizontal="right"/>
    </xf>
    <xf numFmtId="3" fontId="12" fillId="19" borderId="30" xfId="0" applyNumberFormat="1" applyFont="1" applyFill="1" applyBorder="1" applyAlignment="1">
      <alignment horizontal="right"/>
    </xf>
    <xf numFmtId="3" fontId="12" fillId="19" borderId="28" xfId="0" applyNumberFormat="1" applyFont="1" applyFill="1" applyBorder="1" applyAlignment="1">
      <alignment horizontal="right"/>
    </xf>
    <xf numFmtId="3" fontId="12" fillId="19" borderId="29" xfId="0" applyNumberFormat="1" applyFont="1" applyFill="1" applyBorder="1" applyAlignment="1">
      <alignment horizontal="right"/>
    </xf>
    <xf numFmtId="0" fontId="12" fillId="19" borderId="31" xfId="0" applyFont="1" applyFill="1" applyBorder="1" applyAlignment="1">
      <alignment horizontal="center"/>
    </xf>
    <xf numFmtId="3" fontId="12" fillId="19" borderId="27" xfId="0" applyNumberFormat="1" applyFont="1" applyFill="1" applyBorder="1" applyAlignment="1">
      <alignment horizontal="right"/>
    </xf>
    <xf numFmtId="3" fontId="12" fillId="19" borderId="31" xfId="0" applyNumberFormat="1" applyFont="1" applyFill="1" applyBorder="1" applyAlignment="1">
      <alignment horizontal="right"/>
    </xf>
    <xf numFmtId="0" fontId="2" fillId="19" borderId="32" xfId="0" applyFont="1" applyFill="1" applyBorder="1" applyAlignment="1">
      <alignment horizontal="center"/>
    </xf>
    <xf numFmtId="0" fontId="2" fillId="19" borderId="33" xfId="0" applyFont="1" applyFill="1" applyBorder="1" applyAlignment="1">
      <alignment horizontal="center"/>
    </xf>
    <xf numFmtId="3" fontId="8" fillId="12" borderId="34" xfId="0" applyNumberFormat="1" applyFont="1" applyFill="1" applyBorder="1" applyAlignment="1">
      <alignment horizontal="center" wrapText="1"/>
    </xf>
    <xf numFmtId="0" fontId="8" fillId="12" borderId="34" xfId="0" applyFont="1" applyFill="1" applyBorder="1" applyAlignment="1">
      <alignment horizontal="center" wrapText="1"/>
    </xf>
    <xf numFmtId="3" fontId="7" fillId="10" borderId="28" xfId="0" applyNumberFormat="1" applyFont="1" applyFill="1" applyBorder="1" applyAlignment="1">
      <alignment horizontal="center"/>
    </xf>
    <xf numFmtId="3" fontId="2" fillId="19" borderId="28" xfId="0" applyNumberFormat="1" applyFont="1" applyFill="1" applyBorder="1" applyAlignment="1">
      <alignment horizontal="right"/>
    </xf>
    <xf numFmtId="3" fontId="2" fillId="19" borderId="29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3" fontId="0" fillId="19" borderId="35" xfId="0" applyNumberFormat="1" applyFont="1" applyFill="1" applyBorder="1" applyAlignment="1">
      <alignment/>
    </xf>
    <xf numFmtId="3" fontId="0" fillId="19" borderId="36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 wrapText="1"/>
    </xf>
    <xf numFmtId="49" fontId="2" fillId="33" borderId="38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/>
    </xf>
    <xf numFmtId="3" fontId="12" fillId="33" borderId="39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/>
    </xf>
    <xf numFmtId="3" fontId="0" fillId="33" borderId="38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0" fontId="8" fillId="12" borderId="30" xfId="0" applyFont="1" applyFill="1" applyBorder="1" applyAlignment="1">
      <alignment horizontal="center" wrapText="1"/>
    </xf>
    <xf numFmtId="0" fontId="8" fillId="12" borderId="36" xfId="0" applyFont="1" applyFill="1" applyBorder="1" applyAlignment="1">
      <alignment horizontal="center" wrapText="1"/>
    </xf>
    <xf numFmtId="3" fontId="12" fillId="19" borderId="36" xfId="0" applyNumberFormat="1" applyFont="1" applyFill="1" applyBorder="1" applyAlignment="1">
      <alignment/>
    </xf>
    <xf numFmtId="3" fontId="12" fillId="19" borderId="34" xfId="0" applyNumberFormat="1" applyFont="1" applyFill="1" applyBorder="1" applyAlignment="1">
      <alignment horizontal="right"/>
    </xf>
    <xf numFmtId="3" fontId="12" fillId="19" borderId="30" xfId="0" applyNumberFormat="1" applyFont="1" applyFill="1" applyBorder="1" applyAlignment="1">
      <alignment horizontal="right"/>
    </xf>
    <xf numFmtId="3" fontId="12" fillId="19" borderId="40" xfId="0" applyNumberFormat="1" applyFont="1" applyFill="1" applyBorder="1" applyAlignment="1">
      <alignment horizontal="right"/>
    </xf>
    <xf numFmtId="0" fontId="0" fillId="33" borderId="41" xfId="0" applyFont="1" applyFill="1" applyBorder="1" applyAlignment="1">
      <alignment horizontal="left" wrapText="1"/>
    </xf>
    <xf numFmtId="49" fontId="2" fillId="33" borderId="42" xfId="0" applyNumberFormat="1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/>
    </xf>
    <xf numFmtId="3" fontId="0" fillId="33" borderId="42" xfId="0" applyNumberFormat="1" applyFont="1" applyFill="1" applyBorder="1" applyAlignment="1">
      <alignment horizontal="right"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3" fontId="12" fillId="19" borderId="42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center" wrapText="1"/>
    </xf>
    <xf numFmtId="3" fontId="8" fillId="33" borderId="24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3" fontId="12" fillId="19" borderId="42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wrapText="1"/>
    </xf>
    <xf numFmtId="3" fontId="0" fillId="33" borderId="42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3" fontId="0" fillId="33" borderId="44" xfId="0" applyNumberFormat="1" applyFont="1" applyFill="1" applyBorder="1" applyAlignment="1">
      <alignment/>
    </xf>
    <xf numFmtId="3" fontId="0" fillId="33" borderId="45" xfId="0" applyNumberFormat="1" applyFont="1" applyFill="1" applyBorder="1" applyAlignment="1">
      <alignment horizontal="right"/>
    </xf>
    <xf numFmtId="3" fontId="0" fillId="33" borderId="45" xfId="0" applyNumberFormat="1" applyFon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0" fillId="33" borderId="47" xfId="0" applyFont="1" applyFill="1" applyBorder="1" applyAlignment="1">
      <alignment horizontal="left" wrapText="1"/>
    </xf>
    <xf numFmtId="49" fontId="2" fillId="33" borderId="45" xfId="0" applyNumberFormat="1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/>
    </xf>
    <xf numFmtId="3" fontId="12" fillId="33" borderId="46" xfId="0" applyNumberFormat="1" applyFont="1" applyFill="1" applyBorder="1" applyAlignment="1">
      <alignment horizontal="right"/>
    </xf>
    <xf numFmtId="3" fontId="0" fillId="33" borderId="48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3" fontId="0" fillId="33" borderId="49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12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26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horizontal="right"/>
    </xf>
    <xf numFmtId="3" fontId="12" fillId="33" borderId="18" xfId="0" applyNumberFormat="1" applyFont="1" applyFill="1" applyBorder="1" applyAlignment="1">
      <alignment horizontal="right"/>
    </xf>
    <xf numFmtId="3" fontId="0" fillId="33" borderId="42" xfId="0" applyNumberFormat="1" applyFont="1" applyFill="1" applyBorder="1" applyAlignment="1">
      <alignment horizontal="right"/>
    </xf>
    <xf numFmtId="3" fontId="12" fillId="33" borderId="43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 wrapText="1"/>
    </xf>
    <xf numFmtId="0" fontId="0" fillId="33" borderId="47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wrapText="1"/>
    </xf>
    <xf numFmtId="0" fontId="13" fillId="33" borderId="45" xfId="0" applyFont="1" applyFill="1" applyBorder="1" applyAlignment="1">
      <alignment horizontal="center" wrapText="1"/>
    </xf>
    <xf numFmtId="3" fontId="0" fillId="33" borderId="45" xfId="0" applyNumberFormat="1" applyFont="1" applyFill="1" applyBorder="1" applyAlignment="1">
      <alignment horizontal="center" wrapText="1"/>
    </xf>
    <xf numFmtId="3" fontId="0" fillId="33" borderId="47" xfId="0" applyNumberFormat="1" applyFont="1" applyFill="1" applyBorder="1" applyAlignment="1">
      <alignment horizontal="center" wrapText="1"/>
    </xf>
    <xf numFmtId="0" fontId="0" fillId="33" borderId="45" xfId="0" applyFont="1" applyFill="1" applyBorder="1" applyAlignment="1">
      <alignment horizontal="center" wrapText="1"/>
    </xf>
    <xf numFmtId="0" fontId="0" fillId="33" borderId="46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47" xfId="0" applyFont="1" applyFill="1" applyBorder="1" applyAlignment="1">
      <alignment vertical="center" wrapText="1"/>
    </xf>
    <xf numFmtId="3" fontId="12" fillId="33" borderId="46" xfId="0" applyNumberFormat="1" applyFont="1" applyFill="1" applyBorder="1" applyAlignment="1">
      <alignment horizontal="center" wrapText="1"/>
    </xf>
    <xf numFmtId="3" fontId="0" fillId="33" borderId="46" xfId="0" applyNumberFormat="1" applyFont="1" applyFill="1" applyBorder="1" applyAlignment="1">
      <alignment horizontal="center" wrapText="1"/>
    </xf>
    <xf numFmtId="3" fontId="12" fillId="33" borderId="12" xfId="0" applyNumberFormat="1" applyFont="1" applyFill="1" applyBorder="1" applyAlignment="1">
      <alignment horizontal="center" wrapText="1"/>
    </xf>
    <xf numFmtId="3" fontId="0" fillId="33" borderId="19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3" fontId="0" fillId="33" borderId="24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vertical="center" wrapText="1"/>
    </xf>
    <xf numFmtId="3" fontId="12" fillId="33" borderId="43" xfId="0" applyNumberFormat="1" applyFont="1" applyFill="1" applyBorder="1" applyAlignment="1">
      <alignment horizontal="center" wrapText="1"/>
    </xf>
    <xf numFmtId="3" fontId="0" fillId="33" borderId="43" xfId="0" applyNumberFormat="1" applyFont="1" applyFill="1" applyBorder="1" applyAlignment="1">
      <alignment horizontal="center" wrapText="1"/>
    </xf>
    <xf numFmtId="3" fontId="0" fillId="33" borderId="48" xfId="0" applyNumberFormat="1" applyFont="1" applyFill="1" applyBorder="1" applyAlignment="1">
      <alignment horizontal="center" wrapText="1"/>
    </xf>
    <xf numFmtId="3" fontId="0" fillId="33" borderId="20" xfId="0" applyNumberFormat="1" applyFont="1" applyFill="1" applyBorder="1" applyAlignment="1">
      <alignment horizontal="center" wrapText="1"/>
    </xf>
    <xf numFmtId="3" fontId="0" fillId="33" borderId="50" xfId="0" applyNumberFormat="1" applyFont="1" applyFill="1" applyBorder="1" applyAlignment="1">
      <alignment horizontal="center" wrapText="1"/>
    </xf>
    <xf numFmtId="3" fontId="2" fillId="33" borderId="35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3" fontId="12" fillId="19" borderId="34" xfId="0" applyNumberFormat="1" applyFont="1" applyFill="1" applyBorder="1" applyAlignment="1">
      <alignment/>
    </xf>
    <xf numFmtId="3" fontId="12" fillId="19" borderId="40" xfId="0" applyNumberFormat="1" applyFont="1" applyFill="1" applyBorder="1" applyAlignment="1">
      <alignment/>
    </xf>
    <xf numFmtId="3" fontId="12" fillId="33" borderId="42" xfId="0" applyNumberFormat="1" applyFont="1" applyFill="1" applyBorder="1" applyAlignment="1">
      <alignment horizontal="right"/>
    </xf>
    <xf numFmtId="49" fontId="2" fillId="33" borderId="42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3" fontId="0" fillId="33" borderId="47" xfId="0" applyNumberFormat="1" applyFont="1" applyFill="1" applyBorder="1" applyAlignment="1">
      <alignment/>
    </xf>
    <xf numFmtId="3" fontId="12" fillId="33" borderId="45" xfId="0" applyNumberFormat="1" applyFont="1" applyFill="1" applyBorder="1" applyAlignment="1">
      <alignment horizontal="right"/>
    </xf>
    <xf numFmtId="3" fontId="0" fillId="33" borderId="38" xfId="0" applyNumberFormat="1" applyFont="1" applyFill="1" applyBorder="1" applyAlignment="1">
      <alignment horizontal="right"/>
    </xf>
    <xf numFmtId="3" fontId="12" fillId="19" borderId="36" xfId="0" applyNumberFormat="1" applyFont="1" applyFill="1" applyBorder="1" applyAlignment="1">
      <alignment horizontal="right"/>
    </xf>
    <xf numFmtId="3" fontId="12" fillId="19" borderId="33" xfId="0" applyNumberFormat="1" applyFont="1" applyFill="1" applyBorder="1" applyAlignment="1">
      <alignment horizontal="right"/>
    </xf>
    <xf numFmtId="3" fontId="12" fillId="33" borderId="51" xfId="0" applyNumberFormat="1" applyFont="1" applyFill="1" applyBorder="1" applyAlignment="1">
      <alignment horizontal="right"/>
    </xf>
    <xf numFmtId="3" fontId="12" fillId="33" borderId="52" xfId="0" applyNumberFormat="1" applyFont="1" applyFill="1" applyBorder="1" applyAlignment="1">
      <alignment horizontal="center" wrapText="1"/>
    </xf>
    <xf numFmtId="3" fontId="12" fillId="33" borderId="53" xfId="0" applyNumberFormat="1" applyFont="1" applyFill="1" applyBorder="1" applyAlignment="1">
      <alignment horizontal="center" wrapText="1"/>
    </xf>
    <xf numFmtId="3" fontId="8" fillId="12" borderId="22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3" fontId="12" fillId="19" borderId="10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wrapText="1"/>
    </xf>
    <xf numFmtId="3" fontId="12" fillId="33" borderId="18" xfId="0" applyNumberFormat="1" applyFont="1" applyFill="1" applyBorder="1" applyAlignment="1">
      <alignment horizontal="center" wrapText="1"/>
    </xf>
    <xf numFmtId="3" fontId="0" fillId="33" borderId="44" xfId="0" applyNumberFormat="1" applyFont="1" applyFill="1" applyBorder="1" applyAlignment="1">
      <alignment horizontal="center" wrapText="1"/>
    </xf>
    <xf numFmtId="3" fontId="0" fillId="33" borderId="18" xfId="0" applyNumberFormat="1" applyFont="1" applyFill="1" applyBorder="1" applyAlignment="1">
      <alignment horizontal="center" wrapText="1"/>
    </xf>
    <xf numFmtId="3" fontId="12" fillId="16" borderId="10" xfId="0" applyNumberFormat="1" applyFont="1" applyFill="1" applyBorder="1" applyAlignment="1">
      <alignment horizontal="center" vertical="center" wrapText="1"/>
    </xf>
    <xf numFmtId="3" fontId="0" fillId="33" borderId="26" xfId="0" applyNumberFormat="1" applyFont="1" applyFill="1" applyBorder="1" applyAlignment="1">
      <alignment horizontal="center" wrapText="1"/>
    </xf>
    <xf numFmtId="3" fontId="12" fillId="19" borderId="10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wrapText="1"/>
    </xf>
    <xf numFmtId="3" fontId="8" fillId="16" borderId="10" xfId="0" applyNumberFormat="1" applyFont="1" applyFill="1" applyBorder="1" applyAlignment="1">
      <alignment horizontal="center" wrapText="1"/>
    </xf>
    <xf numFmtId="3" fontId="8" fillId="33" borderId="15" xfId="0" applyNumberFormat="1" applyFont="1" applyFill="1" applyBorder="1" applyAlignment="1">
      <alignment horizontal="center" wrapText="1"/>
    </xf>
    <xf numFmtId="3" fontId="8" fillId="33" borderId="18" xfId="0" applyNumberFormat="1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3" fontId="8" fillId="11" borderId="10" xfId="0" applyNumberFormat="1" applyFont="1" applyFill="1" applyBorder="1" applyAlignment="1">
      <alignment horizontal="center" wrapText="1"/>
    </xf>
    <xf numFmtId="3" fontId="7" fillId="11" borderId="10" xfId="0" applyNumberFormat="1" applyFont="1" applyFill="1" applyBorder="1" applyAlignment="1">
      <alignment horizontal="center" wrapText="1"/>
    </xf>
    <xf numFmtId="0" fontId="12" fillId="7" borderId="36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wrapText="1"/>
    </xf>
    <xf numFmtId="3" fontId="7" fillId="10" borderId="29" xfId="0" applyNumberFormat="1" applyFont="1" applyFill="1" applyBorder="1" applyAlignment="1">
      <alignment horizontal="center"/>
    </xf>
    <xf numFmtId="3" fontId="8" fillId="16" borderId="12" xfId="0" applyNumberFormat="1" applyFont="1" applyFill="1" applyBorder="1" applyAlignment="1">
      <alignment horizontal="center" wrapText="1"/>
    </xf>
    <xf numFmtId="3" fontId="12" fillId="19" borderId="12" xfId="0" applyNumberFormat="1" applyFont="1" applyFill="1" applyBorder="1" applyAlignment="1">
      <alignment horizontal="center" vertical="center" wrapText="1"/>
    </xf>
    <xf numFmtId="3" fontId="12" fillId="16" borderId="12" xfId="0" applyNumberFormat="1" applyFont="1" applyFill="1" applyBorder="1" applyAlignment="1">
      <alignment horizontal="center" vertical="center" wrapText="1"/>
    </xf>
    <xf numFmtId="3" fontId="12" fillId="19" borderId="12" xfId="0" applyNumberFormat="1" applyFont="1" applyFill="1" applyBorder="1" applyAlignment="1">
      <alignment horizontal="center" vertical="center" wrapText="1"/>
    </xf>
    <xf numFmtId="3" fontId="12" fillId="19" borderId="43" xfId="0" applyNumberFormat="1" applyFont="1" applyFill="1" applyBorder="1" applyAlignment="1">
      <alignment horizontal="center" vertical="center" wrapText="1"/>
    </xf>
    <xf numFmtId="3" fontId="7" fillId="11" borderId="12" xfId="0" applyNumberFormat="1" applyFont="1" applyFill="1" applyBorder="1" applyAlignment="1">
      <alignment horizontal="center" wrapText="1"/>
    </xf>
    <xf numFmtId="3" fontId="8" fillId="11" borderId="12" xfId="0" applyNumberFormat="1" applyFont="1" applyFill="1" applyBorder="1" applyAlignment="1">
      <alignment horizontal="center" wrapText="1"/>
    </xf>
    <xf numFmtId="3" fontId="7" fillId="7" borderId="34" xfId="0" applyNumberFormat="1" applyFont="1" applyFill="1" applyBorder="1" applyAlignment="1">
      <alignment wrapText="1"/>
    </xf>
    <xf numFmtId="3" fontId="7" fillId="7" borderId="40" xfId="0" applyNumberFormat="1" applyFont="1" applyFill="1" applyBorder="1" applyAlignment="1">
      <alignment wrapText="1"/>
    </xf>
    <xf numFmtId="49" fontId="2" fillId="33" borderId="38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3" fontId="12" fillId="33" borderId="38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vertical="center" wrapText="1"/>
    </xf>
    <xf numFmtId="3" fontId="0" fillId="33" borderId="34" xfId="0" applyNumberFormat="1" applyFont="1" applyFill="1" applyBorder="1" applyAlignment="1">
      <alignment horizontal="right"/>
    </xf>
    <xf numFmtId="3" fontId="12" fillId="19" borderId="54" xfId="0" applyNumberFormat="1" applyFont="1" applyFill="1" applyBorder="1" applyAlignment="1">
      <alignment/>
    </xf>
    <xf numFmtId="3" fontId="12" fillId="19" borderId="55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3" fontId="12" fillId="19" borderId="56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 wrapText="1"/>
    </xf>
    <xf numFmtId="3" fontId="12" fillId="16" borderId="15" xfId="0" applyNumberFormat="1" applyFont="1" applyFill="1" applyBorder="1" applyAlignment="1">
      <alignment horizontal="center" vertical="center" wrapText="1"/>
    </xf>
    <xf numFmtId="3" fontId="12" fillId="16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57" xfId="0" applyFill="1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wrapText="1"/>
    </xf>
    <xf numFmtId="3" fontId="0" fillId="33" borderId="36" xfId="0" applyNumberFormat="1" applyFont="1" applyFill="1" applyBorder="1" applyAlignment="1">
      <alignment horizontal="right"/>
    </xf>
    <xf numFmtId="3" fontId="12" fillId="33" borderId="58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6" fillId="11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1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2" fillId="19" borderId="10" xfId="0" applyFont="1" applyFill="1" applyBorder="1" applyAlignment="1">
      <alignment vertical="center" wrapText="1"/>
    </xf>
    <xf numFmtId="3" fontId="0" fillId="19" borderId="11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3" fontId="0" fillId="5" borderId="11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4" fontId="14" fillId="33" borderId="0" xfId="0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2" fillId="35" borderId="36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vertical="center" wrapText="1"/>
    </xf>
    <xf numFmtId="0" fontId="13" fillId="33" borderId="20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49" fontId="2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right"/>
    </xf>
    <xf numFmtId="3" fontId="0" fillId="36" borderId="11" xfId="0" applyNumberFormat="1" applyFont="1" applyFill="1" applyBorder="1" applyAlignment="1">
      <alignment horizontal="right"/>
    </xf>
    <xf numFmtId="3" fontId="12" fillId="36" borderId="14" xfId="0" applyNumberFormat="1" applyFont="1" applyFill="1" applyBorder="1" applyAlignment="1">
      <alignment horizontal="right"/>
    </xf>
    <xf numFmtId="3" fontId="0" fillId="36" borderId="17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12" fillId="19" borderId="34" xfId="0" applyNumberFormat="1" applyFont="1" applyFill="1" applyBorder="1" applyAlignment="1">
      <alignment horizontal="right"/>
    </xf>
    <xf numFmtId="0" fontId="0" fillId="36" borderId="17" xfId="0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center"/>
    </xf>
    <xf numFmtId="3" fontId="12" fillId="36" borderId="12" xfId="0" applyNumberFormat="1" applyFont="1" applyFill="1" applyBorder="1" applyAlignment="1">
      <alignment horizontal="right"/>
    </xf>
    <xf numFmtId="3" fontId="0" fillId="36" borderId="20" xfId="0" applyNumberFormat="1" applyFont="1" applyFill="1" applyBorder="1" applyAlignment="1">
      <alignment/>
    </xf>
    <xf numFmtId="0" fontId="0" fillId="33" borderId="41" xfId="0" applyFont="1" applyFill="1" applyBorder="1" applyAlignment="1">
      <alignment wrapText="1"/>
    </xf>
    <xf numFmtId="49" fontId="2" fillId="33" borderId="42" xfId="0" applyNumberFormat="1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wrapText="1"/>
    </xf>
    <xf numFmtId="3" fontId="12" fillId="19" borderId="34" xfId="0" applyNumberFormat="1" applyFont="1" applyFill="1" applyBorder="1" applyAlignment="1">
      <alignment/>
    </xf>
    <xf numFmtId="3" fontId="8" fillId="12" borderId="27" xfId="0" applyNumberFormat="1" applyFont="1" applyFill="1" applyBorder="1" applyAlignment="1">
      <alignment horizontal="center" wrapText="1"/>
    </xf>
    <xf numFmtId="0" fontId="8" fillId="12" borderId="27" xfId="0" applyFont="1" applyFill="1" applyBorder="1" applyAlignment="1">
      <alignment horizontal="center" wrapText="1"/>
    </xf>
    <xf numFmtId="0" fontId="8" fillId="12" borderId="28" xfId="0" applyFont="1" applyFill="1" applyBorder="1" applyAlignment="1">
      <alignment horizontal="center" wrapText="1"/>
    </xf>
    <xf numFmtId="0" fontId="0" fillId="36" borderId="47" xfId="0" applyFont="1" applyFill="1" applyBorder="1" applyAlignment="1">
      <alignment vertical="center" wrapText="1"/>
    </xf>
    <xf numFmtId="0" fontId="2" fillId="36" borderId="45" xfId="0" applyFont="1" applyFill="1" applyBorder="1" applyAlignment="1">
      <alignment horizontal="center" wrapText="1"/>
    </xf>
    <xf numFmtId="3" fontId="0" fillId="36" borderId="45" xfId="0" applyNumberFormat="1" applyFont="1" applyFill="1" applyBorder="1" applyAlignment="1">
      <alignment horizontal="center" wrapText="1"/>
    </xf>
    <xf numFmtId="3" fontId="12" fillId="36" borderId="46" xfId="0" applyNumberFormat="1" applyFont="1" applyFill="1" applyBorder="1" applyAlignment="1">
      <alignment horizontal="center" vertical="center" wrapText="1"/>
    </xf>
    <xf numFmtId="3" fontId="0" fillId="36" borderId="48" xfId="0" applyNumberFormat="1" applyFont="1" applyFill="1" applyBorder="1" applyAlignment="1">
      <alignment horizontal="center" wrapText="1"/>
    </xf>
    <xf numFmtId="3" fontId="0" fillId="36" borderId="46" xfId="0" applyNumberFormat="1" applyFont="1" applyFill="1" applyBorder="1" applyAlignment="1">
      <alignment horizontal="center" wrapText="1"/>
    </xf>
    <xf numFmtId="0" fontId="0" fillId="36" borderId="17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wrapText="1"/>
    </xf>
    <xf numFmtId="3" fontId="0" fillId="36" borderId="10" xfId="0" applyNumberFormat="1" applyFont="1" applyFill="1" applyBorder="1" applyAlignment="1">
      <alignment horizontal="center" wrapText="1"/>
    </xf>
    <xf numFmtId="3" fontId="12" fillId="36" borderId="12" xfId="0" applyNumberFormat="1" applyFont="1" applyFill="1" applyBorder="1" applyAlignment="1">
      <alignment horizontal="center" vertical="center" wrapText="1"/>
    </xf>
    <xf numFmtId="3" fontId="0" fillId="36" borderId="20" xfId="0" applyNumberFormat="1" applyFont="1" applyFill="1" applyBorder="1" applyAlignment="1">
      <alignment horizontal="center" wrapText="1"/>
    </xf>
    <xf numFmtId="3" fontId="0" fillId="36" borderId="12" xfId="0" applyNumberFormat="1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 wrapText="1"/>
    </xf>
    <xf numFmtId="0" fontId="13" fillId="36" borderId="15" xfId="0" applyFont="1" applyFill="1" applyBorder="1" applyAlignment="1">
      <alignment horizontal="center" wrapText="1"/>
    </xf>
    <xf numFmtId="3" fontId="0" fillId="36" borderId="15" xfId="0" applyNumberFormat="1" applyFont="1" applyFill="1" applyBorder="1" applyAlignment="1">
      <alignment horizontal="center" wrapText="1"/>
    </xf>
    <xf numFmtId="0" fontId="12" fillId="36" borderId="18" xfId="0" applyFont="1" applyFill="1" applyBorder="1" applyAlignment="1">
      <alignment horizontal="center" wrapText="1"/>
    </xf>
    <xf numFmtId="3" fontId="0" fillId="36" borderId="44" xfId="0" applyNumberFormat="1" applyFont="1" applyFill="1" applyBorder="1" applyAlignment="1">
      <alignment horizontal="center" wrapText="1"/>
    </xf>
    <xf numFmtId="3" fontId="0" fillId="36" borderId="18" xfId="0" applyNumberFormat="1" applyFont="1" applyFill="1" applyBorder="1" applyAlignment="1">
      <alignment horizontal="center" wrapText="1"/>
    </xf>
    <xf numFmtId="0" fontId="0" fillId="36" borderId="59" xfId="0" applyFont="1" applyFill="1" applyBorder="1" applyAlignment="1">
      <alignment vertical="center" wrapText="1"/>
    </xf>
    <xf numFmtId="3" fontId="12" fillId="36" borderId="12" xfId="0" applyNumberFormat="1" applyFont="1" applyFill="1" applyBorder="1" applyAlignment="1">
      <alignment horizontal="center" wrapText="1"/>
    </xf>
    <xf numFmtId="0" fontId="0" fillId="36" borderId="60" xfId="0" applyFont="1" applyFill="1" applyBorder="1" applyAlignment="1">
      <alignment vertical="center" wrapText="1"/>
    </xf>
    <xf numFmtId="0" fontId="2" fillId="36" borderId="42" xfId="0" applyFont="1" applyFill="1" applyBorder="1" applyAlignment="1">
      <alignment horizontal="center" wrapText="1"/>
    </xf>
    <xf numFmtId="3" fontId="0" fillId="36" borderId="42" xfId="0" applyNumberFormat="1" applyFont="1" applyFill="1" applyBorder="1" applyAlignment="1">
      <alignment horizontal="center" wrapText="1"/>
    </xf>
    <xf numFmtId="3" fontId="12" fillId="36" borderId="43" xfId="0" applyNumberFormat="1" applyFont="1" applyFill="1" applyBorder="1" applyAlignment="1">
      <alignment horizontal="center" wrapText="1"/>
    </xf>
    <xf numFmtId="3" fontId="0" fillId="36" borderId="50" xfId="0" applyNumberFormat="1" applyFont="1" applyFill="1" applyBorder="1" applyAlignment="1">
      <alignment horizontal="center" wrapText="1"/>
    </xf>
    <xf numFmtId="3" fontId="0" fillId="36" borderId="43" xfId="0" applyNumberFormat="1" applyFont="1" applyFill="1" applyBorder="1" applyAlignment="1">
      <alignment horizontal="center" wrapText="1"/>
    </xf>
    <xf numFmtId="0" fontId="0" fillId="8" borderId="19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33" borderId="0" xfId="0" applyFill="1" applyBorder="1" applyAlignment="1">
      <alignment/>
    </xf>
    <xf numFmtId="3" fontId="12" fillId="9" borderId="38" xfId="0" applyNumberFormat="1" applyFont="1" applyFill="1" applyBorder="1" applyAlignment="1">
      <alignment horizontal="center" vertical="center" wrapText="1"/>
    </xf>
    <xf numFmtId="3" fontId="12" fillId="9" borderId="51" xfId="0" applyNumberFormat="1" applyFont="1" applyFill="1" applyBorder="1" applyAlignment="1">
      <alignment horizontal="center" vertical="center" wrapText="1"/>
    </xf>
    <xf numFmtId="3" fontId="12" fillId="9" borderId="61" xfId="0" applyNumberFormat="1" applyFont="1" applyFill="1" applyBorder="1" applyAlignment="1">
      <alignment horizontal="center" vertical="center" wrapText="1"/>
    </xf>
    <xf numFmtId="3" fontId="12" fillId="9" borderId="39" xfId="0" applyNumberFormat="1" applyFont="1" applyFill="1" applyBorder="1" applyAlignment="1">
      <alignment horizontal="center" vertical="center" wrapText="1"/>
    </xf>
    <xf numFmtId="3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0" fillId="33" borderId="59" xfId="0" applyFont="1" applyFill="1" applyBorder="1" applyAlignment="1">
      <alignment vertical="center" wrapText="1"/>
    </xf>
    <xf numFmtId="0" fontId="0" fillId="33" borderId="60" xfId="0" applyFont="1" applyFill="1" applyBorder="1" applyAlignment="1">
      <alignment vertical="center" wrapText="1"/>
    </xf>
    <xf numFmtId="3" fontId="12" fillId="33" borderId="46" xfId="0" applyNumberFormat="1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6" borderId="11" xfId="0" applyNumberFormat="1" applyFont="1" applyFill="1" applyBorder="1" applyAlignment="1">
      <alignment horizontal="right"/>
    </xf>
    <xf numFmtId="3" fontId="0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12" xfId="0" applyNumberFormat="1" applyFill="1" applyBorder="1" applyAlignment="1">
      <alignment/>
    </xf>
    <xf numFmtId="3" fontId="0" fillId="36" borderId="17" xfId="0" applyNumberFormat="1" applyFont="1" applyFill="1" applyBorder="1" applyAlignment="1">
      <alignment horizontal="left" wrapText="1"/>
    </xf>
    <xf numFmtId="49" fontId="2" fillId="36" borderId="11" xfId="0" applyNumberFormat="1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right" wrapText="1"/>
    </xf>
    <xf numFmtId="3" fontId="0" fillId="36" borderId="11" xfId="0" applyNumberFormat="1" applyFont="1" applyFill="1" applyBorder="1" applyAlignment="1">
      <alignment horizontal="right" wrapText="1"/>
    </xf>
    <xf numFmtId="3" fontId="12" fillId="36" borderId="14" xfId="0" applyNumberFormat="1" applyFont="1" applyFill="1" applyBorder="1" applyAlignment="1">
      <alignment horizontal="right" wrapText="1"/>
    </xf>
    <xf numFmtId="0" fontId="0" fillId="36" borderId="17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3" fontId="1" fillId="36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3" fontId="12" fillId="19" borderId="38" xfId="0" applyNumberFormat="1" applyFont="1" applyFill="1" applyBorder="1" applyAlignment="1">
      <alignment/>
    </xf>
    <xf numFmtId="3" fontId="12" fillId="19" borderId="39" xfId="0" applyNumberFormat="1" applyFont="1" applyFill="1" applyBorder="1" applyAlignment="1">
      <alignment/>
    </xf>
    <xf numFmtId="3" fontId="0" fillId="36" borderId="47" xfId="0" applyNumberFormat="1" applyFont="1" applyFill="1" applyBorder="1" applyAlignment="1">
      <alignment horizontal="left" wrapText="1"/>
    </xf>
    <xf numFmtId="0" fontId="2" fillId="36" borderId="45" xfId="0" applyFont="1" applyFill="1" applyBorder="1" applyAlignment="1">
      <alignment horizontal="center"/>
    </xf>
    <xf numFmtId="3" fontId="13" fillId="36" borderId="45" xfId="0" applyNumberFormat="1" applyFont="1" applyFill="1" applyBorder="1" applyAlignment="1">
      <alignment/>
    </xf>
    <xf numFmtId="3" fontId="12" fillId="36" borderId="46" xfId="0" applyNumberFormat="1" applyFont="1" applyFill="1" applyBorder="1" applyAlignment="1">
      <alignment/>
    </xf>
    <xf numFmtId="3" fontId="13" fillId="36" borderId="48" xfId="0" applyNumberFormat="1" applyFont="1" applyFill="1" applyBorder="1" applyAlignment="1">
      <alignment/>
    </xf>
    <xf numFmtId="3" fontId="13" fillId="36" borderId="46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 horizontal="left" wrapText="1"/>
    </xf>
    <xf numFmtId="3" fontId="13" fillId="36" borderId="10" xfId="0" applyNumberFormat="1" applyFont="1" applyFill="1" applyBorder="1" applyAlignment="1">
      <alignment/>
    </xf>
    <xf numFmtId="3" fontId="12" fillId="36" borderId="12" xfId="0" applyNumberFormat="1" applyFont="1" applyFill="1" applyBorder="1" applyAlignment="1">
      <alignment/>
    </xf>
    <xf numFmtId="3" fontId="13" fillId="36" borderId="20" xfId="0" applyNumberFormat="1" applyFont="1" applyFill="1" applyBorder="1" applyAlignment="1">
      <alignment/>
    </xf>
    <xf numFmtId="3" fontId="13" fillId="36" borderId="12" xfId="0" applyNumberFormat="1" applyFont="1" applyFill="1" applyBorder="1" applyAlignment="1">
      <alignment/>
    </xf>
    <xf numFmtId="3" fontId="0" fillId="36" borderId="62" xfId="0" applyNumberFormat="1" applyFont="1" applyFill="1" applyBorder="1" applyAlignment="1">
      <alignment horizontal="left" wrapText="1"/>
    </xf>
    <xf numFmtId="0" fontId="2" fillId="36" borderId="34" xfId="0" applyFont="1" applyFill="1" applyBorder="1" applyAlignment="1">
      <alignment horizontal="center"/>
    </xf>
    <xf numFmtId="3" fontId="13" fillId="36" borderId="42" xfId="0" applyNumberFormat="1" applyFont="1" applyFill="1" applyBorder="1" applyAlignment="1">
      <alignment/>
    </xf>
    <xf numFmtId="3" fontId="12" fillId="36" borderId="43" xfId="0" applyNumberFormat="1" applyFont="1" applyFill="1" applyBorder="1" applyAlignment="1">
      <alignment/>
    </xf>
    <xf numFmtId="3" fontId="13" fillId="36" borderId="50" xfId="0" applyNumberFormat="1" applyFont="1" applyFill="1" applyBorder="1" applyAlignment="1">
      <alignment/>
    </xf>
    <xf numFmtId="3" fontId="13" fillId="36" borderId="43" xfId="0" applyNumberFormat="1" applyFont="1" applyFill="1" applyBorder="1" applyAlignment="1">
      <alignment/>
    </xf>
    <xf numFmtId="3" fontId="12" fillId="19" borderId="27" xfId="0" applyNumberFormat="1" applyFont="1" applyFill="1" applyBorder="1" applyAlignment="1">
      <alignment/>
    </xf>
    <xf numFmtId="3" fontId="12" fillId="19" borderId="29" xfId="0" applyNumberFormat="1" applyFont="1" applyFill="1" applyBorder="1" applyAlignment="1">
      <alignment/>
    </xf>
    <xf numFmtId="3" fontId="12" fillId="19" borderId="63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wrapText="1"/>
    </xf>
    <xf numFmtId="49" fontId="2" fillId="36" borderId="2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right"/>
    </xf>
    <xf numFmtId="3" fontId="12" fillId="36" borderId="23" xfId="0" applyNumberFormat="1" applyFont="1" applyFill="1" applyBorder="1" applyAlignment="1">
      <alignment horizontal="right"/>
    </xf>
    <xf numFmtId="3" fontId="2" fillId="36" borderId="35" xfId="0" applyNumberFormat="1" applyFont="1" applyFill="1" applyBorder="1" applyAlignment="1">
      <alignment horizontal="right"/>
    </xf>
    <xf numFmtId="3" fontId="2" fillId="36" borderId="27" xfId="0" applyNumberFormat="1" applyFont="1" applyFill="1" applyBorder="1" applyAlignment="1">
      <alignment horizontal="right"/>
    </xf>
    <xf numFmtId="3" fontId="2" fillId="36" borderId="29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3" fontId="12" fillId="19" borderId="27" xfId="0" applyNumberFormat="1" applyFont="1" applyFill="1" applyBorder="1" applyAlignment="1">
      <alignment horizontal="center" vertical="center" wrapText="1"/>
    </xf>
    <xf numFmtId="3" fontId="12" fillId="19" borderId="29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3" fontId="7" fillId="5" borderId="24" xfId="0" applyNumberFormat="1" applyFont="1" applyFill="1" applyBorder="1" applyAlignment="1">
      <alignment horizontal="center" vertical="center" wrapText="1"/>
    </xf>
    <xf numFmtId="3" fontId="13" fillId="36" borderId="45" xfId="0" applyNumberFormat="1" applyFont="1" applyFill="1" applyBorder="1" applyAlignment="1">
      <alignment horizontal="center" vertical="center" wrapText="1"/>
    </xf>
    <xf numFmtId="3" fontId="13" fillId="36" borderId="48" xfId="0" applyNumberFormat="1" applyFont="1" applyFill="1" applyBorder="1" applyAlignment="1">
      <alignment horizontal="center" vertical="center" wrapText="1"/>
    </xf>
    <xf numFmtId="3" fontId="13" fillId="36" borderId="46" xfId="0" applyNumberFormat="1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vertical="center" wrapText="1"/>
    </xf>
    <xf numFmtId="3" fontId="13" fillId="36" borderId="42" xfId="0" applyNumberFormat="1" applyFont="1" applyFill="1" applyBorder="1" applyAlignment="1">
      <alignment horizontal="center" vertical="center" wrapText="1"/>
    </xf>
    <xf numFmtId="3" fontId="12" fillId="36" borderId="43" xfId="0" applyNumberFormat="1" applyFont="1" applyFill="1" applyBorder="1" applyAlignment="1">
      <alignment horizontal="center" vertical="center" wrapText="1"/>
    </xf>
    <xf numFmtId="3" fontId="13" fillId="36" borderId="50" xfId="0" applyNumberFormat="1" applyFont="1" applyFill="1" applyBorder="1" applyAlignment="1">
      <alignment horizontal="center" vertical="center" wrapText="1"/>
    </xf>
    <xf numFmtId="3" fontId="13" fillId="36" borderId="43" xfId="0" applyNumberFormat="1" applyFont="1" applyFill="1" applyBorder="1" applyAlignment="1">
      <alignment horizontal="center" vertical="center" wrapText="1"/>
    </xf>
    <xf numFmtId="3" fontId="12" fillId="19" borderId="11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3" fontId="12" fillId="16" borderId="10" xfId="0" applyNumberFormat="1" applyFont="1" applyFill="1" applyBorder="1" applyAlignment="1">
      <alignment horizontal="center" vertical="center" wrapText="1"/>
    </xf>
    <xf numFmtId="3" fontId="12" fillId="36" borderId="12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3" fontId="6" fillId="12" borderId="22" xfId="0" applyNumberFormat="1" applyFont="1" applyFill="1" applyBorder="1" applyAlignment="1">
      <alignment horizontal="center" wrapText="1"/>
    </xf>
    <xf numFmtId="3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61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12" fillId="19" borderId="60" xfId="0" applyFont="1" applyFill="1" applyBorder="1" applyAlignment="1">
      <alignment horizontal="center" vertical="center" wrapText="1"/>
    </xf>
    <xf numFmtId="0" fontId="12" fillId="19" borderId="64" xfId="0" applyFont="1" applyFill="1" applyBorder="1" applyAlignment="1">
      <alignment horizontal="center" vertical="center" wrapText="1"/>
    </xf>
    <xf numFmtId="0" fontId="12" fillId="19" borderId="50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wrapText="1"/>
    </xf>
    <xf numFmtId="0" fontId="12" fillId="37" borderId="33" xfId="0" applyFont="1" applyFill="1" applyBorder="1" applyAlignment="1">
      <alignment horizontal="center" wrapText="1"/>
    </xf>
    <xf numFmtId="0" fontId="12" fillId="37" borderId="65" xfId="0" applyFont="1" applyFill="1" applyBorder="1" applyAlignment="1">
      <alignment horizontal="center" wrapText="1"/>
    </xf>
    <xf numFmtId="0" fontId="12" fillId="38" borderId="66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67" xfId="0" applyFont="1" applyFill="1" applyBorder="1" applyAlignment="1">
      <alignment horizontal="center" vertical="center" wrapText="1"/>
    </xf>
    <xf numFmtId="0" fontId="12" fillId="37" borderId="66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67" xfId="0" applyFont="1" applyFill="1" applyBorder="1" applyAlignment="1">
      <alignment horizontal="center" wrapText="1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horizontal="center" vertical="center" wrapText="1"/>
    </xf>
    <xf numFmtId="0" fontId="12" fillId="37" borderId="65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7" fillId="12" borderId="68" xfId="0" applyFont="1" applyFill="1" applyBorder="1" applyAlignment="1">
      <alignment horizontal="center" vertical="center" wrapText="1"/>
    </xf>
    <xf numFmtId="0" fontId="7" fillId="12" borderId="69" xfId="0" applyFont="1" applyFill="1" applyBorder="1" applyAlignment="1">
      <alignment horizontal="center" vertical="center" wrapText="1"/>
    </xf>
    <xf numFmtId="0" fontId="7" fillId="12" borderId="7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7" fillId="7" borderId="62" xfId="0" applyFont="1" applyFill="1" applyBorder="1" applyAlignment="1">
      <alignment horizontal="center" wrapText="1"/>
    </xf>
    <xf numFmtId="0" fontId="7" fillId="7" borderId="3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71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71" xfId="0" applyFont="1" applyFill="1" applyBorder="1" applyAlignment="1">
      <alignment horizontal="center" wrapText="1"/>
    </xf>
    <xf numFmtId="0" fontId="12" fillId="19" borderId="32" xfId="0" applyFont="1" applyFill="1" applyBorder="1" applyAlignment="1">
      <alignment horizontal="center" wrapText="1"/>
    </xf>
    <xf numFmtId="0" fontId="12" fillId="19" borderId="33" xfId="0" applyFont="1" applyFill="1" applyBorder="1" applyAlignment="1">
      <alignment horizontal="center" wrapText="1"/>
    </xf>
    <xf numFmtId="0" fontId="12" fillId="19" borderId="31" xfId="0" applyFont="1" applyFill="1" applyBorder="1" applyAlignment="1">
      <alignment horizontal="center" wrapText="1"/>
    </xf>
    <xf numFmtId="0" fontId="8" fillId="12" borderId="32" xfId="0" applyFont="1" applyFill="1" applyBorder="1" applyAlignment="1">
      <alignment horizontal="center" wrapText="1"/>
    </xf>
    <xf numFmtId="0" fontId="8" fillId="12" borderId="33" xfId="0" applyFont="1" applyFill="1" applyBorder="1" applyAlignment="1">
      <alignment horizontal="center" wrapText="1"/>
    </xf>
    <xf numFmtId="0" fontId="8" fillId="12" borderId="31" xfId="0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33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wrapText="1"/>
    </xf>
    <xf numFmtId="0" fontId="2" fillId="33" borderId="72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12" fillId="19" borderId="73" xfId="0" applyFont="1" applyFill="1" applyBorder="1" applyAlignment="1">
      <alignment horizontal="center" wrapText="1"/>
    </xf>
    <xf numFmtId="0" fontId="12" fillId="19" borderId="56" xfId="0" applyFont="1" applyFill="1" applyBorder="1" applyAlignment="1">
      <alignment horizontal="center" wrapText="1"/>
    </xf>
    <xf numFmtId="0" fontId="12" fillId="19" borderId="63" xfId="0" applyFont="1" applyFill="1" applyBorder="1" applyAlignment="1">
      <alignment horizontal="center" wrapText="1"/>
    </xf>
    <xf numFmtId="0" fontId="12" fillId="19" borderId="25" xfId="0" applyFont="1" applyFill="1" applyBorder="1" applyAlignment="1">
      <alignment horizontal="center" vertical="center" wrapText="1"/>
    </xf>
    <xf numFmtId="0" fontId="12" fillId="19" borderId="7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65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7" fillId="37" borderId="25" xfId="0" applyFont="1" applyFill="1" applyBorder="1" applyAlignment="1">
      <alignment horizontal="center" wrapText="1"/>
    </xf>
    <xf numFmtId="0" fontId="7" fillId="37" borderId="71" xfId="0" applyFont="1" applyFill="1" applyBorder="1" applyAlignment="1">
      <alignment horizontal="center" wrapText="1"/>
    </xf>
    <xf numFmtId="0" fontId="7" fillId="37" borderId="74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/>
    </xf>
    <xf numFmtId="0" fontId="12" fillId="19" borderId="62" xfId="0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0" fontId="7" fillId="37" borderId="68" xfId="0" applyFont="1" applyFill="1" applyBorder="1" applyAlignment="1">
      <alignment horizontal="center" vertical="center" wrapText="1"/>
    </xf>
    <xf numFmtId="0" fontId="7" fillId="37" borderId="69" xfId="0" applyFont="1" applyFill="1" applyBorder="1" applyAlignment="1">
      <alignment horizontal="center" vertical="center" wrapText="1"/>
    </xf>
    <xf numFmtId="0" fontId="7" fillId="37" borderId="75" xfId="0" applyFont="1" applyFill="1" applyBorder="1" applyAlignment="1">
      <alignment horizontal="center" vertical="center" wrapText="1"/>
    </xf>
    <xf numFmtId="0" fontId="12" fillId="19" borderId="35" xfId="0" applyFont="1" applyFill="1" applyBorder="1" applyAlignment="1">
      <alignment horizontal="center" wrapText="1"/>
    </xf>
    <xf numFmtId="0" fontId="12" fillId="19" borderId="27" xfId="0" applyFont="1" applyFill="1" applyBorder="1" applyAlignment="1">
      <alignment horizontal="center" wrapText="1"/>
    </xf>
    <xf numFmtId="0" fontId="7" fillId="37" borderId="32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horizontal="center" wrapText="1"/>
    </xf>
    <xf numFmtId="0" fontId="7" fillId="37" borderId="65" xfId="0" applyFont="1" applyFill="1" applyBorder="1" applyAlignment="1">
      <alignment horizontal="center" wrapText="1"/>
    </xf>
    <xf numFmtId="0" fontId="12" fillId="19" borderId="32" xfId="0" applyFont="1" applyFill="1" applyBorder="1" applyAlignment="1">
      <alignment horizontal="center" wrapText="1"/>
    </xf>
    <xf numFmtId="0" fontId="12" fillId="19" borderId="33" xfId="0" applyFont="1" applyFill="1" applyBorder="1" applyAlignment="1">
      <alignment horizontal="center" wrapText="1"/>
    </xf>
    <xf numFmtId="0" fontId="12" fillId="19" borderId="65" xfId="0" applyFont="1" applyFill="1" applyBorder="1" applyAlignment="1">
      <alignment horizontal="center" wrapText="1"/>
    </xf>
    <xf numFmtId="0" fontId="2" fillId="19" borderId="32" xfId="0" applyFont="1" applyFill="1" applyBorder="1" applyAlignment="1">
      <alignment horizontal="center" wrapText="1"/>
    </xf>
    <xf numFmtId="0" fontId="2" fillId="19" borderId="33" xfId="0" applyFont="1" applyFill="1" applyBorder="1" applyAlignment="1">
      <alignment horizontal="center" wrapText="1"/>
    </xf>
    <xf numFmtId="0" fontId="2" fillId="19" borderId="31" xfId="0" applyFont="1" applyFill="1" applyBorder="1" applyAlignment="1">
      <alignment horizontal="center" wrapText="1"/>
    </xf>
    <xf numFmtId="0" fontId="12" fillId="37" borderId="68" xfId="0" applyFont="1" applyFill="1" applyBorder="1" applyAlignment="1">
      <alignment horizontal="center" wrapText="1"/>
    </xf>
    <xf numFmtId="0" fontId="12" fillId="37" borderId="69" xfId="0" applyFont="1" applyFill="1" applyBorder="1" applyAlignment="1">
      <alignment horizontal="center" wrapText="1"/>
    </xf>
    <xf numFmtId="0" fontId="12" fillId="37" borderId="75" xfId="0" applyFont="1" applyFill="1" applyBorder="1" applyAlignment="1">
      <alignment horizontal="center" wrapText="1"/>
    </xf>
    <xf numFmtId="0" fontId="12" fillId="38" borderId="32" xfId="0" applyFont="1" applyFill="1" applyBorder="1" applyAlignment="1">
      <alignment horizontal="center" vertical="center" wrapText="1"/>
    </xf>
    <xf numFmtId="0" fontId="12" fillId="38" borderId="33" xfId="0" applyFont="1" applyFill="1" applyBorder="1" applyAlignment="1">
      <alignment horizontal="center" vertical="center" wrapText="1"/>
    </xf>
    <xf numFmtId="0" fontId="12" fillId="38" borderId="65" xfId="0" applyFont="1" applyFill="1" applyBorder="1" applyAlignment="1">
      <alignment horizontal="center" vertical="center" wrapText="1"/>
    </xf>
    <xf numFmtId="0" fontId="12" fillId="19" borderId="73" xfId="0" applyFont="1" applyFill="1" applyBorder="1" applyAlignment="1">
      <alignment horizontal="center"/>
    </xf>
    <xf numFmtId="0" fontId="12" fillId="19" borderId="56" xfId="0" applyFont="1" applyFill="1" applyBorder="1" applyAlignment="1">
      <alignment horizontal="center"/>
    </xf>
    <xf numFmtId="0" fontId="12" fillId="19" borderId="63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7" fillId="37" borderId="65" xfId="0" applyFont="1" applyFill="1" applyBorder="1" applyAlignment="1">
      <alignment horizontal="center" vertical="center" wrapText="1"/>
    </xf>
    <xf numFmtId="0" fontId="7" fillId="16" borderId="76" xfId="0" applyFont="1" applyFill="1" applyBorder="1" applyAlignment="1">
      <alignment horizontal="center" vertical="center" wrapText="1"/>
    </xf>
    <xf numFmtId="0" fontId="7" fillId="16" borderId="57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7" fillId="5" borderId="76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12" fillId="16" borderId="26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12" fillId="16" borderId="76" xfId="0" applyFont="1" applyFill="1" applyBorder="1" applyAlignment="1">
      <alignment horizontal="center" vertical="center" wrapText="1"/>
    </xf>
    <xf numFmtId="0" fontId="12" fillId="16" borderId="57" xfId="0" applyFont="1" applyFill="1" applyBorder="1" applyAlignment="1">
      <alignment horizontal="center" vertical="center" wrapText="1"/>
    </xf>
    <xf numFmtId="0" fontId="12" fillId="16" borderId="20" xfId="0" applyFont="1" applyFill="1" applyBorder="1" applyAlignment="1">
      <alignment horizontal="center" vertical="center" wrapText="1"/>
    </xf>
    <xf numFmtId="0" fontId="7" fillId="11" borderId="76" xfId="0" applyFont="1" applyFill="1" applyBorder="1" applyAlignment="1">
      <alignment horizontal="center" vertical="center" wrapText="1"/>
    </xf>
    <xf numFmtId="0" fontId="7" fillId="11" borderId="57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12" fillId="37" borderId="0" xfId="0" applyFont="1" applyFill="1" applyAlignment="1">
      <alignment horizontal="center" wrapText="1"/>
    </xf>
    <xf numFmtId="0" fontId="12" fillId="38" borderId="0" xfId="0" applyFont="1" applyFill="1" applyAlignment="1">
      <alignment horizontal="center" vertical="center" wrapText="1"/>
    </xf>
    <xf numFmtId="0" fontId="7" fillId="9" borderId="59" xfId="0" applyFont="1" applyFill="1" applyBorder="1" applyAlignment="1">
      <alignment horizontal="center" vertical="center" wrapText="1"/>
    </xf>
    <xf numFmtId="0" fontId="7" fillId="9" borderId="72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wrapText="1"/>
    </xf>
    <xf numFmtId="0" fontId="7" fillId="37" borderId="49" xfId="0" applyFont="1" applyFill="1" applyBorder="1" applyAlignment="1">
      <alignment horizontal="center" wrapText="1"/>
    </xf>
    <xf numFmtId="0" fontId="12" fillId="19" borderId="73" xfId="0" applyFont="1" applyFill="1" applyBorder="1" applyAlignment="1">
      <alignment horizontal="center" wrapText="1"/>
    </xf>
    <xf numFmtId="0" fontId="12" fillId="19" borderId="56" xfId="0" applyFont="1" applyFill="1" applyBorder="1" applyAlignment="1">
      <alignment horizontal="center" wrapText="1"/>
    </xf>
    <xf numFmtId="0" fontId="12" fillId="19" borderId="63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71" xfId="0" applyFont="1" applyFill="1" applyBorder="1" applyAlignment="1">
      <alignment horizont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2" fillId="38" borderId="73" xfId="0" applyFont="1" applyFill="1" applyBorder="1" applyAlignment="1">
      <alignment horizontal="center" vertical="center" wrapText="1"/>
    </xf>
    <xf numFmtId="0" fontId="12" fillId="38" borderId="56" xfId="0" applyFont="1" applyFill="1" applyBorder="1" applyAlignment="1">
      <alignment horizontal="center" vertical="center" wrapText="1"/>
    </xf>
    <xf numFmtId="0" fontId="12" fillId="38" borderId="5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72" xfId="0" applyFont="1" applyFill="1" applyBorder="1" applyAlignment="1">
      <alignment horizontal="center" vertical="center" wrapText="1"/>
    </xf>
    <xf numFmtId="0" fontId="12" fillId="38" borderId="44" xfId="0" applyFont="1" applyFill="1" applyBorder="1" applyAlignment="1">
      <alignment horizontal="center" vertical="center" wrapText="1"/>
    </xf>
    <xf numFmtId="0" fontId="12" fillId="19" borderId="51" xfId="0" applyFont="1" applyFill="1" applyBorder="1" applyAlignment="1">
      <alignment horizontal="center" vertical="center" wrapText="1"/>
    </xf>
    <xf numFmtId="0" fontId="12" fillId="19" borderId="0" xfId="0" applyFont="1" applyFill="1" applyAlignment="1">
      <alignment horizontal="center" vertical="center" wrapText="1"/>
    </xf>
    <xf numFmtId="0" fontId="12" fillId="19" borderId="61" xfId="0" applyFont="1" applyFill="1" applyBorder="1" applyAlignment="1">
      <alignment horizontal="center" vertical="center" wrapText="1"/>
    </xf>
    <xf numFmtId="0" fontId="12" fillId="19" borderId="32" xfId="0" applyFont="1" applyFill="1" applyBorder="1" applyAlignment="1">
      <alignment horizontal="center" vertical="center" wrapText="1"/>
    </xf>
    <xf numFmtId="0" fontId="12" fillId="19" borderId="33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wrapText="1"/>
    </xf>
    <xf numFmtId="0" fontId="12" fillId="37" borderId="72" xfId="0" applyFont="1" applyFill="1" applyBorder="1" applyAlignment="1">
      <alignment horizontal="center" wrapText="1"/>
    </xf>
    <xf numFmtId="0" fontId="12" fillId="37" borderId="44" xfId="0" applyFont="1" applyFill="1" applyBorder="1" applyAlignment="1">
      <alignment horizontal="center" wrapText="1"/>
    </xf>
    <xf numFmtId="0" fontId="7" fillId="37" borderId="73" xfId="0" applyFont="1" applyFill="1" applyBorder="1" applyAlignment="1">
      <alignment horizontal="center" wrapText="1"/>
    </xf>
    <xf numFmtId="0" fontId="7" fillId="37" borderId="56" xfId="0" applyFont="1" applyFill="1" applyBorder="1" applyAlignment="1">
      <alignment horizontal="center" wrapText="1"/>
    </xf>
    <xf numFmtId="0" fontId="7" fillId="37" borderId="55" xfId="0" applyFont="1" applyFill="1" applyBorder="1" applyAlignment="1">
      <alignment horizontal="center" wrapText="1"/>
    </xf>
    <xf numFmtId="0" fontId="2" fillId="33" borderId="60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2" fillId="8" borderId="77" xfId="0" applyFont="1" applyFill="1" applyBorder="1" applyAlignment="1">
      <alignment horizontal="center" wrapText="1"/>
    </xf>
    <xf numFmtId="0" fontId="2" fillId="8" borderId="78" xfId="0" applyFont="1" applyFill="1" applyBorder="1" applyAlignment="1">
      <alignment horizontal="center" wrapText="1"/>
    </xf>
    <xf numFmtId="0" fontId="2" fillId="8" borderId="79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12" fillId="19" borderId="37" xfId="0" applyFont="1" applyFill="1" applyBorder="1" applyAlignment="1">
      <alignment horizontal="center" wrapText="1"/>
    </xf>
    <xf numFmtId="0" fontId="12" fillId="19" borderId="38" xfId="0" applyFont="1" applyFill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/>
    </xf>
    <xf numFmtId="0" fontId="39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31"/>
  <sheetViews>
    <sheetView zoomScalePageLayoutView="0" workbookViewId="0" topLeftCell="A1">
      <pane ySplit="1" topLeftCell="A257" activePane="bottomLeft" state="frozen"/>
      <selection pane="topLeft" activeCell="A1" sqref="A1"/>
      <selection pane="bottomLeft" activeCell="P223" sqref="P223"/>
    </sheetView>
  </sheetViews>
  <sheetFormatPr defaultColWidth="9.140625" defaultRowHeight="12.75"/>
  <cols>
    <col min="1" max="1" width="41.57421875" style="1" customWidth="1"/>
    <col min="2" max="2" width="7.28125" style="1" customWidth="1"/>
    <col min="3" max="3" width="9.7109375" style="1" customWidth="1"/>
    <col min="4" max="4" width="13.8515625" style="1" customWidth="1"/>
    <col min="5" max="5" width="12.28125" style="1" customWidth="1"/>
    <col min="6" max="6" width="13.00390625" style="1" customWidth="1"/>
    <col min="7" max="7" width="13.140625" style="1" customWidth="1"/>
    <col min="8" max="8" width="11.421875" style="1" customWidth="1"/>
    <col min="9" max="9" width="11.57421875" style="1" customWidth="1"/>
    <col min="10" max="10" width="12.7109375" style="1" customWidth="1"/>
    <col min="11" max="11" width="8.8515625" style="1" customWidth="1"/>
    <col min="12" max="12" width="9.140625" style="1" hidden="1" customWidth="1"/>
    <col min="13" max="13" width="15.421875" style="1" bestFit="1" customWidth="1"/>
    <col min="14" max="16384" width="9.140625" style="1" customWidth="1"/>
  </cols>
  <sheetData>
    <row r="1" spans="1:11" ht="20.25" customHeight="1" thickBot="1">
      <c r="A1" s="9" t="s">
        <v>1</v>
      </c>
      <c r="B1" s="8"/>
      <c r="C1" s="8"/>
      <c r="D1" s="8"/>
      <c r="E1" s="8"/>
      <c r="F1" s="8"/>
      <c r="G1" s="8"/>
      <c r="H1" s="8"/>
      <c r="I1" s="518" t="s">
        <v>102</v>
      </c>
      <c r="J1" s="519"/>
      <c r="K1" s="8"/>
    </row>
    <row r="2" spans="1:11" ht="20.25" customHeight="1" hidden="1">
      <c r="A2" s="9"/>
      <c r="B2" s="8"/>
      <c r="C2" s="8"/>
      <c r="D2" s="8"/>
      <c r="E2" s="8"/>
      <c r="F2" s="8"/>
      <c r="G2" s="8"/>
      <c r="H2" s="8"/>
      <c r="I2" s="10"/>
      <c r="J2" s="10"/>
      <c r="K2" s="8"/>
    </row>
    <row r="3" spans="1:11" ht="20.25" customHeight="1" hidden="1">
      <c r="A3" s="9"/>
      <c r="B3" s="8"/>
      <c r="C3" s="8"/>
      <c r="D3" s="8"/>
      <c r="E3" s="8"/>
      <c r="F3" s="8"/>
      <c r="G3" s="8"/>
      <c r="H3" s="8"/>
      <c r="I3" s="10"/>
      <c r="J3" s="10"/>
      <c r="K3" s="8"/>
    </row>
    <row r="4" spans="1:11" ht="20.25" customHeight="1" hidden="1">
      <c r="A4" s="9"/>
      <c r="B4" s="8"/>
      <c r="C4" s="8"/>
      <c r="D4" s="8"/>
      <c r="E4" s="8"/>
      <c r="F4" s="8"/>
      <c r="G4" s="8"/>
      <c r="H4" s="8"/>
      <c r="I4" s="10"/>
      <c r="J4" s="10"/>
      <c r="K4" s="8"/>
    </row>
    <row r="5" spans="1:13" ht="27.75" customHeight="1">
      <c r="A5" s="520" t="s">
        <v>164</v>
      </c>
      <c r="B5" s="520"/>
      <c r="C5" s="520"/>
      <c r="D5" s="520"/>
      <c r="E5" s="520"/>
      <c r="F5" s="520"/>
      <c r="G5" s="520"/>
      <c r="H5" s="520"/>
      <c r="I5" s="520"/>
      <c r="J5" s="520"/>
      <c r="K5" s="11"/>
      <c r="L5" s="12"/>
      <c r="M5" s="12"/>
    </row>
    <row r="6" spans="1:13" ht="27.75" customHeight="1" hidden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1"/>
      <c r="L6" s="12"/>
      <c r="M6" s="12"/>
    </row>
    <row r="7" spans="1:11" ht="18.75" customHeight="1" thickBot="1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8"/>
    </row>
    <row r="8" spans="1:11" ht="18.75" customHeight="1" hidden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8"/>
    </row>
    <row r="9" spans="1:11" ht="17.25" customHeight="1" thickBot="1">
      <c r="A9" s="8"/>
      <c r="B9" s="8"/>
      <c r="C9" s="8"/>
      <c r="D9" s="8"/>
      <c r="E9" s="8"/>
      <c r="F9" s="8"/>
      <c r="G9" s="8"/>
      <c r="H9" s="8"/>
      <c r="I9" s="525" t="s">
        <v>163</v>
      </c>
      <c r="J9" s="526"/>
      <c r="K9" s="8"/>
    </row>
    <row r="10" spans="1:11" ht="62.25" customHeight="1" thickBot="1">
      <c r="A10" s="240" t="s">
        <v>81</v>
      </c>
      <c r="B10" s="241" t="s">
        <v>84</v>
      </c>
      <c r="C10" s="242" t="s">
        <v>82</v>
      </c>
      <c r="D10" s="242" t="s">
        <v>228</v>
      </c>
      <c r="E10" s="242" t="s">
        <v>229</v>
      </c>
      <c r="F10" s="242" t="s">
        <v>83</v>
      </c>
      <c r="G10" s="243" t="s">
        <v>111</v>
      </c>
      <c r="H10" s="243" t="s">
        <v>112</v>
      </c>
      <c r="I10" s="243" t="s">
        <v>161</v>
      </c>
      <c r="J10" s="242" t="s">
        <v>162</v>
      </c>
      <c r="K10" s="8"/>
    </row>
    <row r="11" spans="1:11" ht="13.5" customHeight="1" thickBo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2">
        <v>7</v>
      </c>
      <c r="H11" s="42">
        <v>8</v>
      </c>
      <c r="I11" s="13">
        <v>9</v>
      </c>
      <c r="J11" s="42">
        <v>10</v>
      </c>
      <c r="K11" s="8"/>
    </row>
    <row r="12" spans="1:11" ht="15" thickBot="1">
      <c r="A12" s="529" t="s">
        <v>9</v>
      </c>
      <c r="B12" s="530"/>
      <c r="C12" s="530"/>
      <c r="D12" s="530"/>
      <c r="E12" s="530"/>
      <c r="F12" s="530"/>
      <c r="G12" s="530"/>
      <c r="H12" s="530"/>
      <c r="I12" s="530"/>
      <c r="J12" s="531"/>
      <c r="K12" s="8"/>
    </row>
    <row r="13" spans="1:11" ht="15">
      <c r="A13" s="207" t="s">
        <v>27</v>
      </c>
      <c r="B13" s="205" t="s">
        <v>2</v>
      </c>
      <c r="C13" s="206" t="s">
        <v>3</v>
      </c>
      <c r="D13" s="137">
        <v>480000</v>
      </c>
      <c r="E13" s="138">
        <f>D13</f>
        <v>480000</v>
      </c>
      <c r="F13" s="208">
        <f>D13+G13+H13+I13+J13</f>
        <v>480000</v>
      </c>
      <c r="G13" s="138">
        <v>0</v>
      </c>
      <c r="H13" s="138">
        <v>0</v>
      </c>
      <c r="I13" s="138">
        <v>0</v>
      </c>
      <c r="J13" s="139">
        <v>0</v>
      </c>
      <c r="K13" s="8"/>
    </row>
    <row r="14" spans="1:11" s="12" customFormat="1" ht="15">
      <c r="A14" s="109" t="s">
        <v>262</v>
      </c>
      <c r="B14" s="256" t="s">
        <v>2</v>
      </c>
      <c r="C14" s="257" t="s">
        <v>3</v>
      </c>
      <c r="D14" s="209">
        <v>36000</v>
      </c>
      <c r="E14" s="110">
        <v>36000</v>
      </c>
      <c r="F14" s="258">
        <v>36000</v>
      </c>
      <c r="G14" s="110"/>
      <c r="H14" s="110"/>
      <c r="I14" s="110"/>
      <c r="J14" s="111"/>
      <c r="K14" s="11"/>
    </row>
    <row r="15" spans="1:11" ht="15.75" thickBot="1">
      <c r="A15" s="122" t="s">
        <v>226</v>
      </c>
      <c r="B15" s="203" t="s">
        <v>2</v>
      </c>
      <c r="C15" s="204" t="s">
        <v>3</v>
      </c>
      <c r="D15" s="165">
        <v>134000</v>
      </c>
      <c r="E15" s="123">
        <f>D15</f>
        <v>134000</v>
      </c>
      <c r="F15" s="202">
        <f>D15+G15+H15+I15+J15</f>
        <v>134000</v>
      </c>
      <c r="G15" s="123"/>
      <c r="H15" s="123"/>
      <c r="I15" s="123"/>
      <c r="J15" s="124"/>
      <c r="K15" s="8"/>
    </row>
    <row r="16" spans="1:11" ht="19.5" customHeight="1" thickBot="1">
      <c r="A16" s="527" t="s">
        <v>4</v>
      </c>
      <c r="B16" s="528"/>
      <c r="C16" s="528"/>
      <c r="D16" s="200">
        <f>SUM(D13:D15)</f>
        <v>650000</v>
      </c>
      <c r="E16" s="200">
        <f>SUM(E13:E15)</f>
        <v>650000</v>
      </c>
      <c r="F16" s="200">
        <f>SUM(F13:F15)</f>
        <v>650000</v>
      </c>
      <c r="G16" s="200">
        <f>SUM(G13:G13)</f>
        <v>0</v>
      </c>
      <c r="H16" s="200">
        <f>SUM(H13:H13)</f>
        <v>0</v>
      </c>
      <c r="I16" s="200">
        <f>SUM(I13:I13)</f>
        <v>0</v>
      </c>
      <c r="J16" s="201">
        <f>SUM(J13:J13)</f>
        <v>0</v>
      </c>
      <c r="K16" s="8"/>
    </row>
    <row r="17" spans="1:11" ht="15.75" customHeight="1" hidden="1">
      <c r="A17" s="521" t="s">
        <v>10</v>
      </c>
      <c r="B17" s="522"/>
      <c r="C17" s="522"/>
      <c r="D17" s="522"/>
      <c r="E17" s="522"/>
      <c r="F17" s="522"/>
      <c r="G17" s="522"/>
      <c r="H17" s="522"/>
      <c r="I17" s="522"/>
      <c r="J17" s="523"/>
      <c r="K17" s="8"/>
    </row>
    <row r="18" spans="1:11" ht="15.75" customHeight="1" hidden="1" thickBot="1">
      <c r="A18" s="104"/>
      <c r="B18" s="105" t="s">
        <v>2</v>
      </c>
      <c r="C18" s="106" t="s">
        <v>5</v>
      </c>
      <c r="D18" s="107">
        <v>0</v>
      </c>
      <c r="E18" s="107">
        <v>0</v>
      </c>
      <c r="F18" s="108">
        <v>0</v>
      </c>
      <c r="G18" s="109">
        <v>0</v>
      </c>
      <c r="H18" s="110">
        <v>0</v>
      </c>
      <c r="I18" s="110">
        <v>0</v>
      </c>
      <c r="J18" s="111">
        <v>0</v>
      </c>
      <c r="K18" s="8"/>
    </row>
    <row r="19" spans="1:11" ht="26.25" customHeight="1" hidden="1" thickBot="1">
      <c r="A19" s="532" t="s">
        <v>6</v>
      </c>
      <c r="B19" s="533"/>
      <c r="C19" s="533"/>
      <c r="D19" s="125">
        <f aca="true" t="shared" si="0" ref="D19:J19">SUM(D18)</f>
        <v>0</v>
      </c>
      <c r="E19" s="125">
        <f t="shared" si="0"/>
        <v>0</v>
      </c>
      <c r="F19" s="125">
        <f t="shared" si="0"/>
        <v>0</v>
      </c>
      <c r="G19" s="102">
        <f t="shared" si="0"/>
        <v>0</v>
      </c>
      <c r="H19" s="102">
        <f t="shared" si="0"/>
        <v>0</v>
      </c>
      <c r="I19" s="102">
        <f t="shared" si="0"/>
        <v>0</v>
      </c>
      <c r="J19" s="103">
        <f t="shared" si="0"/>
        <v>0</v>
      </c>
      <c r="K19" s="8"/>
    </row>
    <row r="20" spans="1:11" ht="15" thickBot="1">
      <c r="A20" s="534" t="s">
        <v>11</v>
      </c>
      <c r="B20" s="535"/>
      <c r="C20" s="535"/>
      <c r="D20" s="535"/>
      <c r="E20" s="535"/>
      <c r="F20" s="535"/>
      <c r="G20" s="535"/>
      <c r="H20" s="535"/>
      <c r="I20" s="535"/>
      <c r="J20" s="536"/>
      <c r="K20" s="8"/>
    </row>
    <row r="21" spans="1:11" ht="26.25">
      <c r="A21" s="51" t="s">
        <v>155</v>
      </c>
      <c r="B21" s="4" t="s">
        <v>2</v>
      </c>
      <c r="C21" s="5" t="s">
        <v>12</v>
      </c>
      <c r="D21" s="52">
        <v>1000</v>
      </c>
      <c r="E21" s="52">
        <f>D21</f>
        <v>1000</v>
      </c>
      <c r="F21" s="53">
        <v>130000</v>
      </c>
      <c r="G21" s="45">
        <v>129000</v>
      </c>
      <c r="H21" s="3">
        <v>0</v>
      </c>
      <c r="I21" s="3">
        <v>0</v>
      </c>
      <c r="J21" s="6">
        <v>0</v>
      </c>
      <c r="K21" s="8"/>
    </row>
    <row r="22" spans="1:11" s="12" customFormat="1" ht="26.25">
      <c r="A22" s="51" t="s">
        <v>263</v>
      </c>
      <c r="B22" s="4" t="s">
        <v>2</v>
      </c>
      <c r="C22" s="5" t="s">
        <v>12</v>
      </c>
      <c r="D22" s="52">
        <v>1000</v>
      </c>
      <c r="E22" s="52">
        <v>1000</v>
      </c>
      <c r="F22" s="53">
        <v>2820000</v>
      </c>
      <c r="G22" s="45">
        <v>2819000</v>
      </c>
      <c r="H22" s="3"/>
      <c r="I22" s="3"/>
      <c r="J22" s="6"/>
      <c r="K22" s="11"/>
    </row>
    <row r="23" spans="1:11" ht="26.25">
      <c r="A23" s="54" t="s">
        <v>50</v>
      </c>
      <c r="B23" s="4" t="s">
        <v>2</v>
      </c>
      <c r="C23" s="5" t="s">
        <v>12</v>
      </c>
      <c r="D23" s="55">
        <v>157000</v>
      </c>
      <c r="E23" s="52">
        <f>D23</f>
        <v>157000</v>
      </c>
      <c r="F23" s="53">
        <f>D23+G23+H23+I23+J23</f>
        <v>157000</v>
      </c>
      <c r="G23" s="45">
        <v>0</v>
      </c>
      <c r="H23" s="3">
        <v>0</v>
      </c>
      <c r="I23" s="3">
        <v>0</v>
      </c>
      <c r="J23" s="6">
        <v>0</v>
      </c>
      <c r="K23" s="8"/>
    </row>
    <row r="24" spans="1:11" ht="26.25">
      <c r="A24" s="54" t="s">
        <v>62</v>
      </c>
      <c r="B24" s="4" t="s">
        <v>2</v>
      </c>
      <c r="C24" s="5" t="s">
        <v>12</v>
      </c>
      <c r="D24" s="55">
        <v>50000</v>
      </c>
      <c r="E24" s="52">
        <v>50000</v>
      </c>
      <c r="F24" s="53">
        <f>D24+G24+H24+I24+J24</f>
        <v>119000</v>
      </c>
      <c r="G24" s="45">
        <v>69000</v>
      </c>
      <c r="H24" s="3">
        <v>0</v>
      </c>
      <c r="I24" s="3">
        <v>0</v>
      </c>
      <c r="J24" s="6">
        <v>0</v>
      </c>
      <c r="K24" s="8"/>
    </row>
    <row r="25" spans="1:11" s="12" customFormat="1" ht="26.25">
      <c r="A25" s="51" t="s">
        <v>264</v>
      </c>
      <c r="B25" s="4" t="s">
        <v>2</v>
      </c>
      <c r="C25" s="5" t="s">
        <v>12</v>
      </c>
      <c r="D25" s="55">
        <v>75000</v>
      </c>
      <c r="E25" s="52">
        <v>75000</v>
      </c>
      <c r="F25" s="53">
        <v>75000</v>
      </c>
      <c r="G25" s="45"/>
      <c r="H25" s="3"/>
      <c r="I25" s="3"/>
      <c r="J25" s="6"/>
      <c r="K25" s="11"/>
    </row>
    <row r="26" spans="1:11" ht="26.25">
      <c r="A26" s="54" t="s">
        <v>51</v>
      </c>
      <c r="B26" s="4" t="s">
        <v>2</v>
      </c>
      <c r="C26" s="5" t="s">
        <v>12</v>
      </c>
      <c r="D26" s="55">
        <v>1000</v>
      </c>
      <c r="E26" s="52">
        <f>D26</f>
        <v>1000</v>
      </c>
      <c r="F26" s="53">
        <f>D26+G26+H26+I26+J26</f>
        <v>156000</v>
      </c>
      <c r="G26" s="45">
        <v>155000</v>
      </c>
      <c r="H26" s="3">
        <v>0</v>
      </c>
      <c r="I26" s="3">
        <v>0</v>
      </c>
      <c r="J26" s="6">
        <v>0</v>
      </c>
      <c r="K26" s="8"/>
    </row>
    <row r="27" spans="1:11" ht="26.25">
      <c r="A27" s="54" t="s">
        <v>85</v>
      </c>
      <c r="B27" s="4" t="s">
        <v>2</v>
      </c>
      <c r="C27" s="5" t="s">
        <v>12</v>
      </c>
      <c r="D27" s="55">
        <v>1000</v>
      </c>
      <c r="E27" s="52">
        <f>D27</f>
        <v>1000</v>
      </c>
      <c r="F27" s="53">
        <f>D27+G27+H27+I27+J27</f>
        <v>139000</v>
      </c>
      <c r="G27" s="45">
        <v>138000</v>
      </c>
      <c r="H27" s="3"/>
      <c r="I27" s="3"/>
      <c r="J27" s="6"/>
      <c r="K27" s="8"/>
    </row>
    <row r="28" spans="1:11" s="12" customFormat="1" ht="26.25">
      <c r="A28" s="54" t="s">
        <v>265</v>
      </c>
      <c r="B28" s="4" t="s">
        <v>2</v>
      </c>
      <c r="C28" s="5" t="s">
        <v>12</v>
      </c>
      <c r="D28" s="55">
        <v>118002</v>
      </c>
      <c r="E28" s="52">
        <v>118002</v>
      </c>
      <c r="F28" s="53">
        <v>118002</v>
      </c>
      <c r="G28" s="45"/>
      <c r="H28" s="3"/>
      <c r="I28" s="3"/>
      <c r="J28" s="6"/>
      <c r="K28" s="11"/>
    </row>
    <row r="29" spans="1:11" ht="26.25" thickBot="1">
      <c r="A29" s="244" t="s">
        <v>266</v>
      </c>
      <c r="B29" s="4" t="s">
        <v>2</v>
      </c>
      <c r="C29" s="5" t="s">
        <v>12</v>
      </c>
      <c r="D29" s="48">
        <v>98900</v>
      </c>
      <c r="E29" s="52">
        <f>D29</f>
        <v>98900</v>
      </c>
      <c r="F29" s="53">
        <f>D29+G29+H29+I29+J29</f>
        <v>98900</v>
      </c>
      <c r="G29" s="45">
        <v>0</v>
      </c>
      <c r="H29" s="3">
        <v>0</v>
      </c>
      <c r="I29" s="3">
        <v>0</v>
      </c>
      <c r="J29" s="6">
        <v>0</v>
      </c>
      <c r="K29" s="8"/>
    </row>
    <row r="30" spans="1:11" ht="15.75" hidden="1" thickBot="1">
      <c r="A30" s="244"/>
      <c r="B30" s="4"/>
      <c r="C30" s="5"/>
      <c r="D30" s="62"/>
      <c r="E30" s="52"/>
      <c r="F30" s="53"/>
      <c r="G30" s="45"/>
      <c r="H30" s="3"/>
      <c r="I30" s="3"/>
      <c r="J30" s="6"/>
      <c r="K30" s="8"/>
    </row>
    <row r="31" spans="1:11" ht="15.75" hidden="1" thickBot="1">
      <c r="A31" s="244"/>
      <c r="B31" s="4"/>
      <c r="C31" s="5"/>
      <c r="D31" s="62"/>
      <c r="E31" s="52"/>
      <c r="F31" s="53"/>
      <c r="G31" s="45"/>
      <c r="H31" s="3"/>
      <c r="I31" s="3"/>
      <c r="J31" s="6"/>
      <c r="K31" s="8"/>
    </row>
    <row r="32" spans="1:11" ht="19.5" customHeight="1" thickBot="1">
      <c r="A32" s="501" t="s">
        <v>13</v>
      </c>
      <c r="B32" s="502"/>
      <c r="C32" s="503"/>
      <c r="D32" s="84">
        <f aca="true" t="shared" si="1" ref="D32:J32">SUM(D21:D31)</f>
        <v>502902</v>
      </c>
      <c r="E32" s="84">
        <f t="shared" si="1"/>
        <v>502902</v>
      </c>
      <c r="F32" s="85">
        <f t="shared" si="1"/>
        <v>3812902</v>
      </c>
      <c r="G32" s="85">
        <f t="shared" si="1"/>
        <v>3310000</v>
      </c>
      <c r="H32" s="85">
        <f t="shared" si="1"/>
        <v>0</v>
      </c>
      <c r="I32" s="85">
        <f t="shared" si="1"/>
        <v>0</v>
      </c>
      <c r="J32" s="86">
        <f t="shared" si="1"/>
        <v>0</v>
      </c>
      <c r="K32" s="8"/>
    </row>
    <row r="33" spans="1:11" ht="21.75" customHeight="1" hidden="1">
      <c r="A33" s="499" t="s">
        <v>14</v>
      </c>
      <c r="B33" s="500"/>
      <c r="C33" s="500"/>
      <c r="D33" s="500"/>
      <c r="E33" s="500"/>
      <c r="F33" s="500"/>
      <c r="G33" s="69"/>
      <c r="H33" s="70"/>
      <c r="I33" s="70"/>
      <c r="J33" s="71"/>
      <c r="K33" s="8"/>
    </row>
    <row r="34" spans="1:11" ht="21.75" customHeight="1" hidden="1">
      <c r="A34" s="72"/>
      <c r="B34" s="4" t="s">
        <v>2</v>
      </c>
      <c r="C34" s="5" t="s">
        <v>15</v>
      </c>
      <c r="D34" s="14"/>
      <c r="E34" s="14"/>
      <c r="F34" s="15"/>
      <c r="G34" s="73"/>
      <c r="H34" s="74"/>
      <c r="I34" s="74"/>
      <c r="J34" s="75"/>
      <c r="K34" s="8"/>
    </row>
    <row r="35" spans="1:11" ht="21.75" customHeight="1" hidden="1">
      <c r="A35" s="510" t="s">
        <v>7</v>
      </c>
      <c r="B35" s="511"/>
      <c r="C35" s="512"/>
      <c r="D35" s="16">
        <f>SUM(D34:D34)</f>
        <v>0</v>
      </c>
      <c r="E35" s="16">
        <f>SUM(E34:E34)</f>
        <v>0</v>
      </c>
      <c r="F35" s="17">
        <f>SUM(F34:F34)</f>
        <v>0</v>
      </c>
      <c r="G35" s="76"/>
      <c r="H35" s="77"/>
      <c r="I35" s="77"/>
      <c r="J35" s="78"/>
      <c r="K35" s="8"/>
    </row>
    <row r="36" spans="1:11" ht="19.5" customHeight="1" thickBot="1">
      <c r="A36" s="476" t="s">
        <v>16</v>
      </c>
      <c r="B36" s="477"/>
      <c r="C36" s="477"/>
      <c r="D36" s="477"/>
      <c r="E36" s="477"/>
      <c r="F36" s="477"/>
      <c r="G36" s="477"/>
      <c r="H36" s="477"/>
      <c r="I36" s="477"/>
      <c r="J36" s="478"/>
      <c r="K36" s="8"/>
    </row>
    <row r="37" spans="1:11" ht="40.5" customHeight="1">
      <c r="A37" s="167" t="s">
        <v>157</v>
      </c>
      <c r="B37" s="4" t="s">
        <v>2</v>
      </c>
      <c r="C37" s="5" t="s">
        <v>17</v>
      </c>
      <c r="D37" s="140">
        <v>3500</v>
      </c>
      <c r="E37" s="43">
        <f aca="true" t="shared" si="2" ref="E37:E47">D37</f>
        <v>3500</v>
      </c>
      <c r="F37" s="44">
        <f aca="true" t="shared" si="3" ref="F37:F47">D37+G37+H37+I37+J37</f>
        <v>3500</v>
      </c>
      <c r="G37" s="45">
        <v>0</v>
      </c>
      <c r="H37" s="3">
        <v>0</v>
      </c>
      <c r="I37" s="3">
        <v>0</v>
      </c>
      <c r="J37" s="6">
        <v>0</v>
      </c>
      <c r="K37" s="8"/>
    </row>
    <row r="38" spans="1:11" ht="19.5" customHeight="1">
      <c r="A38" s="245" t="s">
        <v>52</v>
      </c>
      <c r="B38" s="46" t="s">
        <v>2</v>
      </c>
      <c r="C38" s="47" t="s">
        <v>17</v>
      </c>
      <c r="D38" s="48">
        <v>1000</v>
      </c>
      <c r="E38" s="43">
        <f t="shared" si="2"/>
        <v>1000</v>
      </c>
      <c r="F38" s="44">
        <f t="shared" si="3"/>
        <v>130000</v>
      </c>
      <c r="G38" s="45">
        <v>129000</v>
      </c>
      <c r="H38" s="3">
        <v>0</v>
      </c>
      <c r="I38" s="3">
        <v>0</v>
      </c>
      <c r="J38" s="6">
        <v>0</v>
      </c>
      <c r="K38" s="8"/>
    </row>
    <row r="39" spans="1:11" ht="51.75">
      <c r="A39" s="57" t="s">
        <v>63</v>
      </c>
      <c r="B39" s="46" t="s">
        <v>2</v>
      </c>
      <c r="C39" s="47" t="s">
        <v>17</v>
      </c>
      <c r="D39" s="48">
        <v>100000</v>
      </c>
      <c r="E39" s="43">
        <f t="shared" si="2"/>
        <v>100000</v>
      </c>
      <c r="F39" s="44">
        <f t="shared" si="3"/>
        <v>100000</v>
      </c>
      <c r="G39" s="45">
        <v>0</v>
      </c>
      <c r="H39" s="3">
        <v>0</v>
      </c>
      <c r="I39" s="3">
        <v>0</v>
      </c>
      <c r="J39" s="6">
        <v>0</v>
      </c>
      <c r="K39" s="8"/>
    </row>
    <row r="40" spans="1:11" ht="26.25">
      <c r="A40" s="57" t="s">
        <v>205</v>
      </c>
      <c r="B40" s="46" t="s">
        <v>2</v>
      </c>
      <c r="C40" s="47" t="s">
        <v>17</v>
      </c>
      <c r="D40" s="48">
        <v>50000</v>
      </c>
      <c r="E40" s="43">
        <f t="shared" si="2"/>
        <v>50000</v>
      </c>
      <c r="F40" s="44">
        <f t="shared" si="3"/>
        <v>135000</v>
      </c>
      <c r="G40" s="45">
        <v>85000</v>
      </c>
      <c r="H40" s="3">
        <v>0</v>
      </c>
      <c r="I40" s="3">
        <v>0</v>
      </c>
      <c r="J40" s="6">
        <v>0</v>
      </c>
      <c r="K40" s="8"/>
    </row>
    <row r="41" spans="1:11" ht="15">
      <c r="A41" s="57" t="s">
        <v>54</v>
      </c>
      <c r="B41" s="46" t="s">
        <v>2</v>
      </c>
      <c r="C41" s="47" t="s">
        <v>17</v>
      </c>
      <c r="D41" s="48">
        <v>1000</v>
      </c>
      <c r="E41" s="43">
        <f t="shared" si="2"/>
        <v>1000</v>
      </c>
      <c r="F41" s="44">
        <f t="shared" si="3"/>
        <v>176840</v>
      </c>
      <c r="G41" s="45">
        <v>175840</v>
      </c>
      <c r="H41" s="3">
        <v>0</v>
      </c>
      <c r="I41" s="3">
        <v>0</v>
      </c>
      <c r="J41" s="6">
        <v>0</v>
      </c>
      <c r="K41" s="8"/>
    </row>
    <row r="42" spans="1:11" ht="30" customHeight="1">
      <c r="A42" s="57" t="s">
        <v>53</v>
      </c>
      <c r="B42" s="46" t="s">
        <v>2</v>
      </c>
      <c r="C42" s="47" t="s">
        <v>17</v>
      </c>
      <c r="D42" s="48">
        <v>1000</v>
      </c>
      <c r="E42" s="43">
        <f t="shared" si="2"/>
        <v>1000</v>
      </c>
      <c r="F42" s="44">
        <f t="shared" si="3"/>
        <v>86000</v>
      </c>
      <c r="G42" s="45">
        <v>85000</v>
      </c>
      <c r="H42" s="3">
        <v>0</v>
      </c>
      <c r="I42" s="3">
        <v>0</v>
      </c>
      <c r="J42" s="6">
        <v>0</v>
      </c>
      <c r="K42" s="8"/>
    </row>
    <row r="43" spans="1:11" ht="43.5" customHeight="1">
      <c r="A43" s="57" t="s">
        <v>64</v>
      </c>
      <c r="B43" s="46" t="s">
        <v>2</v>
      </c>
      <c r="C43" s="47" t="s">
        <v>17</v>
      </c>
      <c r="D43" s="48">
        <v>11000</v>
      </c>
      <c r="E43" s="43">
        <f t="shared" si="2"/>
        <v>11000</v>
      </c>
      <c r="F43" s="44">
        <f t="shared" si="3"/>
        <v>11000</v>
      </c>
      <c r="G43" s="45">
        <v>0</v>
      </c>
      <c r="H43" s="3">
        <v>0</v>
      </c>
      <c r="I43" s="3">
        <v>0</v>
      </c>
      <c r="J43" s="6">
        <v>0</v>
      </c>
      <c r="K43" s="8"/>
    </row>
    <row r="44" spans="1:11" ht="26.25">
      <c r="A44" s="57" t="s">
        <v>206</v>
      </c>
      <c r="B44" s="46" t="s">
        <v>2</v>
      </c>
      <c r="C44" s="47" t="s">
        <v>17</v>
      </c>
      <c r="D44" s="48">
        <v>1000</v>
      </c>
      <c r="E44" s="43">
        <f t="shared" si="2"/>
        <v>1000</v>
      </c>
      <c r="F44" s="44">
        <f t="shared" si="3"/>
        <v>135000</v>
      </c>
      <c r="G44" s="45">
        <v>134000</v>
      </c>
      <c r="H44" s="3">
        <v>0</v>
      </c>
      <c r="I44" s="3">
        <v>0</v>
      </c>
      <c r="J44" s="6">
        <v>0</v>
      </c>
      <c r="K44" s="8"/>
    </row>
    <row r="45" spans="1:13" ht="15">
      <c r="A45" s="57" t="s">
        <v>56</v>
      </c>
      <c r="B45" s="46" t="s">
        <v>2</v>
      </c>
      <c r="C45" s="47" t="s">
        <v>17</v>
      </c>
      <c r="D45" s="48">
        <v>1000</v>
      </c>
      <c r="E45" s="43">
        <f t="shared" si="2"/>
        <v>1000</v>
      </c>
      <c r="F45" s="44">
        <f t="shared" si="3"/>
        <v>170000</v>
      </c>
      <c r="G45" s="45">
        <v>169000</v>
      </c>
      <c r="H45" s="3">
        <v>0</v>
      </c>
      <c r="I45" s="3">
        <v>0</v>
      </c>
      <c r="J45" s="6">
        <v>0</v>
      </c>
      <c r="K45" s="8"/>
      <c r="M45" s="8"/>
    </row>
    <row r="46" spans="1:13" ht="15">
      <c r="A46" s="57" t="s">
        <v>222</v>
      </c>
      <c r="B46" s="46" t="s">
        <v>2</v>
      </c>
      <c r="C46" s="47" t="s">
        <v>17</v>
      </c>
      <c r="D46" s="48">
        <v>8000</v>
      </c>
      <c r="E46" s="43">
        <f t="shared" si="2"/>
        <v>8000</v>
      </c>
      <c r="F46" s="44">
        <f t="shared" si="3"/>
        <v>8000</v>
      </c>
      <c r="G46" s="45">
        <v>0</v>
      </c>
      <c r="H46" s="3">
        <v>0</v>
      </c>
      <c r="I46" s="3">
        <v>0</v>
      </c>
      <c r="J46" s="6">
        <v>0</v>
      </c>
      <c r="K46" s="8"/>
      <c r="M46" s="8"/>
    </row>
    <row r="47" spans="1:11" ht="27" thickBot="1">
      <c r="A47" s="57" t="s">
        <v>55</v>
      </c>
      <c r="B47" s="46" t="s">
        <v>2</v>
      </c>
      <c r="C47" s="47" t="s">
        <v>17</v>
      </c>
      <c r="D47" s="48">
        <v>1000</v>
      </c>
      <c r="E47" s="43">
        <f t="shared" si="2"/>
        <v>1000</v>
      </c>
      <c r="F47" s="44">
        <f t="shared" si="3"/>
        <v>75000</v>
      </c>
      <c r="G47" s="45">
        <v>74000</v>
      </c>
      <c r="H47" s="3">
        <v>0</v>
      </c>
      <c r="I47" s="3">
        <v>0</v>
      </c>
      <c r="J47" s="6">
        <v>0</v>
      </c>
      <c r="K47" s="8"/>
    </row>
    <row r="48" spans="1:11" ht="19.5" customHeight="1" thickBot="1">
      <c r="A48" s="540" t="s">
        <v>8</v>
      </c>
      <c r="B48" s="541"/>
      <c r="C48" s="542"/>
      <c r="D48" s="84">
        <f aca="true" t="shared" si="4" ref="D48:J48">SUM(D37:D47)</f>
        <v>178500</v>
      </c>
      <c r="E48" s="84">
        <f t="shared" si="4"/>
        <v>178500</v>
      </c>
      <c r="F48" s="85">
        <f t="shared" si="4"/>
        <v>1030340</v>
      </c>
      <c r="G48" s="85">
        <f t="shared" si="4"/>
        <v>851840</v>
      </c>
      <c r="H48" s="85">
        <f t="shared" si="4"/>
        <v>0</v>
      </c>
      <c r="I48" s="98">
        <f t="shared" si="4"/>
        <v>0</v>
      </c>
      <c r="J48" s="99">
        <f t="shared" si="4"/>
        <v>0</v>
      </c>
      <c r="K48" s="8"/>
    </row>
    <row r="49" spans="1:11" ht="20.25" customHeight="1" thickBot="1">
      <c r="A49" s="476" t="s">
        <v>18</v>
      </c>
      <c r="B49" s="477"/>
      <c r="C49" s="477"/>
      <c r="D49" s="477"/>
      <c r="E49" s="477"/>
      <c r="F49" s="477"/>
      <c r="G49" s="477"/>
      <c r="H49" s="477"/>
      <c r="I49" s="477"/>
      <c r="J49" s="478"/>
      <c r="K49" s="8"/>
    </row>
    <row r="50" spans="1:13" ht="64.5">
      <c r="A50" s="63" t="s">
        <v>119</v>
      </c>
      <c r="B50" s="4" t="s">
        <v>2</v>
      </c>
      <c r="C50" s="5" t="s">
        <v>19</v>
      </c>
      <c r="D50" s="43">
        <v>154581</v>
      </c>
      <c r="E50" s="43">
        <v>154581</v>
      </c>
      <c r="F50" s="56">
        <v>154581</v>
      </c>
      <c r="G50" s="45">
        <v>0</v>
      </c>
      <c r="H50" s="3">
        <v>0</v>
      </c>
      <c r="I50" s="3">
        <v>0</v>
      </c>
      <c r="J50" s="6">
        <v>0</v>
      </c>
      <c r="K50" s="8"/>
      <c r="M50" s="8"/>
    </row>
    <row r="51" spans="1:11" ht="39">
      <c r="A51" s="57" t="s">
        <v>196</v>
      </c>
      <c r="B51" s="46" t="s">
        <v>2</v>
      </c>
      <c r="C51" s="47" t="s">
        <v>19</v>
      </c>
      <c r="D51" s="43">
        <v>1000</v>
      </c>
      <c r="E51" s="43">
        <v>1000</v>
      </c>
      <c r="F51" s="44">
        <v>30000</v>
      </c>
      <c r="G51" s="45">
        <v>29000</v>
      </c>
      <c r="H51" s="3">
        <v>0</v>
      </c>
      <c r="I51" s="3">
        <v>0</v>
      </c>
      <c r="J51" s="6">
        <v>0</v>
      </c>
      <c r="K51" s="8"/>
    </row>
    <row r="52" spans="1:11" ht="51.75">
      <c r="A52" s="57" t="s">
        <v>197</v>
      </c>
      <c r="B52" s="46" t="s">
        <v>2</v>
      </c>
      <c r="C52" s="47" t="s">
        <v>19</v>
      </c>
      <c r="D52" s="43">
        <v>1000</v>
      </c>
      <c r="E52" s="43">
        <v>1000</v>
      </c>
      <c r="F52" s="44">
        <v>120000</v>
      </c>
      <c r="G52" s="45">
        <v>119000</v>
      </c>
      <c r="H52" s="3">
        <v>0</v>
      </c>
      <c r="I52" s="3">
        <v>0</v>
      </c>
      <c r="J52" s="6">
        <v>0</v>
      </c>
      <c r="K52" s="8"/>
    </row>
    <row r="53" spans="1:11" ht="18" customHeight="1">
      <c r="A53" s="57" t="s">
        <v>120</v>
      </c>
      <c r="B53" s="46" t="s">
        <v>2</v>
      </c>
      <c r="C53" s="47" t="s">
        <v>19</v>
      </c>
      <c r="D53" s="43">
        <v>134000</v>
      </c>
      <c r="E53" s="43">
        <v>134000</v>
      </c>
      <c r="F53" s="56">
        <v>134000</v>
      </c>
      <c r="G53" s="45">
        <v>0</v>
      </c>
      <c r="H53" s="3">
        <v>0</v>
      </c>
      <c r="I53" s="3">
        <v>0</v>
      </c>
      <c r="J53" s="6">
        <v>0</v>
      </c>
      <c r="K53" s="8"/>
    </row>
    <row r="54" spans="1:11" ht="64.5">
      <c r="A54" s="57" t="s">
        <v>156</v>
      </c>
      <c r="B54" s="46" t="s">
        <v>2</v>
      </c>
      <c r="C54" s="47" t="s">
        <v>19</v>
      </c>
      <c r="D54" s="43">
        <v>1000</v>
      </c>
      <c r="E54" s="43">
        <f>D54</f>
        <v>1000</v>
      </c>
      <c r="F54" s="44">
        <f>D54+G54+H54+I54+J54</f>
        <v>70000</v>
      </c>
      <c r="G54" s="45">
        <v>69000</v>
      </c>
      <c r="H54" s="3">
        <v>0</v>
      </c>
      <c r="I54" s="3">
        <v>0</v>
      </c>
      <c r="J54" s="6">
        <v>0</v>
      </c>
      <c r="K54" s="8"/>
    </row>
    <row r="55" spans="1:11" ht="15">
      <c r="A55" s="57" t="s">
        <v>118</v>
      </c>
      <c r="B55" s="46" t="s">
        <v>2</v>
      </c>
      <c r="C55" s="47" t="s">
        <v>19</v>
      </c>
      <c r="D55" s="43">
        <v>1000</v>
      </c>
      <c r="E55" s="43">
        <f>D55</f>
        <v>1000</v>
      </c>
      <c r="F55" s="44">
        <f>D55+G55+H55+I55+J55</f>
        <v>70000</v>
      </c>
      <c r="G55" s="45">
        <v>69000</v>
      </c>
      <c r="H55" s="3">
        <v>0</v>
      </c>
      <c r="I55" s="3">
        <v>0</v>
      </c>
      <c r="J55" s="6">
        <v>0</v>
      </c>
      <c r="K55" s="8"/>
    </row>
    <row r="56" spans="1:11" ht="19.5" customHeight="1" thickBot="1">
      <c r="A56" s="513" t="s">
        <v>20</v>
      </c>
      <c r="B56" s="514"/>
      <c r="C56" s="515"/>
      <c r="D56" s="115">
        <f aca="true" t="shared" si="5" ref="D56:J56">SUM(D50:D55)</f>
        <v>292581</v>
      </c>
      <c r="E56" s="115">
        <f t="shared" si="5"/>
        <v>292581</v>
      </c>
      <c r="F56" s="115">
        <f t="shared" si="5"/>
        <v>578581</v>
      </c>
      <c r="G56" s="115">
        <f t="shared" si="5"/>
        <v>286000</v>
      </c>
      <c r="H56" s="116">
        <f t="shared" si="5"/>
        <v>0</v>
      </c>
      <c r="I56" s="116">
        <f t="shared" si="5"/>
        <v>0</v>
      </c>
      <c r="J56" s="117">
        <f t="shared" si="5"/>
        <v>0</v>
      </c>
      <c r="K56" s="8"/>
    </row>
    <row r="57" spans="1:11" ht="20.25" customHeight="1" thickBot="1">
      <c r="A57" s="476" t="s">
        <v>21</v>
      </c>
      <c r="B57" s="477"/>
      <c r="C57" s="477"/>
      <c r="D57" s="477"/>
      <c r="E57" s="477"/>
      <c r="F57" s="477"/>
      <c r="G57" s="477"/>
      <c r="H57" s="477"/>
      <c r="I57" s="477"/>
      <c r="J57" s="478"/>
      <c r="K57" s="8"/>
    </row>
    <row r="58" spans="1:13" ht="77.25">
      <c r="A58" s="63" t="s">
        <v>154</v>
      </c>
      <c r="B58" s="4" t="s">
        <v>2</v>
      </c>
      <c r="C58" s="5" t="s">
        <v>22</v>
      </c>
      <c r="D58" s="43">
        <v>1449986</v>
      </c>
      <c r="E58" s="43">
        <f>D58</f>
        <v>1449986</v>
      </c>
      <c r="F58" s="44">
        <f>D58+G58+H58+I58+J58</f>
        <v>1449986</v>
      </c>
      <c r="G58" s="141">
        <v>0</v>
      </c>
      <c r="H58" s="142">
        <v>0</v>
      </c>
      <c r="I58" s="142">
        <v>0</v>
      </c>
      <c r="J58" s="143">
        <v>0</v>
      </c>
      <c r="K58" s="8"/>
      <c r="M58" s="8"/>
    </row>
    <row r="59" spans="1:13" ht="39">
      <c r="A59" s="57" t="s">
        <v>145</v>
      </c>
      <c r="B59" s="46" t="s">
        <v>2</v>
      </c>
      <c r="C59" s="47" t="s">
        <v>22</v>
      </c>
      <c r="D59" s="48">
        <v>305000</v>
      </c>
      <c r="E59" s="43">
        <f aca="true" t="shared" si="6" ref="E59:E103">D59</f>
        <v>305000</v>
      </c>
      <c r="F59" s="44">
        <f aca="true" t="shared" si="7" ref="F59:F103">D59+G59+H59+I59+J59</f>
        <v>305000</v>
      </c>
      <c r="G59" s="141">
        <v>0</v>
      </c>
      <c r="H59" s="142">
        <v>0</v>
      </c>
      <c r="I59" s="142">
        <v>0</v>
      </c>
      <c r="J59" s="143">
        <v>0</v>
      </c>
      <c r="K59" s="8"/>
      <c r="M59" s="8"/>
    </row>
    <row r="60" spans="1:13" ht="26.25">
      <c r="A60" s="57" t="s">
        <v>153</v>
      </c>
      <c r="B60" s="46" t="s">
        <v>2</v>
      </c>
      <c r="C60" s="47" t="s">
        <v>22</v>
      </c>
      <c r="D60" s="48">
        <v>215000</v>
      </c>
      <c r="E60" s="43">
        <f t="shared" si="6"/>
        <v>215000</v>
      </c>
      <c r="F60" s="44">
        <f t="shared" si="7"/>
        <v>215000</v>
      </c>
      <c r="G60" s="141">
        <v>0</v>
      </c>
      <c r="H60" s="142">
        <v>0</v>
      </c>
      <c r="I60" s="142">
        <v>0</v>
      </c>
      <c r="J60" s="143">
        <v>0</v>
      </c>
      <c r="K60" s="8"/>
      <c r="M60" s="8"/>
    </row>
    <row r="61" spans="1:11" ht="30" customHeight="1">
      <c r="A61" s="57" t="s">
        <v>28</v>
      </c>
      <c r="B61" s="46" t="s">
        <v>2</v>
      </c>
      <c r="C61" s="47" t="s">
        <v>22</v>
      </c>
      <c r="D61" s="48">
        <v>1540000</v>
      </c>
      <c r="E61" s="43">
        <f t="shared" si="6"/>
        <v>1540000</v>
      </c>
      <c r="F61" s="44">
        <f t="shared" si="7"/>
        <v>1540000</v>
      </c>
      <c r="G61" s="45">
        <v>0</v>
      </c>
      <c r="H61" s="3">
        <v>0</v>
      </c>
      <c r="I61" s="3">
        <v>0</v>
      </c>
      <c r="J61" s="6">
        <v>0</v>
      </c>
      <c r="K61" s="8"/>
    </row>
    <row r="62" spans="1:11" ht="15">
      <c r="A62" s="57" t="s">
        <v>121</v>
      </c>
      <c r="B62" s="46" t="s">
        <v>2</v>
      </c>
      <c r="C62" s="47" t="s">
        <v>22</v>
      </c>
      <c r="D62" s="48">
        <v>6100000</v>
      </c>
      <c r="E62" s="43">
        <f t="shared" si="6"/>
        <v>6100000</v>
      </c>
      <c r="F62" s="44">
        <f t="shared" si="7"/>
        <v>6100000</v>
      </c>
      <c r="G62" s="45">
        <v>0</v>
      </c>
      <c r="H62" s="3">
        <v>0</v>
      </c>
      <c r="I62" s="3">
        <v>0</v>
      </c>
      <c r="J62" s="6">
        <v>0</v>
      </c>
      <c r="K62" s="8"/>
    </row>
    <row r="63" spans="1:11" s="7" customFormat="1" ht="15">
      <c r="A63" s="57" t="s">
        <v>57</v>
      </c>
      <c r="B63" s="46" t="s">
        <v>2</v>
      </c>
      <c r="C63" s="47" t="s">
        <v>22</v>
      </c>
      <c r="D63" s="48">
        <v>1000</v>
      </c>
      <c r="E63" s="43">
        <f t="shared" si="6"/>
        <v>1000</v>
      </c>
      <c r="F63" s="44">
        <f t="shared" si="7"/>
        <v>290000</v>
      </c>
      <c r="G63" s="45">
        <v>289000</v>
      </c>
      <c r="H63" s="3">
        <v>0</v>
      </c>
      <c r="I63" s="3">
        <v>0</v>
      </c>
      <c r="J63" s="6">
        <v>0</v>
      </c>
      <c r="K63" s="8"/>
    </row>
    <row r="64" spans="1:11" s="7" customFormat="1" ht="26.25">
      <c r="A64" s="57" t="s">
        <v>143</v>
      </c>
      <c r="B64" s="46" t="s">
        <v>2</v>
      </c>
      <c r="C64" s="47" t="s">
        <v>22</v>
      </c>
      <c r="D64" s="48">
        <v>1000</v>
      </c>
      <c r="E64" s="43">
        <f t="shared" si="6"/>
        <v>1000</v>
      </c>
      <c r="F64" s="44">
        <f t="shared" si="7"/>
        <v>100000</v>
      </c>
      <c r="G64" s="45">
        <v>99000</v>
      </c>
      <c r="H64" s="3">
        <v>0</v>
      </c>
      <c r="I64" s="3">
        <v>0</v>
      </c>
      <c r="J64" s="6">
        <v>0</v>
      </c>
      <c r="K64" s="8"/>
    </row>
    <row r="65" spans="1:11" ht="39">
      <c r="A65" s="57" t="s">
        <v>148</v>
      </c>
      <c r="B65" s="46" t="s">
        <v>2</v>
      </c>
      <c r="C65" s="47" t="s">
        <v>22</v>
      </c>
      <c r="D65" s="48">
        <v>30000</v>
      </c>
      <c r="E65" s="43">
        <f t="shared" si="6"/>
        <v>30000</v>
      </c>
      <c r="F65" s="44">
        <f t="shared" si="7"/>
        <v>30000</v>
      </c>
      <c r="G65" s="45">
        <v>0</v>
      </c>
      <c r="H65" s="3">
        <v>0</v>
      </c>
      <c r="I65" s="3">
        <v>0</v>
      </c>
      <c r="J65" s="6">
        <v>0</v>
      </c>
      <c r="K65" s="8"/>
    </row>
    <row r="66" spans="1:11" ht="15">
      <c r="A66" s="57" t="s">
        <v>61</v>
      </c>
      <c r="B66" s="46" t="s">
        <v>2</v>
      </c>
      <c r="C66" s="47" t="s">
        <v>22</v>
      </c>
      <c r="D66" s="48">
        <v>156000</v>
      </c>
      <c r="E66" s="43">
        <f t="shared" si="6"/>
        <v>156000</v>
      </c>
      <c r="F66" s="44">
        <f t="shared" si="7"/>
        <v>156000</v>
      </c>
      <c r="G66" s="45">
        <v>0</v>
      </c>
      <c r="H66" s="3">
        <v>0</v>
      </c>
      <c r="I66" s="3">
        <v>0</v>
      </c>
      <c r="J66" s="6">
        <v>0</v>
      </c>
      <c r="K66" s="8"/>
    </row>
    <row r="67" spans="1:11" ht="15">
      <c r="A67" s="57" t="s">
        <v>60</v>
      </c>
      <c r="B67" s="46" t="s">
        <v>2</v>
      </c>
      <c r="C67" s="47" t="s">
        <v>22</v>
      </c>
      <c r="D67" s="48">
        <v>157000</v>
      </c>
      <c r="E67" s="43">
        <f t="shared" si="6"/>
        <v>157000</v>
      </c>
      <c r="F67" s="44">
        <f t="shared" si="7"/>
        <v>157000</v>
      </c>
      <c r="G67" s="45">
        <v>0</v>
      </c>
      <c r="H67" s="3">
        <v>0</v>
      </c>
      <c r="I67" s="3">
        <v>0</v>
      </c>
      <c r="J67" s="6">
        <v>0</v>
      </c>
      <c r="K67" s="8"/>
    </row>
    <row r="68" spans="1:11" ht="19.5" customHeight="1">
      <c r="A68" s="57" t="s">
        <v>59</v>
      </c>
      <c r="B68" s="46" t="s">
        <v>2</v>
      </c>
      <c r="C68" s="47" t="s">
        <v>22</v>
      </c>
      <c r="D68" s="48">
        <v>146000</v>
      </c>
      <c r="E68" s="43">
        <f t="shared" si="6"/>
        <v>146000</v>
      </c>
      <c r="F68" s="44">
        <f t="shared" si="7"/>
        <v>157000</v>
      </c>
      <c r="G68" s="45">
        <v>11000</v>
      </c>
      <c r="H68" s="3">
        <v>0</v>
      </c>
      <c r="I68" s="3">
        <v>0</v>
      </c>
      <c r="J68" s="6">
        <v>0</v>
      </c>
      <c r="K68" s="8"/>
    </row>
    <row r="69" spans="1:11" s="12" customFormat="1" ht="30" customHeight="1">
      <c r="A69" s="57" t="s">
        <v>250</v>
      </c>
      <c r="B69" s="46" t="s">
        <v>2</v>
      </c>
      <c r="C69" s="47" t="s">
        <v>22</v>
      </c>
      <c r="D69" s="48">
        <v>157080</v>
      </c>
      <c r="E69" s="43">
        <f t="shared" si="6"/>
        <v>157080</v>
      </c>
      <c r="F69" s="44">
        <f>D69+G69</f>
        <v>157080</v>
      </c>
      <c r="G69" s="45">
        <v>0</v>
      </c>
      <c r="H69" s="3"/>
      <c r="I69" s="3"/>
      <c r="J69" s="6"/>
      <c r="K69" s="11"/>
    </row>
    <row r="70" spans="1:11" ht="19.5" customHeight="1">
      <c r="A70" s="57" t="s">
        <v>58</v>
      </c>
      <c r="B70" s="46" t="s">
        <v>2</v>
      </c>
      <c r="C70" s="47" t="s">
        <v>22</v>
      </c>
      <c r="D70" s="48">
        <v>1000</v>
      </c>
      <c r="E70" s="43">
        <f t="shared" si="6"/>
        <v>1000</v>
      </c>
      <c r="F70" s="44">
        <f t="shared" si="7"/>
        <v>99000</v>
      </c>
      <c r="G70" s="45">
        <v>98000</v>
      </c>
      <c r="H70" s="3">
        <v>0</v>
      </c>
      <c r="I70" s="3">
        <v>0</v>
      </c>
      <c r="J70" s="6">
        <v>0</v>
      </c>
      <c r="K70" s="8"/>
    </row>
    <row r="71" spans="1:11" ht="26.25">
      <c r="A71" s="57" t="s">
        <v>86</v>
      </c>
      <c r="B71" s="46" t="s">
        <v>2</v>
      </c>
      <c r="C71" s="47" t="s">
        <v>22</v>
      </c>
      <c r="D71" s="48">
        <v>154819</v>
      </c>
      <c r="E71" s="43">
        <f t="shared" si="6"/>
        <v>154819</v>
      </c>
      <c r="F71" s="44">
        <f t="shared" si="7"/>
        <v>154819</v>
      </c>
      <c r="G71" s="45">
        <v>0</v>
      </c>
      <c r="H71" s="3">
        <v>0</v>
      </c>
      <c r="I71" s="3">
        <v>0</v>
      </c>
      <c r="J71" s="6">
        <v>0</v>
      </c>
      <c r="K71" s="8"/>
    </row>
    <row r="72" spans="1:11" s="7" customFormat="1" ht="29.25" customHeight="1">
      <c r="A72" s="57" t="s">
        <v>160</v>
      </c>
      <c r="B72" s="46" t="s">
        <v>2</v>
      </c>
      <c r="C72" s="47" t="s">
        <v>22</v>
      </c>
      <c r="D72" s="48">
        <v>27000</v>
      </c>
      <c r="E72" s="43">
        <f t="shared" si="6"/>
        <v>27000</v>
      </c>
      <c r="F72" s="44">
        <f t="shared" si="7"/>
        <v>27000</v>
      </c>
      <c r="G72" s="45">
        <v>0</v>
      </c>
      <c r="H72" s="3">
        <v>0</v>
      </c>
      <c r="I72" s="3">
        <v>0</v>
      </c>
      <c r="J72" s="6">
        <v>0</v>
      </c>
      <c r="K72" s="8"/>
    </row>
    <row r="73" spans="1:11" s="7" customFormat="1" ht="20.25" customHeight="1">
      <c r="A73" s="57" t="s">
        <v>150</v>
      </c>
      <c r="B73" s="46" t="s">
        <v>2</v>
      </c>
      <c r="C73" s="47" t="s">
        <v>22</v>
      </c>
      <c r="D73" s="48">
        <v>20000</v>
      </c>
      <c r="E73" s="43">
        <f t="shared" si="6"/>
        <v>20000</v>
      </c>
      <c r="F73" s="44">
        <f t="shared" si="7"/>
        <v>20000</v>
      </c>
      <c r="G73" s="45">
        <v>0</v>
      </c>
      <c r="H73" s="3">
        <v>0</v>
      </c>
      <c r="I73" s="3">
        <v>0</v>
      </c>
      <c r="J73" s="6">
        <v>0</v>
      </c>
      <c r="K73" s="8"/>
    </row>
    <row r="74" spans="1:11" s="7" customFormat="1" ht="26.25">
      <c r="A74" s="57" t="s">
        <v>184</v>
      </c>
      <c r="B74" s="46" t="s">
        <v>2</v>
      </c>
      <c r="C74" s="47" t="s">
        <v>22</v>
      </c>
      <c r="D74" s="48">
        <v>1000</v>
      </c>
      <c r="E74" s="43">
        <f t="shared" si="6"/>
        <v>1000</v>
      </c>
      <c r="F74" s="44">
        <f t="shared" si="7"/>
        <v>160650</v>
      </c>
      <c r="G74" s="45">
        <v>159650</v>
      </c>
      <c r="H74" s="3"/>
      <c r="I74" s="3"/>
      <c r="J74" s="6"/>
      <c r="K74" s="8"/>
    </row>
    <row r="75" spans="1:11" s="7" customFormat="1" ht="44.25" customHeight="1">
      <c r="A75" s="57" t="s">
        <v>213</v>
      </c>
      <c r="B75" s="46" t="s">
        <v>2</v>
      </c>
      <c r="C75" s="47" t="s">
        <v>22</v>
      </c>
      <c r="D75" s="48">
        <v>1000</v>
      </c>
      <c r="E75" s="43">
        <f t="shared" si="6"/>
        <v>1000</v>
      </c>
      <c r="F75" s="44">
        <f t="shared" si="7"/>
        <v>40000</v>
      </c>
      <c r="G75" s="45">
        <v>39000</v>
      </c>
      <c r="H75" s="3">
        <v>0</v>
      </c>
      <c r="I75" s="3">
        <v>0</v>
      </c>
      <c r="J75" s="6">
        <v>0</v>
      </c>
      <c r="K75" s="8"/>
    </row>
    <row r="76" spans="1:11" s="7" customFormat="1" ht="26.25">
      <c r="A76" s="57" t="s">
        <v>214</v>
      </c>
      <c r="B76" s="46" t="s">
        <v>2</v>
      </c>
      <c r="C76" s="47" t="s">
        <v>22</v>
      </c>
      <c r="D76" s="48">
        <v>11900</v>
      </c>
      <c r="E76" s="43">
        <f t="shared" si="6"/>
        <v>11900</v>
      </c>
      <c r="F76" s="44">
        <f t="shared" si="7"/>
        <v>11900</v>
      </c>
      <c r="G76" s="45">
        <v>0</v>
      </c>
      <c r="H76" s="3">
        <v>0</v>
      </c>
      <c r="I76" s="3">
        <v>0</v>
      </c>
      <c r="J76" s="6">
        <v>0</v>
      </c>
      <c r="K76" s="8"/>
    </row>
    <row r="77" spans="1:11" s="7" customFormat="1" ht="26.25">
      <c r="A77" s="57" t="s">
        <v>215</v>
      </c>
      <c r="B77" s="46" t="s">
        <v>2</v>
      </c>
      <c r="C77" s="47" t="s">
        <v>22</v>
      </c>
      <c r="D77" s="48">
        <v>11900</v>
      </c>
      <c r="E77" s="43">
        <f t="shared" si="6"/>
        <v>11900</v>
      </c>
      <c r="F77" s="44">
        <f t="shared" si="7"/>
        <v>11900</v>
      </c>
      <c r="G77" s="45">
        <v>0</v>
      </c>
      <c r="H77" s="3">
        <v>0</v>
      </c>
      <c r="I77" s="3">
        <v>0</v>
      </c>
      <c r="J77" s="6">
        <v>0</v>
      </c>
      <c r="K77" s="8"/>
    </row>
    <row r="78" spans="1:11" s="7" customFormat="1" ht="26.25">
      <c r="A78" s="57" t="s">
        <v>216</v>
      </c>
      <c r="B78" s="46" t="s">
        <v>2</v>
      </c>
      <c r="C78" s="47" t="s">
        <v>22</v>
      </c>
      <c r="D78" s="48">
        <v>11900</v>
      </c>
      <c r="E78" s="43">
        <f t="shared" si="6"/>
        <v>11900</v>
      </c>
      <c r="F78" s="44">
        <f t="shared" si="7"/>
        <v>11900</v>
      </c>
      <c r="G78" s="45">
        <v>0</v>
      </c>
      <c r="H78" s="3">
        <v>0</v>
      </c>
      <c r="I78" s="3">
        <v>0</v>
      </c>
      <c r="J78" s="6">
        <v>0</v>
      </c>
      <c r="K78" s="8"/>
    </row>
    <row r="79" spans="1:11" s="7" customFormat="1" ht="26.25">
      <c r="A79" s="57" t="s">
        <v>217</v>
      </c>
      <c r="B79" s="46" t="s">
        <v>2</v>
      </c>
      <c r="C79" s="47" t="s">
        <v>22</v>
      </c>
      <c r="D79" s="48">
        <v>28560</v>
      </c>
      <c r="E79" s="43">
        <f t="shared" si="6"/>
        <v>28560</v>
      </c>
      <c r="F79" s="44">
        <f t="shared" si="7"/>
        <v>28560</v>
      </c>
      <c r="G79" s="45">
        <v>0</v>
      </c>
      <c r="H79" s="3">
        <v>0</v>
      </c>
      <c r="I79" s="3">
        <v>0</v>
      </c>
      <c r="J79" s="6">
        <v>0</v>
      </c>
      <c r="K79" s="8"/>
    </row>
    <row r="80" spans="1:11" s="7" customFormat="1" ht="26.25">
      <c r="A80" s="57" t="s">
        <v>218</v>
      </c>
      <c r="B80" s="46" t="s">
        <v>2</v>
      </c>
      <c r="C80" s="47" t="s">
        <v>22</v>
      </c>
      <c r="D80" s="48">
        <v>11900</v>
      </c>
      <c r="E80" s="43">
        <f t="shared" si="6"/>
        <v>11900</v>
      </c>
      <c r="F80" s="44">
        <f t="shared" si="7"/>
        <v>11900</v>
      </c>
      <c r="G80" s="45">
        <v>0</v>
      </c>
      <c r="H80" s="3">
        <v>0</v>
      </c>
      <c r="I80" s="3">
        <v>0</v>
      </c>
      <c r="J80" s="6">
        <v>0</v>
      </c>
      <c r="K80" s="8"/>
    </row>
    <row r="81" spans="1:11" s="7" customFormat="1" ht="26.25">
      <c r="A81" s="57" t="s">
        <v>219</v>
      </c>
      <c r="B81" s="46" t="s">
        <v>2</v>
      </c>
      <c r="C81" s="47" t="s">
        <v>22</v>
      </c>
      <c r="D81" s="48">
        <v>14280</v>
      </c>
      <c r="E81" s="43">
        <f t="shared" si="6"/>
        <v>14280</v>
      </c>
      <c r="F81" s="44">
        <f t="shared" si="7"/>
        <v>14280</v>
      </c>
      <c r="G81" s="45">
        <v>0</v>
      </c>
      <c r="H81" s="3">
        <v>0</v>
      </c>
      <c r="I81" s="3">
        <v>0</v>
      </c>
      <c r="J81" s="6">
        <v>0</v>
      </c>
      <c r="K81" s="8"/>
    </row>
    <row r="82" spans="1:11" s="7" customFormat="1" ht="26.25">
      <c r="A82" s="57" t="s">
        <v>220</v>
      </c>
      <c r="B82" s="46" t="s">
        <v>2</v>
      </c>
      <c r="C82" s="47" t="s">
        <v>22</v>
      </c>
      <c r="D82" s="48">
        <v>9520</v>
      </c>
      <c r="E82" s="43">
        <f t="shared" si="6"/>
        <v>9520</v>
      </c>
      <c r="F82" s="44">
        <f t="shared" si="7"/>
        <v>9520</v>
      </c>
      <c r="G82" s="45">
        <v>0</v>
      </c>
      <c r="H82" s="3">
        <v>0</v>
      </c>
      <c r="I82" s="3">
        <v>0</v>
      </c>
      <c r="J82" s="6">
        <v>0</v>
      </c>
      <c r="K82" s="8"/>
    </row>
    <row r="83" spans="1:11" s="7" customFormat="1" ht="31.5" customHeight="1">
      <c r="A83" s="259" t="s">
        <v>251</v>
      </c>
      <c r="B83" s="46" t="s">
        <v>2</v>
      </c>
      <c r="C83" s="47" t="s">
        <v>22</v>
      </c>
      <c r="D83" s="48">
        <v>1000</v>
      </c>
      <c r="E83" s="43">
        <v>1000</v>
      </c>
      <c r="F83" s="44">
        <f>D83+G83</f>
        <v>160000</v>
      </c>
      <c r="G83" s="45">
        <v>159000</v>
      </c>
      <c r="H83" s="3">
        <v>0</v>
      </c>
      <c r="I83" s="3">
        <v>0</v>
      </c>
      <c r="J83" s="6">
        <v>0</v>
      </c>
      <c r="K83" s="11"/>
    </row>
    <row r="84" spans="1:11" s="7" customFormat="1" ht="29.25" customHeight="1">
      <c r="A84" s="259" t="s">
        <v>252</v>
      </c>
      <c r="B84" s="46" t="s">
        <v>2</v>
      </c>
      <c r="C84" s="47" t="s">
        <v>22</v>
      </c>
      <c r="D84" s="48">
        <v>1000</v>
      </c>
      <c r="E84" s="43">
        <v>1000</v>
      </c>
      <c r="F84" s="44">
        <f>D84+G84</f>
        <v>160000</v>
      </c>
      <c r="G84" s="45">
        <v>159000</v>
      </c>
      <c r="H84" s="3">
        <v>0</v>
      </c>
      <c r="I84" s="3">
        <v>0</v>
      </c>
      <c r="J84" s="6">
        <v>0</v>
      </c>
      <c r="K84" s="11"/>
    </row>
    <row r="85" spans="1:11" s="7" customFormat="1" ht="28.5">
      <c r="A85" s="259" t="s">
        <v>253</v>
      </c>
      <c r="B85" s="46" t="s">
        <v>2</v>
      </c>
      <c r="C85" s="47" t="s">
        <v>22</v>
      </c>
      <c r="D85" s="48">
        <v>1000</v>
      </c>
      <c r="E85" s="43">
        <v>1000</v>
      </c>
      <c r="F85" s="44">
        <f aca="true" t="shared" si="8" ref="F85:F92">D85+G85</f>
        <v>160000</v>
      </c>
      <c r="G85" s="45">
        <v>159000</v>
      </c>
      <c r="H85" s="3">
        <v>0</v>
      </c>
      <c r="I85" s="3">
        <v>0</v>
      </c>
      <c r="J85" s="6">
        <v>0</v>
      </c>
      <c r="K85" s="11"/>
    </row>
    <row r="86" spans="1:11" s="7" customFormat="1" ht="28.5">
      <c r="A86" s="259" t="s">
        <v>254</v>
      </c>
      <c r="B86" s="46" t="s">
        <v>2</v>
      </c>
      <c r="C86" s="47" t="s">
        <v>22</v>
      </c>
      <c r="D86" s="48">
        <v>1000</v>
      </c>
      <c r="E86" s="43">
        <v>1000</v>
      </c>
      <c r="F86" s="44">
        <f t="shared" si="8"/>
        <v>160000</v>
      </c>
      <c r="G86" s="45">
        <v>159000</v>
      </c>
      <c r="H86" s="3">
        <v>0</v>
      </c>
      <c r="I86" s="3">
        <v>0</v>
      </c>
      <c r="J86" s="6">
        <v>0</v>
      </c>
      <c r="K86" s="11"/>
    </row>
    <row r="87" spans="1:11" s="7" customFormat="1" ht="28.5">
      <c r="A87" s="259" t="s">
        <v>255</v>
      </c>
      <c r="B87" s="46" t="s">
        <v>2</v>
      </c>
      <c r="C87" s="47" t="s">
        <v>22</v>
      </c>
      <c r="D87" s="48">
        <v>1000</v>
      </c>
      <c r="E87" s="43">
        <v>1000</v>
      </c>
      <c r="F87" s="44">
        <f t="shared" si="8"/>
        <v>160000</v>
      </c>
      <c r="G87" s="45">
        <v>159000</v>
      </c>
      <c r="H87" s="3">
        <v>0</v>
      </c>
      <c r="I87" s="3">
        <v>0</v>
      </c>
      <c r="J87" s="6">
        <v>0</v>
      </c>
      <c r="K87" s="11"/>
    </row>
    <row r="88" spans="1:11" s="7" customFormat="1" ht="30.75" customHeight="1">
      <c r="A88" s="259" t="s">
        <v>256</v>
      </c>
      <c r="B88" s="46" t="s">
        <v>2</v>
      </c>
      <c r="C88" s="47" t="s">
        <v>22</v>
      </c>
      <c r="D88" s="48">
        <v>1000</v>
      </c>
      <c r="E88" s="43">
        <v>1000</v>
      </c>
      <c r="F88" s="44">
        <f t="shared" si="8"/>
        <v>160000</v>
      </c>
      <c r="G88" s="45">
        <v>159000</v>
      </c>
      <c r="H88" s="3">
        <v>0</v>
      </c>
      <c r="I88" s="3">
        <v>0</v>
      </c>
      <c r="J88" s="6">
        <v>0</v>
      </c>
      <c r="K88" s="11"/>
    </row>
    <row r="89" spans="1:11" s="7" customFormat="1" ht="28.5" customHeight="1">
      <c r="A89" s="259" t="s">
        <v>257</v>
      </c>
      <c r="B89" s="46" t="s">
        <v>2</v>
      </c>
      <c r="C89" s="47" t="s">
        <v>22</v>
      </c>
      <c r="D89" s="48">
        <v>1000</v>
      </c>
      <c r="E89" s="43">
        <v>1000</v>
      </c>
      <c r="F89" s="44">
        <f t="shared" si="8"/>
        <v>160000</v>
      </c>
      <c r="G89" s="45">
        <v>159000</v>
      </c>
      <c r="H89" s="3">
        <v>0</v>
      </c>
      <c r="I89" s="3">
        <v>0</v>
      </c>
      <c r="J89" s="6">
        <v>0</v>
      </c>
      <c r="K89" s="11"/>
    </row>
    <row r="90" spans="1:11" s="7" customFormat="1" ht="30" customHeight="1">
      <c r="A90" s="259" t="s">
        <v>258</v>
      </c>
      <c r="B90" s="46" t="s">
        <v>2</v>
      </c>
      <c r="C90" s="47" t="s">
        <v>22</v>
      </c>
      <c r="D90" s="48">
        <v>1000</v>
      </c>
      <c r="E90" s="43">
        <v>1000</v>
      </c>
      <c r="F90" s="44">
        <f t="shared" si="8"/>
        <v>160000</v>
      </c>
      <c r="G90" s="45">
        <v>159000</v>
      </c>
      <c r="H90" s="3">
        <v>0</v>
      </c>
      <c r="I90" s="3">
        <v>0</v>
      </c>
      <c r="J90" s="6">
        <v>0</v>
      </c>
      <c r="K90" s="11"/>
    </row>
    <row r="91" spans="1:11" s="7" customFormat="1" ht="25.5" customHeight="1">
      <c r="A91" s="259" t="s">
        <v>259</v>
      </c>
      <c r="B91" s="46" t="s">
        <v>2</v>
      </c>
      <c r="C91" s="47" t="s">
        <v>22</v>
      </c>
      <c r="D91" s="48">
        <v>1000</v>
      </c>
      <c r="E91" s="43">
        <v>1000</v>
      </c>
      <c r="F91" s="44">
        <f t="shared" si="8"/>
        <v>160000</v>
      </c>
      <c r="G91" s="45">
        <v>159000</v>
      </c>
      <c r="H91" s="3">
        <v>0</v>
      </c>
      <c r="I91" s="3">
        <v>0</v>
      </c>
      <c r="J91" s="6">
        <v>0</v>
      </c>
      <c r="K91" s="11"/>
    </row>
    <row r="92" spans="1:11" s="7" customFormat="1" ht="27.75" customHeight="1">
      <c r="A92" s="259" t="s">
        <v>260</v>
      </c>
      <c r="B92" s="46" t="s">
        <v>2</v>
      </c>
      <c r="C92" s="47" t="s">
        <v>22</v>
      </c>
      <c r="D92" s="48">
        <v>1000</v>
      </c>
      <c r="E92" s="43">
        <v>1000</v>
      </c>
      <c r="F92" s="44">
        <f t="shared" si="8"/>
        <v>160000</v>
      </c>
      <c r="G92" s="45">
        <v>159000</v>
      </c>
      <c r="H92" s="3">
        <v>0</v>
      </c>
      <c r="I92" s="3">
        <v>0</v>
      </c>
      <c r="J92" s="6">
        <v>0</v>
      </c>
      <c r="K92" s="11"/>
    </row>
    <row r="93" spans="1:11" s="7" customFormat="1" ht="15">
      <c r="A93" s="57" t="s">
        <v>151</v>
      </c>
      <c r="B93" s="46" t="s">
        <v>2</v>
      </c>
      <c r="C93" s="47" t="s">
        <v>22</v>
      </c>
      <c r="D93" s="48">
        <v>20000</v>
      </c>
      <c r="E93" s="43">
        <f t="shared" si="6"/>
        <v>20000</v>
      </c>
      <c r="F93" s="44">
        <f t="shared" si="7"/>
        <v>20000</v>
      </c>
      <c r="G93" s="45">
        <v>0</v>
      </c>
      <c r="H93" s="3">
        <v>0</v>
      </c>
      <c r="I93" s="3">
        <v>0</v>
      </c>
      <c r="J93" s="6">
        <v>0</v>
      </c>
      <c r="K93" s="8"/>
    </row>
    <row r="94" spans="1:11" s="7" customFormat="1" ht="26.25">
      <c r="A94" s="57" t="s">
        <v>144</v>
      </c>
      <c r="B94" s="46" t="s">
        <v>2</v>
      </c>
      <c r="C94" s="47" t="s">
        <v>22</v>
      </c>
      <c r="D94" s="48">
        <v>1000</v>
      </c>
      <c r="E94" s="43">
        <f t="shared" si="6"/>
        <v>1000</v>
      </c>
      <c r="F94" s="44">
        <f t="shared" si="7"/>
        <v>133000</v>
      </c>
      <c r="G94" s="45">
        <v>132000</v>
      </c>
      <c r="H94" s="3">
        <v>0</v>
      </c>
      <c r="I94" s="3">
        <v>0</v>
      </c>
      <c r="J94" s="6">
        <v>0</v>
      </c>
      <c r="K94" s="8"/>
    </row>
    <row r="95" spans="1:11" s="7" customFormat="1" ht="39">
      <c r="A95" s="57" t="s">
        <v>147</v>
      </c>
      <c r="B95" s="46" t="s">
        <v>2</v>
      </c>
      <c r="C95" s="47" t="s">
        <v>22</v>
      </c>
      <c r="D95" s="48">
        <v>1000</v>
      </c>
      <c r="E95" s="43">
        <f t="shared" si="6"/>
        <v>1000</v>
      </c>
      <c r="F95" s="44">
        <f t="shared" si="7"/>
        <v>30000</v>
      </c>
      <c r="G95" s="45">
        <v>29000</v>
      </c>
      <c r="H95" s="3">
        <v>0</v>
      </c>
      <c r="I95" s="3">
        <v>0</v>
      </c>
      <c r="J95" s="6">
        <v>0</v>
      </c>
      <c r="K95" s="8"/>
    </row>
    <row r="96" spans="1:11" ht="16.5" customHeight="1">
      <c r="A96" s="57" t="s">
        <v>89</v>
      </c>
      <c r="B96" s="46" t="s">
        <v>2</v>
      </c>
      <c r="C96" s="47" t="s">
        <v>22</v>
      </c>
      <c r="D96" s="48">
        <v>1000</v>
      </c>
      <c r="E96" s="43">
        <f t="shared" si="6"/>
        <v>1000</v>
      </c>
      <c r="F96" s="44">
        <f t="shared" si="7"/>
        <v>150000</v>
      </c>
      <c r="G96" s="45">
        <v>149000</v>
      </c>
      <c r="H96" s="3">
        <v>0</v>
      </c>
      <c r="I96" s="3">
        <v>0</v>
      </c>
      <c r="J96" s="6">
        <v>0</v>
      </c>
      <c r="K96" s="8"/>
    </row>
    <row r="97" spans="1:11" ht="15">
      <c r="A97" s="57" t="s">
        <v>90</v>
      </c>
      <c r="B97" s="46" t="s">
        <v>2</v>
      </c>
      <c r="C97" s="47" t="s">
        <v>22</v>
      </c>
      <c r="D97" s="48">
        <v>1000</v>
      </c>
      <c r="E97" s="43">
        <f t="shared" si="6"/>
        <v>1000</v>
      </c>
      <c r="F97" s="44">
        <f t="shared" si="7"/>
        <v>150000</v>
      </c>
      <c r="G97" s="45">
        <v>149000</v>
      </c>
      <c r="H97" s="3">
        <v>0</v>
      </c>
      <c r="I97" s="3">
        <v>0</v>
      </c>
      <c r="J97" s="6">
        <v>0</v>
      </c>
      <c r="K97" s="8"/>
    </row>
    <row r="98" spans="1:11" s="18" customFormat="1" ht="15">
      <c r="A98" s="57" t="s">
        <v>29</v>
      </c>
      <c r="B98" s="46" t="s">
        <v>2</v>
      </c>
      <c r="C98" s="47" t="s">
        <v>22</v>
      </c>
      <c r="D98" s="48">
        <v>1098458</v>
      </c>
      <c r="E98" s="43">
        <f t="shared" si="6"/>
        <v>1098458</v>
      </c>
      <c r="F98" s="44">
        <f t="shared" si="7"/>
        <v>1098458</v>
      </c>
      <c r="G98" s="45">
        <v>0</v>
      </c>
      <c r="H98" s="3">
        <v>0</v>
      </c>
      <c r="I98" s="3">
        <v>0</v>
      </c>
      <c r="J98" s="6">
        <v>0</v>
      </c>
      <c r="K98" s="8"/>
    </row>
    <row r="99" spans="1:11" s="18" customFormat="1" ht="26.25">
      <c r="A99" s="57" t="s">
        <v>267</v>
      </c>
      <c r="B99" s="46" t="s">
        <v>2</v>
      </c>
      <c r="C99" s="47" t="s">
        <v>22</v>
      </c>
      <c r="D99" s="48">
        <v>30000</v>
      </c>
      <c r="E99" s="43">
        <f t="shared" si="6"/>
        <v>30000</v>
      </c>
      <c r="F99" s="44">
        <f t="shared" si="7"/>
        <v>30000</v>
      </c>
      <c r="G99" s="45"/>
      <c r="H99" s="3"/>
      <c r="I99" s="3"/>
      <c r="J99" s="6"/>
      <c r="K99" s="11"/>
    </row>
    <row r="100" spans="1:11" s="18" customFormat="1" ht="15">
      <c r="A100" s="57" t="s">
        <v>227</v>
      </c>
      <c r="B100" s="46" t="s">
        <v>2</v>
      </c>
      <c r="C100" s="47" t="s">
        <v>22</v>
      </c>
      <c r="D100" s="48">
        <v>73000</v>
      </c>
      <c r="E100" s="43">
        <f t="shared" si="6"/>
        <v>73000</v>
      </c>
      <c r="F100" s="44">
        <f t="shared" si="7"/>
        <v>73000</v>
      </c>
      <c r="G100" s="45">
        <v>0</v>
      </c>
      <c r="H100" s="3">
        <v>0</v>
      </c>
      <c r="I100" s="3">
        <v>0</v>
      </c>
      <c r="J100" s="6">
        <v>0</v>
      </c>
      <c r="K100" s="8"/>
    </row>
    <row r="101" spans="1:11" s="2" customFormat="1" ht="26.25">
      <c r="A101" s="57" t="s">
        <v>30</v>
      </c>
      <c r="B101" s="46" t="s">
        <v>2</v>
      </c>
      <c r="C101" s="47" t="s">
        <v>22</v>
      </c>
      <c r="D101" s="48">
        <v>40000</v>
      </c>
      <c r="E101" s="43">
        <f t="shared" si="6"/>
        <v>40000</v>
      </c>
      <c r="F101" s="44">
        <f t="shared" si="7"/>
        <v>40000</v>
      </c>
      <c r="G101" s="45">
        <v>0</v>
      </c>
      <c r="H101" s="3">
        <v>0</v>
      </c>
      <c r="I101" s="3">
        <v>0</v>
      </c>
      <c r="J101" s="6">
        <v>0</v>
      </c>
      <c r="K101" s="8"/>
    </row>
    <row r="102" spans="1:10" ht="15">
      <c r="A102" s="79" t="s">
        <v>149</v>
      </c>
      <c r="B102" s="80" t="s">
        <v>2</v>
      </c>
      <c r="C102" s="81" t="s">
        <v>22</v>
      </c>
      <c r="D102" s="82">
        <v>1000</v>
      </c>
      <c r="E102" s="43">
        <f t="shared" si="6"/>
        <v>1000</v>
      </c>
      <c r="F102" s="44">
        <f t="shared" si="7"/>
        <v>1000</v>
      </c>
      <c r="G102" s="83">
        <v>0</v>
      </c>
      <c r="H102" s="49">
        <v>0</v>
      </c>
      <c r="I102" s="49">
        <v>0</v>
      </c>
      <c r="J102" s="50">
        <v>0</v>
      </c>
    </row>
    <row r="103" spans="1:10" ht="27" thickBot="1">
      <c r="A103" s="118" t="s">
        <v>31</v>
      </c>
      <c r="B103" s="119" t="s">
        <v>2</v>
      </c>
      <c r="C103" s="120" t="s">
        <v>22</v>
      </c>
      <c r="D103" s="121">
        <v>548364</v>
      </c>
      <c r="E103" s="209">
        <f t="shared" si="6"/>
        <v>548364</v>
      </c>
      <c r="F103" s="212">
        <f t="shared" si="7"/>
        <v>1200000</v>
      </c>
      <c r="G103" s="122">
        <v>651636</v>
      </c>
      <c r="H103" s="123">
        <v>0</v>
      </c>
      <c r="I103" s="123">
        <v>0</v>
      </c>
      <c r="J103" s="124">
        <v>0</v>
      </c>
    </row>
    <row r="104" spans="1:10" ht="19.5" customHeight="1" thickBot="1">
      <c r="A104" s="549" t="s">
        <v>23</v>
      </c>
      <c r="B104" s="550"/>
      <c r="C104" s="551"/>
      <c r="D104" s="87">
        <f aca="true" t="shared" si="9" ref="D104:J104">SUM(D58:D103)</f>
        <v>12387667</v>
      </c>
      <c r="E104" s="210">
        <f t="shared" si="9"/>
        <v>12387667</v>
      </c>
      <c r="F104" s="210">
        <f t="shared" si="9"/>
        <v>15783953</v>
      </c>
      <c r="G104" s="211">
        <f t="shared" si="9"/>
        <v>3396286</v>
      </c>
      <c r="H104" s="88">
        <f t="shared" si="9"/>
        <v>0</v>
      </c>
      <c r="I104" s="88">
        <f t="shared" si="9"/>
        <v>0</v>
      </c>
      <c r="J104" s="89">
        <f t="shared" si="9"/>
        <v>0</v>
      </c>
    </row>
    <row r="105" spans="1:10" ht="19.5" customHeight="1" thickBot="1">
      <c r="A105" s="543" t="s">
        <v>128</v>
      </c>
      <c r="B105" s="544"/>
      <c r="C105" s="544"/>
      <c r="D105" s="544"/>
      <c r="E105" s="544"/>
      <c r="F105" s="544"/>
      <c r="G105" s="544"/>
      <c r="H105" s="544"/>
      <c r="I105" s="544"/>
      <c r="J105" s="545"/>
    </row>
    <row r="106" spans="1:10" ht="27" thickBot="1">
      <c r="A106" s="64" t="s">
        <v>140</v>
      </c>
      <c r="B106" s="65" t="s">
        <v>2</v>
      </c>
      <c r="C106" s="66" t="s">
        <v>127</v>
      </c>
      <c r="D106" s="67">
        <v>140000</v>
      </c>
      <c r="E106" s="67">
        <v>140000</v>
      </c>
      <c r="F106" s="68">
        <v>140000</v>
      </c>
      <c r="G106" s="197">
        <v>0</v>
      </c>
      <c r="H106" s="198">
        <v>0</v>
      </c>
      <c r="I106" s="198">
        <v>0</v>
      </c>
      <c r="J106" s="199">
        <v>0</v>
      </c>
    </row>
    <row r="107" spans="1:10" ht="19.5" customHeight="1" thickBot="1">
      <c r="A107" s="93" t="s">
        <v>126</v>
      </c>
      <c r="B107" s="94"/>
      <c r="C107" s="90"/>
      <c r="D107" s="91">
        <f>D106</f>
        <v>140000</v>
      </c>
      <c r="E107" s="91">
        <f aca="true" t="shared" si="10" ref="E107:J107">E106</f>
        <v>140000</v>
      </c>
      <c r="F107" s="89">
        <f t="shared" si="10"/>
        <v>140000</v>
      </c>
      <c r="G107" s="92">
        <f t="shared" si="10"/>
        <v>0</v>
      </c>
      <c r="H107" s="91">
        <f t="shared" si="10"/>
        <v>0</v>
      </c>
      <c r="I107" s="91">
        <f t="shared" si="10"/>
        <v>0</v>
      </c>
      <c r="J107" s="89">
        <f t="shared" si="10"/>
        <v>0</v>
      </c>
    </row>
    <row r="108" spans="1:10" ht="16.5" customHeight="1" thickBot="1">
      <c r="A108" s="482" t="s">
        <v>24</v>
      </c>
      <c r="B108" s="483"/>
      <c r="C108" s="483"/>
      <c r="D108" s="483"/>
      <c r="E108" s="483"/>
      <c r="F108" s="483"/>
      <c r="G108" s="483"/>
      <c r="H108" s="483"/>
      <c r="I108" s="483"/>
      <c r="J108" s="484"/>
    </row>
    <row r="109" spans="1:10" ht="27" customHeight="1" thickBot="1">
      <c r="A109" s="144" t="s">
        <v>32</v>
      </c>
      <c r="B109" s="145" t="s">
        <v>2</v>
      </c>
      <c r="C109" s="146" t="s">
        <v>25</v>
      </c>
      <c r="D109" s="137">
        <v>205000</v>
      </c>
      <c r="E109" s="137">
        <f>D109</f>
        <v>205000</v>
      </c>
      <c r="F109" s="147">
        <f>D109+G109+H109+I109+J109</f>
        <v>1815422</v>
      </c>
      <c r="G109" s="148">
        <v>1610422</v>
      </c>
      <c r="H109" s="138">
        <v>0</v>
      </c>
      <c r="I109" s="138">
        <v>0</v>
      </c>
      <c r="J109" s="139">
        <v>0</v>
      </c>
    </row>
    <row r="110" spans="1:10" ht="52.5" thickBot="1">
      <c r="A110" s="58" t="s">
        <v>165</v>
      </c>
      <c r="B110" s="149" t="s">
        <v>2</v>
      </c>
      <c r="C110" s="150" t="s">
        <v>25</v>
      </c>
      <c r="D110" s="48">
        <v>1000</v>
      </c>
      <c r="E110" s="137">
        <f aca="true" t="shared" si="11" ref="E110:E173">D110</f>
        <v>1000</v>
      </c>
      <c r="F110" s="60">
        <f aca="true" t="shared" si="12" ref="F110:F154">D110+G110+H110+I110+J110</f>
        <v>6610073</v>
      </c>
      <c r="G110" s="151">
        <v>6609073</v>
      </c>
      <c r="H110" s="142">
        <v>0</v>
      </c>
      <c r="I110" s="142">
        <v>0</v>
      </c>
      <c r="J110" s="143">
        <v>0</v>
      </c>
    </row>
    <row r="111" spans="1:10" ht="39.75" thickBot="1">
      <c r="A111" s="134" t="s">
        <v>159</v>
      </c>
      <c r="B111" s="149" t="s">
        <v>2</v>
      </c>
      <c r="C111" s="150" t="s">
        <v>25</v>
      </c>
      <c r="D111" s="3">
        <v>1000</v>
      </c>
      <c r="E111" s="137">
        <f t="shared" si="11"/>
        <v>1000</v>
      </c>
      <c r="F111" s="60">
        <f t="shared" si="12"/>
        <v>1493918</v>
      </c>
      <c r="G111" s="61">
        <v>1492918</v>
      </c>
      <c r="H111" s="3">
        <v>0</v>
      </c>
      <c r="I111" s="3">
        <v>0</v>
      </c>
      <c r="J111" s="6">
        <v>0</v>
      </c>
    </row>
    <row r="112" spans="1:10" ht="19.5" customHeight="1" thickBot="1">
      <c r="A112" s="152" t="s">
        <v>146</v>
      </c>
      <c r="B112" s="149" t="s">
        <v>2</v>
      </c>
      <c r="C112" s="150" t="s">
        <v>25</v>
      </c>
      <c r="D112" s="48">
        <v>1000</v>
      </c>
      <c r="E112" s="137">
        <f t="shared" si="11"/>
        <v>1000</v>
      </c>
      <c r="F112" s="60">
        <v>11158800</v>
      </c>
      <c r="G112" s="61">
        <v>11157800</v>
      </c>
      <c r="H112" s="3">
        <v>0</v>
      </c>
      <c r="I112" s="3">
        <v>0</v>
      </c>
      <c r="J112" s="6">
        <v>0</v>
      </c>
    </row>
    <row r="113" spans="1:10" ht="15.75" thickBot="1">
      <c r="A113" s="58" t="s">
        <v>34</v>
      </c>
      <c r="B113" s="59" t="s">
        <v>2</v>
      </c>
      <c r="C113" s="59" t="s">
        <v>25</v>
      </c>
      <c r="D113" s="48">
        <v>55000</v>
      </c>
      <c r="E113" s="137">
        <f t="shared" si="11"/>
        <v>55000</v>
      </c>
      <c r="F113" s="60">
        <f t="shared" si="12"/>
        <v>55000</v>
      </c>
      <c r="G113" s="61">
        <v>0</v>
      </c>
      <c r="H113" s="3">
        <v>0</v>
      </c>
      <c r="I113" s="3">
        <v>0</v>
      </c>
      <c r="J113" s="6">
        <v>0</v>
      </c>
    </row>
    <row r="114" spans="1:10" ht="15.75" thickBot="1">
      <c r="A114" s="58" t="s">
        <v>35</v>
      </c>
      <c r="B114" s="59" t="s">
        <v>2</v>
      </c>
      <c r="C114" s="59" t="s">
        <v>25</v>
      </c>
      <c r="D114" s="48">
        <v>2000</v>
      </c>
      <c r="E114" s="137">
        <f t="shared" si="11"/>
        <v>2000</v>
      </c>
      <c r="F114" s="60">
        <f t="shared" si="12"/>
        <v>290000</v>
      </c>
      <c r="G114" s="61">
        <v>288000</v>
      </c>
      <c r="H114" s="3">
        <v>0</v>
      </c>
      <c r="I114" s="3">
        <v>0</v>
      </c>
      <c r="J114" s="6">
        <v>0</v>
      </c>
    </row>
    <row r="115" spans="1:10" ht="12.75" customHeight="1" thickBot="1">
      <c r="A115" s="58" t="s">
        <v>36</v>
      </c>
      <c r="B115" s="59" t="s">
        <v>2</v>
      </c>
      <c r="C115" s="59" t="s">
        <v>25</v>
      </c>
      <c r="D115" s="48">
        <v>1000</v>
      </c>
      <c r="E115" s="137">
        <f t="shared" si="11"/>
        <v>1000</v>
      </c>
      <c r="F115" s="60">
        <f t="shared" si="12"/>
        <v>1000</v>
      </c>
      <c r="G115" s="61">
        <v>0</v>
      </c>
      <c r="H115" s="3">
        <v>0</v>
      </c>
      <c r="I115" s="3">
        <v>0</v>
      </c>
      <c r="J115" s="6">
        <v>0</v>
      </c>
    </row>
    <row r="116" spans="1:10" ht="29.25" customHeight="1" thickBot="1">
      <c r="A116" s="58" t="s">
        <v>37</v>
      </c>
      <c r="B116" s="59" t="s">
        <v>2</v>
      </c>
      <c r="C116" s="59" t="s">
        <v>25</v>
      </c>
      <c r="D116" s="48">
        <v>2000</v>
      </c>
      <c r="E116" s="137">
        <f t="shared" si="11"/>
        <v>2000</v>
      </c>
      <c r="F116" s="60">
        <f t="shared" si="12"/>
        <v>2000</v>
      </c>
      <c r="G116" s="61">
        <v>0</v>
      </c>
      <c r="H116" s="3">
        <v>0</v>
      </c>
      <c r="I116" s="3">
        <v>0</v>
      </c>
      <c r="J116" s="6">
        <v>0</v>
      </c>
    </row>
    <row r="117" spans="1:10" ht="15.75" thickBot="1">
      <c r="A117" s="58" t="s">
        <v>38</v>
      </c>
      <c r="B117" s="59" t="s">
        <v>2</v>
      </c>
      <c r="C117" s="59" t="s">
        <v>25</v>
      </c>
      <c r="D117" s="48">
        <v>163000</v>
      </c>
      <c r="E117" s="137">
        <f t="shared" si="11"/>
        <v>163000</v>
      </c>
      <c r="F117" s="60">
        <f t="shared" si="12"/>
        <v>163000</v>
      </c>
      <c r="G117" s="61">
        <v>0</v>
      </c>
      <c r="H117" s="3">
        <v>0</v>
      </c>
      <c r="I117" s="3">
        <v>0</v>
      </c>
      <c r="J117" s="6">
        <v>0</v>
      </c>
    </row>
    <row r="118" spans="1:10" ht="27" thickBot="1">
      <c r="A118" s="58" t="s">
        <v>33</v>
      </c>
      <c r="B118" s="59" t="s">
        <v>2</v>
      </c>
      <c r="C118" s="59" t="s">
        <v>25</v>
      </c>
      <c r="D118" s="153">
        <v>2000</v>
      </c>
      <c r="E118" s="137">
        <f t="shared" si="11"/>
        <v>2000</v>
      </c>
      <c r="F118" s="60">
        <f t="shared" si="12"/>
        <v>196593432</v>
      </c>
      <c r="G118" s="155">
        <v>70000000</v>
      </c>
      <c r="H118" s="156">
        <v>70000000</v>
      </c>
      <c r="I118" s="156">
        <v>56591432</v>
      </c>
      <c r="J118" s="157">
        <v>0</v>
      </c>
    </row>
    <row r="119" spans="1:10" ht="52.5" thickBot="1">
      <c r="A119" s="58" t="s">
        <v>92</v>
      </c>
      <c r="B119" s="59" t="s">
        <v>2</v>
      </c>
      <c r="C119" s="59" t="s">
        <v>25</v>
      </c>
      <c r="D119" s="48">
        <v>590000</v>
      </c>
      <c r="E119" s="137">
        <f t="shared" si="11"/>
        <v>590000</v>
      </c>
      <c r="F119" s="60">
        <f t="shared" si="12"/>
        <v>590000</v>
      </c>
      <c r="G119" s="61">
        <v>0</v>
      </c>
      <c r="H119" s="3">
        <v>0</v>
      </c>
      <c r="I119" s="3">
        <v>0</v>
      </c>
      <c r="J119" s="6">
        <v>0</v>
      </c>
    </row>
    <row r="120" spans="1:10" ht="39.75" thickBot="1">
      <c r="A120" s="58" t="s">
        <v>93</v>
      </c>
      <c r="B120" s="59" t="s">
        <v>2</v>
      </c>
      <c r="C120" s="59" t="s">
        <v>25</v>
      </c>
      <c r="D120" s="48">
        <v>720000</v>
      </c>
      <c r="E120" s="137">
        <f t="shared" si="11"/>
        <v>720000</v>
      </c>
      <c r="F120" s="60">
        <f t="shared" si="12"/>
        <v>720000</v>
      </c>
      <c r="G120" s="61">
        <v>0</v>
      </c>
      <c r="H120" s="3">
        <v>0</v>
      </c>
      <c r="I120" s="3">
        <v>0</v>
      </c>
      <c r="J120" s="6">
        <v>0</v>
      </c>
    </row>
    <row r="121" spans="1:10" ht="30" customHeight="1" thickBot="1">
      <c r="A121" s="58" t="s">
        <v>94</v>
      </c>
      <c r="B121" s="59" t="s">
        <v>2</v>
      </c>
      <c r="C121" s="59" t="s">
        <v>25</v>
      </c>
      <c r="D121" s="48">
        <v>620000</v>
      </c>
      <c r="E121" s="137">
        <f t="shared" si="11"/>
        <v>620000</v>
      </c>
      <c r="F121" s="60">
        <f t="shared" si="12"/>
        <v>620000</v>
      </c>
      <c r="G121" s="61">
        <v>0</v>
      </c>
      <c r="H121" s="3">
        <v>0</v>
      </c>
      <c r="I121" s="3">
        <v>0</v>
      </c>
      <c r="J121" s="6">
        <v>0</v>
      </c>
    </row>
    <row r="122" spans="1:10" ht="27" thickBot="1">
      <c r="A122" s="58" t="s">
        <v>95</v>
      </c>
      <c r="B122" s="59" t="s">
        <v>2</v>
      </c>
      <c r="C122" s="59" t="s">
        <v>25</v>
      </c>
      <c r="D122" s="48">
        <v>785000</v>
      </c>
      <c r="E122" s="137">
        <f t="shared" si="11"/>
        <v>785000</v>
      </c>
      <c r="F122" s="60">
        <f t="shared" si="12"/>
        <v>785000</v>
      </c>
      <c r="G122" s="61">
        <v>0</v>
      </c>
      <c r="H122" s="3">
        <v>0</v>
      </c>
      <c r="I122" s="3">
        <v>0</v>
      </c>
      <c r="J122" s="6">
        <v>0</v>
      </c>
    </row>
    <row r="123" spans="1:10" ht="27" thickBot="1">
      <c r="A123" s="58" t="s">
        <v>96</v>
      </c>
      <c r="B123" s="59" t="s">
        <v>2</v>
      </c>
      <c r="C123" s="59" t="s">
        <v>25</v>
      </c>
      <c r="D123" s="48">
        <v>294271</v>
      </c>
      <c r="E123" s="137">
        <f t="shared" si="11"/>
        <v>294271</v>
      </c>
      <c r="F123" s="60">
        <f t="shared" si="12"/>
        <v>947000</v>
      </c>
      <c r="G123" s="61">
        <v>652729</v>
      </c>
      <c r="H123" s="3">
        <v>0</v>
      </c>
      <c r="I123" s="3">
        <v>0</v>
      </c>
      <c r="J123" s="6">
        <v>0</v>
      </c>
    </row>
    <row r="124" spans="1:10" ht="52.5" thickBot="1">
      <c r="A124" s="58" t="s">
        <v>97</v>
      </c>
      <c r="B124" s="59" t="s">
        <v>2</v>
      </c>
      <c r="C124" s="59" t="s">
        <v>25</v>
      </c>
      <c r="D124" s="48">
        <v>1000</v>
      </c>
      <c r="E124" s="137">
        <f t="shared" si="11"/>
        <v>1000</v>
      </c>
      <c r="F124" s="60">
        <f t="shared" si="12"/>
        <v>624000</v>
      </c>
      <c r="G124" s="61">
        <v>623000</v>
      </c>
      <c r="H124" s="3">
        <v>0</v>
      </c>
      <c r="I124" s="3">
        <v>0</v>
      </c>
      <c r="J124" s="6">
        <v>0</v>
      </c>
    </row>
    <row r="125" spans="1:10" ht="39.75" thickBot="1">
      <c r="A125" s="58" t="s">
        <v>98</v>
      </c>
      <c r="B125" s="59" t="s">
        <v>2</v>
      </c>
      <c r="C125" s="59" t="s">
        <v>25</v>
      </c>
      <c r="D125" s="48">
        <v>1000</v>
      </c>
      <c r="E125" s="137">
        <f t="shared" si="11"/>
        <v>1000</v>
      </c>
      <c r="F125" s="60">
        <f t="shared" si="12"/>
        <v>633000</v>
      </c>
      <c r="G125" s="61">
        <v>632000</v>
      </c>
      <c r="H125" s="3">
        <v>0</v>
      </c>
      <c r="I125" s="3">
        <v>0</v>
      </c>
      <c r="J125" s="6">
        <v>0</v>
      </c>
    </row>
    <row r="126" spans="1:10" ht="39.75" thickBot="1">
      <c r="A126" s="58" t="s">
        <v>99</v>
      </c>
      <c r="B126" s="59" t="s">
        <v>2</v>
      </c>
      <c r="C126" s="59" t="s">
        <v>25</v>
      </c>
      <c r="D126" s="48">
        <v>1000</v>
      </c>
      <c r="E126" s="137">
        <f t="shared" si="11"/>
        <v>1000</v>
      </c>
      <c r="F126" s="60">
        <f t="shared" si="12"/>
        <v>645000</v>
      </c>
      <c r="G126" s="61">
        <v>644000</v>
      </c>
      <c r="H126" s="3">
        <v>0</v>
      </c>
      <c r="I126" s="3">
        <v>0</v>
      </c>
      <c r="J126" s="6">
        <v>0</v>
      </c>
    </row>
    <row r="127" spans="1:10" ht="30" customHeight="1" thickBot="1">
      <c r="A127" s="58" t="s">
        <v>125</v>
      </c>
      <c r="B127" s="59" t="s">
        <v>2</v>
      </c>
      <c r="C127" s="59" t="s">
        <v>25</v>
      </c>
      <c r="D127" s="153">
        <v>570000</v>
      </c>
      <c r="E127" s="137">
        <f t="shared" si="11"/>
        <v>570000</v>
      </c>
      <c r="F127" s="60">
        <f t="shared" si="12"/>
        <v>570000</v>
      </c>
      <c r="G127" s="61">
        <v>0</v>
      </c>
      <c r="H127" s="3">
        <v>0</v>
      </c>
      <c r="I127" s="3">
        <v>0</v>
      </c>
      <c r="J127" s="6">
        <v>0</v>
      </c>
    </row>
    <row r="128" spans="1:10" ht="15.75" thickBot="1">
      <c r="A128" s="58" t="s">
        <v>203</v>
      </c>
      <c r="B128" s="59" t="s">
        <v>2</v>
      </c>
      <c r="C128" s="59" t="s">
        <v>25</v>
      </c>
      <c r="D128" s="155">
        <v>1000</v>
      </c>
      <c r="E128" s="137">
        <f t="shared" si="11"/>
        <v>1000</v>
      </c>
      <c r="F128" s="60">
        <f t="shared" si="12"/>
        <v>35700</v>
      </c>
      <c r="G128" s="61">
        <v>34700</v>
      </c>
      <c r="H128" s="3">
        <v>0</v>
      </c>
      <c r="I128" s="3">
        <v>0</v>
      </c>
      <c r="J128" s="6">
        <v>0</v>
      </c>
    </row>
    <row r="129" spans="1:10" ht="15.75" thickBot="1">
      <c r="A129" s="58" t="s">
        <v>204</v>
      </c>
      <c r="B129" s="59" t="s">
        <v>2</v>
      </c>
      <c r="C129" s="59" t="s">
        <v>25</v>
      </c>
      <c r="D129" s="155">
        <v>1000</v>
      </c>
      <c r="E129" s="137">
        <f t="shared" si="11"/>
        <v>1000</v>
      </c>
      <c r="F129" s="60">
        <f t="shared" si="12"/>
        <v>35700</v>
      </c>
      <c r="G129" s="61">
        <v>34700</v>
      </c>
      <c r="H129" s="3">
        <v>0</v>
      </c>
      <c r="I129" s="3">
        <v>0</v>
      </c>
      <c r="J129" s="6">
        <v>0</v>
      </c>
    </row>
    <row r="130" spans="1:10" ht="15.75" thickBot="1">
      <c r="A130" s="58" t="s">
        <v>182</v>
      </c>
      <c r="B130" s="59" t="s">
        <v>2</v>
      </c>
      <c r="C130" s="59" t="s">
        <v>25</v>
      </c>
      <c r="D130" s="155">
        <v>35700</v>
      </c>
      <c r="E130" s="137">
        <f t="shared" si="11"/>
        <v>35700</v>
      </c>
      <c r="F130" s="60">
        <f t="shared" si="12"/>
        <v>35700</v>
      </c>
      <c r="G130" s="61">
        <v>0</v>
      </c>
      <c r="H130" s="158">
        <v>0</v>
      </c>
      <c r="I130" s="158">
        <v>0</v>
      </c>
      <c r="J130" s="159">
        <v>0</v>
      </c>
    </row>
    <row r="131" spans="1:10" ht="27" thickBot="1">
      <c r="A131" s="58" t="s">
        <v>183</v>
      </c>
      <c r="B131" s="59" t="s">
        <v>2</v>
      </c>
      <c r="C131" s="59" t="s">
        <v>25</v>
      </c>
      <c r="D131" s="155">
        <v>35700</v>
      </c>
      <c r="E131" s="137">
        <f t="shared" si="11"/>
        <v>35700</v>
      </c>
      <c r="F131" s="60">
        <f t="shared" si="12"/>
        <v>35700</v>
      </c>
      <c r="G131" s="61">
        <v>0</v>
      </c>
      <c r="H131" s="158">
        <v>0</v>
      </c>
      <c r="I131" s="158">
        <v>0</v>
      </c>
      <c r="J131" s="159">
        <v>0</v>
      </c>
    </row>
    <row r="132" spans="1:10" ht="15.75" thickBot="1">
      <c r="A132" s="58" t="s">
        <v>207</v>
      </c>
      <c r="B132" s="59" t="s">
        <v>2</v>
      </c>
      <c r="C132" s="59" t="s">
        <v>25</v>
      </c>
      <c r="D132" s="155">
        <v>1000</v>
      </c>
      <c r="E132" s="137">
        <f t="shared" si="11"/>
        <v>1000</v>
      </c>
      <c r="F132" s="60">
        <f t="shared" si="12"/>
        <v>35700</v>
      </c>
      <c r="G132" s="61">
        <v>34700</v>
      </c>
      <c r="H132" s="158">
        <v>0</v>
      </c>
      <c r="I132" s="158">
        <v>0</v>
      </c>
      <c r="J132" s="159">
        <v>0</v>
      </c>
    </row>
    <row r="133" spans="1:10" ht="15.75" thickBot="1">
      <c r="A133" s="58" t="s">
        <v>208</v>
      </c>
      <c r="B133" s="59" t="s">
        <v>2</v>
      </c>
      <c r="C133" s="59" t="s">
        <v>25</v>
      </c>
      <c r="D133" s="155">
        <v>1000</v>
      </c>
      <c r="E133" s="137">
        <f t="shared" si="11"/>
        <v>1000</v>
      </c>
      <c r="F133" s="60">
        <f t="shared" si="12"/>
        <v>35700</v>
      </c>
      <c r="G133" s="61">
        <v>34700</v>
      </c>
      <c r="H133" s="158">
        <v>0</v>
      </c>
      <c r="I133" s="158">
        <v>0</v>
      </c>
      <c r="J133" s="159">
        <v>0</v>
      </c>
    </row>
    <row r="134" spans="1:10" ht="15.75" thickBot="1">
      <c r="A134" s="58" t="s">
        <v>209</v>
      </c>
      <c r="B134" s="59" t="s">
        <v>2</v>
      </c>
      <c r="C134" s="59" t="s">
        <v>25</v>
      </c>
      <c r="D134" s="155">
        <v>1000</v>
      </c>
      <c r="E134" s="137">
        <f t="shared" si="11"/>
        <v>1000</v>
      </c>
      <c r="F134" s="60">
        <f t="shared" si="12"/>
        <v>35700</v>
      </c>
      <c r="G134" s="61">
        <v>34700</v>
      </c>
      <c r="H134" s="158">
        <v>0</v>
      </c>
      <c r="I134" s="158">
        <v>0</v>
      </c>
      <c r="J134" s="159">
        <v>0</v>
      </c>
    </row>
    <row r="135" spans="1:10" ht="15.75" thickBot="1">
      <c r="A135" s="58" t="s">
        <v>225</v>
      </c>
      <c r="B135" s="59" t="s">
        <v>2</v>
      </c>
      <c r="C135" s="59" t="s">
        <v>25</v>
      </c>
      <c r="D135" s="155">
        <v>1000</v>
      </c>
      <c r="E135" s="137">
        <f t="shared" si="11"/>
        <v>1000</v>
      </c>
      <c r="F135" s="60">
        <f t="shared" si="12"/>
        <v>35700</v>
      </c>
      <c r="G135" s="61">
        <v>34700</v>
      </c>
      <c r="H135" s="158">
        <v>0</v>
      </c>
      <c r="I135" s="158">
        <v>0</v>
      </c>
      <c r="J135" s="159">
        <v>0</v>
      </c>
    </row>
    <row r="136" spans="1:10" ht="27" thickBot="1">
      <c r="A136" s="58" t="s">
        <v>210</v>
      </c>
      <c r="B136" s="59" t="s">
        <v>2</v>
      </c>
      <c r="C136" s="59" t="s">
        <v>25</v>
      </c>
      <c r="D136" s="153">
        <v>100000</v>
      </c>
      <c r="E136" s="137">
        <f t="shared" si="11"/>
        <v>100000</v>
      </c>
      <c r="F136" s="60">
        <f t="shared" si="12"/>
        <v>100000</v>
      </c>
      <c r="G136" s="61">
        <v>0</v>
      </c>
      <c r="H136" s="158">
        <v>0</v>
      </c>
      <c r="I136" s="158">
        <v>0</v>
      </c>
      <c r="J136" s="159">
        <v>0</v>
      </c>
    </row>
    <row r="137" spans="1:10" ht="39.75" thickBot="1">
      <c r="A137" s="58" t="s">
        <v>100</v>
      </c>
      <c r="B137" s="59" t="s">
        <v>2</v>
      </c>
      <c r="C137" s="59" t="s">
        <v>25</v>
      </c>
      <c r="D137" s="153">
        <v>157080</v>
      </c>
      <c r="E137" s="137">
        <f t="shared" si="11"/>
        <v>157080</v>
      </c>
      <c r="F137" s="60">
        <f t="shared" si="12"/>
        <v>157080</v>
      </c>
      <c r="G137" s="61">
        <v>0</v>
      </c>
      <c r="H137" s="3">
        <v>0</v>
      </c>
      <c r="I137" s="3">
        <v>0</v>
      </c>
      <c r="J137" s="6">
        <v>0</v>
      </c>
    </row>
    <row r="138" spans="1:10" ht="39.75" thickBot="1">
      <c r="A138" s="58" t="s">
        <v>158</v>
      </c>
      <c r="B138" s="59" t="s">
        <v>2</v>
      </c>
      <c r="C138" s="59" t="s">
        <v>25</v>
      </c>
      <c r="D138" s="48">
        <v>60000</v>
      </c>
      <c r="E138" s="137">
        <f t="shared" si="11"/>
        <v>60000</v>
      </c>
      <c r="F138" s="60">
        <f t="shared" si="12"/>
        <v>60000</v>
      </c>
      <c r="G138" s="61">
        <v>0</v>
      </c>
      <c r="H138" s="3">
        <v>0</v>
      </c>
      <c r="I138" s="3">
        <v>0</v>
      </c>
      <c r="J138" s="6">
        <v>0</v>
      </c>
    </row>
    <row r="139" spans="1:10" ht="27" thickBot="1">
      <c r="A139" s="58" t="s">
        <v>39</v>
      </c>
      <c r="B139" s="59" t="s">
        <v>2</v>
      </c>
      <c r="C139" s="59" t="s">
        <v>25</v>
      </c>
      <c r="D139" s="48">
        <v>37000</v>
      </c>
      <c r="E139" s="137">
        <f t="shared" si="11"/>
        <v>37000</v>
      </c>
      <c r="F139" s="60">
        <f t="shared" si="12"/>
        <v>37000</v>
      </c>
      <c r="G139" s="61">
        <v>0</v>
      </c>
      <c r="H139" s="3">
        <v>0</v>
      </c>
      <c r="I139" s="3">
        <v>0</v>
      </c>
      <c r="J139" s="6">
        <v>0</v>
      </c>
    </row>
    <row r="140" spans="1:10" ht="39.75" thickBot="1">
      <c r="A140" s="58" t="s">
        <v>65</v>
      </c>
      <c r="B140" s="59" t="s">
        <v>2</v>
      </c>
      <c r="C140" s="59" t="s">
        <v>25</v>
      </c>
      <c r="D140" s="48">
        <v>1000</v>
      </c>
      <c r="E140" s="137">
        <f t="shared" si="11"/>
        <v>1000</v>
      </c>
      <c r="F140" s="60">
        <f t="shared" si="12"/>
        <v>13000</v>
      </c>
      <c r="G140" s="61">
        <v>12000</v>
      </c>
      <c r="H140" s="3">
        <v>0</v>
      </c>
      <c r="I140" s="3">
        <v>0</v>
      </c>
      <c r="J140" s="6">
        <v>0</v>
      </c>
    </row>
    <row r="141" spans="1:10" ht="45.75" customHeight="1" thickBot="1">
      <c r="A141" s="58" t="s">
        <v>66</v>
      </c>
      <c r="B141" s="59" t="s">
        <v>2</v>
      </c>
      <c r="C141" s="59" t="s">
        <v>25</v>
      </c>
      <c r="D141" s="48">
        <v>1000</v>
      </c>
      <c r="E141" s="137">
        <f t="shared" si="11"/>
        <v>1000</v>
      </c>
      <c r="F141" s="60">
        <f t="shared" si="12"/>
        <v>17000</v>
      </c>
      <c r="G141" s="61">
        <v>16000</v>
      </c>
      <c r="H141" s="3">
        <v>0</v>
      </c>
      <c r="I141" s="3">
        <v>0</v>
      </c>
      <c r="J141" s="6">
        <v>0</v>
      </c>
    </row>
    <row r="142" spans="1:10" ht="27" thickBot="1">
      <c r="A142" s="58" t="s">
        <v>67</v>
      </c>
      <c r="B142" s="59" t="s">
        <v>2</v>
      </c>
      <c r="C142" s="59" t="s">
        <v>25</v>
      </c>
      <c r="D142" s="48">
        <v>1000</v>
      </c>
      <c r="E142" s="137">
        <f t="shared" si="11"/>
        <v>1000</v>
      </c>
      <c r="F142" s="60">
        <f t="shared" si="12"/>
        <v>14000</v>
      </c>
      <c r="G142" s="61">
        <v>13000</v>
      </c>
      <c r="H142" s="3">
        <v>0</v>
      </c>
      <c r="I142" s="3">
        <v>0</v>
      </c>
      <c r="J142" s="6">
        <v>0</v>
      </c>
    </row>
    <row r="143" spans="1:10" s="2" customFormat="1" ht="30.75" customHeight="1" thickBot="1">
      <c r="A143" s="58" t="s">
        <v>68</v>
      </c>
      <c r="B143" s="59" t="s">
        <v>2</v>
      </c>
      <c r="C143" s="59" t="s">
        <v>25</v>
      </c>
      <c r="D143" s="48">
        <v>1000</v>
      </c>
      <c r="E143" s="137">
        <f t="shared" si="11"/>
        <v>1000</v>
      </c>
      <c r="F143" s="60">
        <f t="shared" si="12"/>
        <v>12000</v>
      </c>
      <c r="G143" s="61">
        <v>11000</v>
      </c>
      <c r="H143" s="3">
        <v>0</v>
      </c>
      <c r="I143" s="3">
        <v>0</v>
      </c>
      <c r="J143" s="6">
        <v>0</v>
      </c>
    </row>
    <row r="144" spans="1:10" ht="27" thickBot="1">
      <c r="A144" s="58" t="s">
        <v>69</v>
      </c>
      <c r="B144" s="59" t="s">
        <v>2</v>
      </c>
      <c r="C144" s="59" t="s">
        <v>25</v>
      </c>
      <c r="D144" s="48">
        <v>1000</v>
      </c>
      <c r="E144" s="137">
        <f t="shared" si="11"/>
        <v>1000</v>
      </c>
      <c r="F144" s="60">
        <f t="shared" si="12"/>
        <v>16000</v>
      </c>
      <c r="G144" s="61">
        <v>15000</v>
      </c>
      <c r="H144" s="3">
        <v>0</v>
      </c>
      <c r="I144" s="3">
        <v>0</v>
      </c>
      <c r="J144" s="6">
        <v>0</v>
      </c>
    </row>
    <row r="145" spans="1:10" ht="27" thickBot="1">
      <c r="A145" s="58" t="s">
        <v>70</v>
      </c>
      <c r="B145" s="59" t="s">
        <v>2</v>
      </c>
      <c r="C145" s="59" t="s">
        <v>25</v>
      </c>
      <c r="D145" s="48">
        <v>1000</v>
      </c>
      <c r="E145" s="137">
        <f t="shared" si="11"/>
        <v>1000</v>
      </c>
      <c r="F145" s="60">
        <f t="shared" si="12"/>
        <v>14000</v>
      </c>
      <c r="G145" s="61">
        <v>13000</v>
      </c>
      <c r="H145" s="3">
        <v>0</v>
      </c>
      <c r="I145" s="3">
        <v>0</v>
      </c>
      <c r="J145" s="6">
        <v>0</v>
      </c>
    </row>
    <row r="146" spans="1:10" ht="27" thickBot="1">
      <c r="A146" s="58" t="s">
        <v>71</v>
      </c>
      <c r="B146" s="59" t="s">
        <v>2</v>
      </c>
      <c r="C146" s="59" t="s">
        <v>25</v>
      </c>
      <c r="D146" s="48">
        <v>1000</v>
      </c>
      <c r="E146" s="137">
        <f t="shared" si="11"/>
        <v>1000</v>
      </c>
      <c r="F146" s="60">
        <f t="shared" si="12"/>
        <v>13000</v>
      </c>
      <c r="G146" s="61">
        <v>12000</v>
      </c>
      <c r="H146" s="3">
        <v>0</v>
      </c>
      <c r="I146" s="3">
        <v>0</v>
      </c>
      <c r="J146" s="6">
        <v>0</v>
      </c>
    </row>
    <row r="147" spans="1:10" ht="27" thickBot="1">
      <c r="A147" s="58" t="s">
        <v>72</v>
      </c>
      <c r="B147" s="59" t="s">
        <v>2</v>
      </c>
      <c r="C147" s="59" t="s">
        <v>25</v>
      </c>
      <c r="D147" s="48">
        <v>1000</v>
      </c>
      <c r="E147" s="137">
        <f t="shared" si="11"/>
        <v>1000</v>
      </c>
      <c r="F147" s="60">
        <f t="shared" si="12"/>
        <v>17000</v>
      </c>
      <c r="G147" s="61">
        <v>16000</v>
      </c>
      <c r="H147" s="3">
        <v>0</v>
      </c>
      <c r="I147" s="3">
        <v>0</v>
      </c>
      <c r="J147" s="6">
        <v>0</v>
      </c>
    </row>
    <row r="148" spans="1:10" ht="27" thickBot="1">
      <c r="A148" s="58" t="s">
        <v>73</v>
      </c>
      <c r="B148" s="59" t="s">
        <v>2</v>
      </c>
      <c r="C148" s="59" t="s">
        <v>25</v>
      </c>
      <c r="D148" s="48">
        <v>1000</v>
      </c>
      <c r="E148" s="137">
        <f t="shared" si="11"/>
        <v>1000</v>
      </c>
      <c r="F148" s="60">
        <f t="shared" si="12"/>
        <v>11000</v>
      </c>
      <c r="G148" s="61">
        <v>10000</v>
      </c>
      <c r="H148" s="3">
        <v>0</v>
      </c>
      <c r="I148" s="3">
        <v>0</v>
      </c>
      <c r="J148" s="6">
        <v>0</v>
      </c>
    </row>
    <row r="149" spans="1:10" ht="39.75" thickBot="1">
      <c r="A149" s="58" t="s">
        <v>74</v>
      </c>
      <c r="B149" s="59" t="s">
        <v>2</v>
      </c>
      <c r="C149" s="59" t="s">
        <v>25</v>
      </c>
      <c r="D149" s="48">
        <v>1000</v>
      </c>
      <c r="E149" s="137">
        <f t="shared" si="11"/>
        <v>1000</v>
      </c>
      <c r="F149" s="60">
        <f t="shared" si="12"/>
        <v>15000</v>
      </c>
      <c r="G149" s="61">
        <v>14000</v>
      </c>
      <c r="H149" s="3">
        <v>0</v>
      </c>
      <c r="I149" s="3">
        <v>0</v>
      </c>
      <c r="J149" s="6">
        <v>0</v>
      </c>
    </row>
    <row r="150" spans="1:10" ht="39.75" thickBot="1">
      <c r="A150" s="58" t="s">
        <v>75</v>
      </c>
      <c r="B150" s="59" t="s">
        <v>2</v>
      </c>
      <c r="C150" s="59" t="s">
        <v>25</v>
      </c>
      <c r="D150" s="48">
        <v>1000</v>
      </c>
      <c r="E150" s="137">
        <f t="shared" si="11"/>
        <v>1000</v>
      </c>
      <c r="F150" s="60">
        <f t="shared" si="12"/>
        <v>18000</v>
      </c>
      <c r="G150" s="61">
        <v>17000</v>
      </c>
      <c r="H150" s="3">
        <v>0</v>
      </c>
      <c r="I150" s="3">
        <v>0</v>
      </c>
      <c r="J150" s="6">
        <v>0</v>
      </c>
    </row>
    <row r="151" spans="1:10" ht="52.5" thickBot="1">
      <c r="A151" s="58" t="s">
        <v>76</v>
      </c>
      <c r="B151" s="59" t="s">
        <v>2</v>
      </c>
      <c r="C151" s="59" t="s">
        <v>25</v>
      </c>
      <c r="D151" s="48">
        <v>4200</v>
      </c>
      <c r="E151" s="137">
        <f t="shared" si="11"/>
        <v>4200</v>
      </c>
      <c r="F151" s="60">
        <f t="shared" si="12"/>
        <v>4200</v>
      </c>
      <c r="G151" s="61">
        <v>0</v>
      </c>
      <c r="H151" s="3">
        <v>0</v>
      </c>
      <c r="I151" s="3">
        <v>0</v>
      </c>
      <c r="J151" s="6">
        <v>0</v>
      </c>
    </row>
    <row r="152" spans="1:10" ht="39.75" thickBot="1">
      <c r="A152" s="58" t="s">
        <v>77</v>
      </c>
      <c r="B152" s="59" t="s">
        <v>2</v>
      </c>
      <c r="C152" s="59" t="s">
        <v>25</v>
      </c>
      <c r="D152" s="48">
        <v>4400</v>
      </c>
      <c r="E152" s="137">
        <f t="shared" si="11"/>
        <v>4400</v>
      </c>
      <c r="F152" s="60">
        <f t="shared" si="12"/>
        <v>4400</v>
      </c>
      <c r="G152" s="61">
        <v>0</v>
      </c>
      <c r="H152" s="3">
        <v>0</v>
      </c>
      <c r="I152" s="3">
        <v>0</v>
      </c>
      <c r="J152" s="6">
        <v>0</v>
      </c>
    </row>
    <row r="153" spans="1:10" ht="39.75" thickBot="1">
      <c r="A153" s="58" t="s">
        <v>78</v>
      </c>
      <c r="B153" s="59" t="s">
        <v>2</v>
      </c>
      <c r="C153" s="59" t="s">
        <v>25</v>
      </c>
      <c r="D153" s="48">
        <v>4300</v>
      </c>
      <c r="E153" s="137">
        <f t="shared" si="11"/>
        <v>4300</v>
      </c>
      <c r="F153" s="60">
        <f t="shared" si="12"/>
        <v>4300</v>
      </c>
      <c r="G153" s="61">
        <v>0</v>
      </c>
      <c r="H153" s="3">
        <v>0</v>
      </c>
      <c r="I153" s="3">
        <v>0</v>
      </c>
      <c r="J153" s="6">
        <v>0</v>
      </c>
    </row>
    <row r="154" spans="1:10" ht="51" customHeight="1" thickBot="1">
      <c r="A154" s="58" t="s">
        <v>79</v>
      </c>
      <c r="B154" s="59" t="s">
        <v>2</v>
      </c>
      <c r="C154" s="59" t="s">
        <v>25</v>
      </c>
      <c r="D154" s="48">
        <v>1000</v>
      </c>
      <c r="E154" s="137">
        <f t="shared" si="11"/>
        <v>1000</v>
      </c>
      <c r="F154" s="60">
        <f t="shared" si="12"/>
        <v>18000</v>
      </c>
      <c r="G154" s="61">
        <v>17000</v>
      </c>
      <c r="H154" s="3">
        <v>0</v>
      </c>
      <c r="I154" s="3">
        <v>0</v>
      </c>
      <c r="J154" s="6">
        <v>0</v>
      </c>
    </row>
    <row r="155" spans="1:10" ht="52.5" thickBot="1">
      <c r="A155" s="58" t="s">
        <v>80</v>
      </c>
      <c r="B155" s="59" t="s">
        <v>2</v>
      </c>
      <c r="C155" s="59" t="s">
        <v>25</v>
      </c>
      <c r="D155" s="48">
        <v>1000</v>
      </c>
      <c r="E155" s="137">
        <f t="shared" si="11"/>
        <v>1000</v>
      </c>
      <c r="F155" s="60">
        <f aca="true" t="shared" si="13" ref="F155:F203">D155+G155+H155+I155+J155</f>
        <v>18000</v>
      </c>
      <c r="G155" s="61">
        <v>17000</v>
      </c>
      <c r="H155" s="3">
        <v>0</v>
      </c>
      <c r="I155" s="3">
        <v>0</v>
      </c>
      <c r="J155" s="6">
        <v>0</v>
      </c>
    </row>
    <row r="156" spans="1:10" ht="52.5" thickBot="1">
      <c r="A156" s="58" t="s">
        <v>166</v>
      </c>
      <c r="B156" s="59" t="s">
        <v>2</v>
      </c>
      <c r="C156" s="59" t="s">
        <v>25</v>
      </c>
      <c r="D156" s="48">
        <v>142000</v>
      </c>
      <c r="E156" s="137">
        <f t="shared" si="11"/>
        <v>142000</v>
      </c>
      <c r="F156" s="60">
        <f t="shared" si="13"/>
        <v>142000</v>
      </c>
      <c r="G156" s="61">
        <v>0</v>
      </c>
      <c r="H156" s="3"/>
      <c r="I156" s="3"/>
      <c r="J156" s="6"/>
    </row>
    <row r="157" spans="1:10" ht="15.75" thickBot="1">
      <c r="A157" s="58" t="s">
        <v>129</v>
      </c>
      <c r="B157" s="59" t="s">
        <v>2</v>
      </c>
      <c r="C157" s="59" t="s">
        <v>25</v>
      </c>
      <c r="D157" s="48">
        <v>216000</v>
      </c>
      <c r="E157" s="137">
        <f t="shared" si="11"/>
        <v>216000</v>
      </c>
      <c r="F157" s="60">
        <f t="shared" si="13"/>
        <v>216000</v>
      </c>
      <c r="G157" s="61">
        <v>0</v>
      </c>
      <c r="H157" s="3">
        <v>0</v>
      </c>
      <c r="I157" s="3">
        <v>0</v>
      </c>
      <c r="J157" s="6">
        <v>0</v>
      </c>
    </row>
    <row r="158" spans="1:10" ht="27" thickBot="1">
      <c r="A158" s="58" t="s">
        <v>221</v>
      </c>
      <c r="B158" s="59" t="s">
        <v>2</v>
      </c>
      <c r="C158" s="59" t="s">
        <v>25</v>
      </c>
      <c r="D158" s="48">
        <v>50000</v>
      </c>
      <c r="E158" s="137">
        <f t="shared" si="11"/>
        <v>50000</v>
      </c>
      <c r="F158" s="60">
        <f t="shared" si="13"/>
        <v>50000</v>
      </c>
      <c r="G158" s="61">
        <v>0</v>
      </c>
      <c r="H158" s="3">
        <v>0</v>
      </c>
      <c r="I158" s="3">
        <v>0</v>
      </c>
      <c r="J158" s="6">
        <v>0</v>
      </c>
    </row>
    <row r="159" spans="1:10" ht="15.75" thickBot="1">
      <c r="A159" s="58" t="s">
        <v>40</v>
      </c>
      <c r="B159" s="59" t="s">
        <v>2</v>
      </c>
      <c r="C159" s="59" t="s">
        <v>25</v>
      </c>
      <c r="D159" s="48">
        <v>1000</v>
      </c>
      <c r="E159" s="137">
        <f t="shared" si="11"/>
        <v>1000</v>
      </c>
      <c r="F159" s="60">
        <f t="shared" si="13"/>
        <v>2545000</v>
      </c>
      <c r="G159" s="61">
        <v>2544000</v>
      </c>
      <c r="H159" s="3">
        <v>0</v>
      </c>
      <c r="I159" s="3">
        <v>0</v>
      </c>
      <c r="J159" s="6">
        <v>0</v>
      </c>
    </row>
    <row r="160" spans="1:10" ht="27" thickBot="1">
      <c r="A160" s="58" t="s">
        <v>41</v>
      </c>
      <c r="B160" s="59" t="s">
        <v>2</v>
      </c>
      <c r="C160" s="59" t="s">
        <v>25</v>
      </c>
      <c r="D160" s="48">
        <v>1000</v>
      </c>
      <c r="E160" s="137">
        <f t="shared" si="11"/>
        <v>1000</v>
      </c>
      <c r="F160" s="60">
        <f t="shared" si="13"/>
        <v>42789</v>
      </c>
      <c r="G160" s="61">
        <v>41789</v>
      </c>
      <c r="H160" s="3">
        <v>0</v>
      </c>
      <c r="I160" s="3">
        <v>0</v>
      </c>
      <c r="J160" s="6">
        <v>0</v>
      </c>
    </row>
    <row r="161" spans="1:10" ht="27" thickBot="1">
      <c r="A161" s="58" t="s">
        <v>42</v>
      </c>
      <c r="B161" s="59" t="s">
        <v>2</v>
      </c>
      <c r="C161" s="59" t="s">
        <v>25</v>
      </c>
      <c r="D161" s="48">
        <v>0</v>
      </c>
      <c r="E161" s="137">
        <f t="shared" si="11"/>
        <v>0</v>
      </c>
      <c r="F161" s="60">
        <f t="shared" si="13"/>
        <v>2960</v>
      </c>
      <c r="G161" s="61">
        <v>0</v>
      </c>
      <c r="H161" s="3">
        <v>0</v>
      </c>
      <c r="I161" s="3">
        <v>2960</v>
      </c>
      <c r="J161" s="6">
        <v>0</v>
      </c>
    </row>
    <row r="162" spans="1:10" ht="44.25" customHeight="1" thickBot="1">
      <c r="A162" s="58" t="s">
        <v>43</v>
      </c>
      <c r="B162" s="59" t="s">
        <v>2</v>
      </c>
      <c r="C162" s="59" t="s">
        <v>25</v>
      </c>
      <c r="D162" s="48">
        <v>1000</v>
      </c>
      <c r="E162" s="137">
        <f t="shared" si="11"/>
        <v>1000</v>
      </c>
      <c r="F162" s="60">
        <v>17004</v>
      </c>
      <c r="G162" s="61">
        <v>16004</v>
      </c>
      <c r="H162" s="3">
        <v>0</v>
      </c>
      <c r="I162" s="3">
        <v>0</v>
      </c>
      <c r="J162" s="6">
        <v>0</v>
      </c>
    </row>
    <row r="163" spans="1:10" ht="39.75" thickBot="1">
      <c r="A163" s="58" t="s">
        <v>44</v>
      </c>
      <c r="B163" s="59" t="s">
        <v>2</v>
      </c>
      <c r="C163" s="59" t="s">
        <v>25</v>
      </c>
      <c r="D163" s="48">
        <v>2000</v>
      </c>
      <c r="E163" s="137">
        <f t="shared" si="11"/>
        <v>2000</v>
      </c>
      <c r="F163" s="60">
        <f t="shared" si="13"/>
        <v>14000</v>
      </c>
      <c r="G163" s="61">
        <v>12000</v>
      </c>
      <c r="H163" s="3">
        <v>0</v>
      </c>
      <c r="I163" s="3">
        <v>0</v>
      </c>
      <c r="J163" s="6">
        <v>0</v>
      </c>
    </row>
    <row r="164" spans="1:10" ht="27" thickBot="1">
      <c r="A164" s="58" t="s">
        <v>45</v>
      </c>
      <c r="B164" s="59" t="s">
        <v>2</v>
      </c>
      <c r="C164" s="59" t="s">
        <v>25</v>
      </c>
      <c r="D164" s="48">
        <v>1716</v>
      </c>
      <c r="E164" s="137">
        <f t="shared" si="11"/>
        <v>1716</v>
      </c>
      <c r="F164" s="60">
        <f t="shared" si="13"/>
        <v>1716</v>
      </c>
      <c r="G164" s="61">
        <v>0</v>
      </c>
      <c r="H164" s="3">
        <v>0</v>
      </c>
      <c r="I164" s="3">
        <v>0</v>
      </c>
      <c r="J164" s="6">
        <v>0</v>
      </c>
    </row>
    <row r="165" spans="1:10" ht="30" customHeight="1" thickBot="1">
      <c r="A165" s="58" t="s">
        <v>46</v>
      </c>
      <c r="B165" s="59" t="s">
        <v>2</v>
      </c>
      <c r="C165" s="59" t="s">
        <v>25</v>
      </c>
      <c r="D165" s="48">
        <v>9486</v>
      </c>
      <c r="E165" s="137">
        <f t="shared" si="11"/>
        <v>9486</v>
      </c>
      <c r="F165" s="60">
        <f t="shared" si="13"/>
        <v>9486</v>
      </c>
      <c r="G165" s="61">
        <v>0</v>
      </c>
      <c r="H165" s="3">
        <v>0</v>
      </c>
      <c r="I165" s="3">
        <v>0</v>
      </c>
      <c r="J165" s="6">
        <v>0</v>
      </c>
    </row>
    <row r="166" spans="1:10" ht="31.5" customHeight="1" thickBot="1">
      <c r="A166" s="58" t="s">
        <v>47</v>
      </c>
      <c r="B166" s="59" t="s">
        <v>2</v>
      </c>
      <c r="C166" s="59" t="s">
        <v>25</v>
      </c>
      <c r="D166" s="48">
        <v>1359</v>
      </c>
      <c r="E166" s="137">
        <f t="shared" si="11"/>
        <v>1359</v>
      </c>
      <c r="F166" s="60">
        <f t="shared" si="13"/>
        <v>1359</v>
      </c>
      <c r="G166" s="61">
        <v>0</v>
      </c>
      <c r="H166" s="3">
        <v>0</v>
      </c>
      <c r="I166" s="3">
        <v>0</v>
      </c>
      <c r="J166" s="6">
        <v>0</v>
      </c>
    </row>
    <row r="167" spans="1:10" ht="27" thickBot="1">
      <c r="A167" s="58" t="s">
        <v>48</v>
      </c>
      <c r="B167" s="59" t="s">
        <v>2</v>
      </c>
      <c r="C167" s="59" t="s">
        <v>25</v>
      </c>
      <c r="D167" s="48">
        <v>6500</v>
      </c>
      <c r="E167" s="137">
        <f t="shared" si="11"/>
        <v>6500</v>
      </c>
      <c r="F167" s="60">
        <f t="shared" si="13"/>
        <v>6500</v>
      </c>
      <c r="G167" s="61">
        <v>0</v>
      </c>
      <c r="H167" s="3">
        <v>0</v>
      </c>
      <c r="I167" s="3">
        <v>0</v>
      </c>
      <c r="J167" s="6">
        <v>0</v>
      </c>
    </row>
    <row r="168" spans="1:10" ht="27" thickBot="1">
      <c r="A168" s="58" t="s">
        <v>168</v>
      </c>
      <c r="B168" s="59" t="s">
        <v>2</v>
      </c>
      <c r="C168" s="59" t="s">
        <v>25</v>
      </c>
      <c r="D168" s="48">
        <v>1000</v>
      </c>
      <c r="E168" s="137">
        <f t="shared" si="11"/>
        <v>1000</v>
      </c>
      <c r="F168" s="60">
        <f t="shared" si="13"/>
        <v>193494</v>
      </c>
      <c r="G168" s="61">
        <v>192494</v>
      </c>
      <c r="H168" s="3">
        <v>0</v>
      </c>
      <c r="I168" s="3">
        <v>0</v>
      </c>
      <c r="J168" s="6">
        <v>0</v>
      </c>
    </row>
    <row r="169" spans="1:10" ht="65.25" thickBot="1">
      <c r="A169" s="58" t="s">
        <v>169</v>
      </c>
      <c r="B169" s="59" t="s">
        <v>2</v>
      </c>
      <c r="C169" s="59" t="s">
        <v>25</v>
      </c>
      <c r="D169" s="48">
        <v>1000</v>
      </c>
      <c r="E169" s="137">
        <f t="shared" si="11"/>
        <v>1000</v>
      </c>
      <c r="F169" s="60">
        <f t="shared" si="13"/>
        <v>170000</v>
      </c>
      <c r="G169" s="61">
        <v>169000</v>
      </c>
      <c r="H169" s="3">
        <v>0</v>
      </c>
      <c r="I169" s="3">
        <v>0</v>
      </c>
      <c r="J169" s="6">
        <v>0</v>
      </c>
    </row>
    <row r="170" spans="1:10" ht="65.25" thickBot="1">
      <c r="A170" s="58" t="s">
        <v>170</v>
      </c>
      <c r="B170" s="59" t="s">
        <v>2</v>
      </c>
      <c r="C170" s="59" t="s">
        <v>25</v>
      </c>
      <c r="D170" s="48">
        <v>1000</v>
      </c>
      <c r="E170" s="137">
        <f t="shared" si="11"/>
        <v>1000</v>
      </c>
      <c r="F170" s="60">
        <f t="shared" si="13"/>
        <v>54000</v>
      </c>
      <c r="G170" s="61">
        <v>53000</v>
      </c>
      <c r="H170" s="3">
        <v>0</v>
      </c>
      <c r="I170" s="3">
        <v>0</v>
      </c>
      <c r="J170" s="6">
        <v>0</v>
      </c>
    </row>
    <row r="171" spans="1:10" ht="27" thickBot="1">
      <c r="A171" s="134" t="s">
        <v>49</v>
      </c>
      <c r="B171" s="59" t="s">
        <v>2</v>
      </c>
      <c r="C171" s="135" t="s">
        <v>25</v>
      </c>
      <c r="D171" s="48">
        <v>1000</v>
      </c>
      <c r="E171" s="137">
        <f t="shared" si="11"/>
        <v>1000</v>
      </c>
      <c r="F171" s="60">
        <f t="shared" si="13"/>
        <v>33000</v>
      </c>
      <c r="G171" s="61">
        <v>32000</v>
      </c>
      <c r="H171" s="3">
        <v>0</v>
      </c>
      <c r="I171" s="3">
        <v>0</v>
      </c>
      <c r="J171" s="6">
        <v>0</v>
      </c>
    </row>
    <row r="172" spans="1:10" s="2" customFormat="1" ht="39.75" thickBot="1">
      <c r="A172" s="134" t="s">
        <v>141</v>
      </c>
      <c r="B172" s="59" t="s">
        <v>2</v>
      </c>
      <c r="C172" s="135" t="s">
        <v>25</v>
      </c>
      <c r="D172" s="153">
        <v>0</v>
      </c>
      <c r="E172" s="137">
        <f t="shared" si="11"/>
        <v>0</v>
      </c>
      <c r="F172" s="154">
        <f t="shared" si="13"/>
        <v>80000</v>
      </c>
      <c r="G172" s="155">
        <v>30000</v>
      </c>
      <c r="H172" s="156">
        <v>30000</v>
      </c>
      <c r="I172" s="156">
        <v>20000</v>
      </c>
      <c r="J172" s="157"/>
    </row>
    <row r="173" spans="1:10" ht="27" thickBot="1">
      <c r="A173" s="134" t="s">
        <v>142</v>
      </c>
      <c r="B173" s="59" t="s">
        <v>2</v>
      </c>
      <c r="C173" s="135" t="s">
        <v>25</v>
      </c>
      <c r="D173" s="48">
        <v>13000</v>
      </c>
      <c r="E173" s="137">
        <f t="shared" si="11"/>
        <v>13000</v>
      </c>
      <c r="F173" s="60">
        <f t="shared" si="13"/>
        <v>29000</v>
      </c>
      <c r="G173" s="61">
        <v>16000</v>
      </c>
      <c r="H173" s="3">
        <v>0</v>
      </c>
      <c r="I173" s="3">
        <v>0</v>
      </c>
      <c r="J173" s="6">
        <v>0</v>
      </c>
    </row>
    <row r="174" spans="1:10" ht="31.5" customHeight="1" thickBot="1">
      <c r="A174" s="134" t="s">
        <v>152</v>
      </c>
      <c r="B174" s="59" t="s">
        <v>2</v>
      </c>
      <c r="C174" s="135" t="s">
        <v>25</v>
      </c>
      <c r="D174" s="48">
        <v>1000</v>
      </c>
      <c r="E174" s="137">
        <f aca="true" t="shared" si="14" ref="E174:E203">D174</f>
        <v>1000</v>
      </c>
      <c r="F174" s="60">
        <f t="shared" si="13"/>
        <v>56000</v>
      </c>
      <c r="G174" s="61">
        <v>55000</v>
      </c>
      <c r="H174" s="3">
        <v>0</v>
      </c>
      <c r="I174" s="3">
        <v>0</v>
      </c>
      <c r="J174" s="6">
        <v>0</v>
      </c>
    </row>
    <row r="175" spans="1:10" ht="39.75" thickBot="1">
      <c r="A175" s="134" t="s">
        <v>123</v>
      </c>
      <c r="B175" s="59" t="s">
        <v>2</v>
      </c>
      <c r="C175" s="135" t="s">
        <v>25</v>
      </c>
      <c r="D175" s="48">
        <v>60000</v>
      </c>
      <c r="E175" s="137">
        <f t="shared" si="14"/>
        <v>60000</v>
      </c>
      <c r="F175" s="60">
        <f t="shared" si="13"/>
        <v>60000</v>
      </c>
      <c r="G175" s="61">
        <v>0</v>
      </c>
      <c r="H175" s="3">
        <v>0</v>
      </c>
      <c r="I175" s="3">
        <v>0</v>
      </c>
      <c r="J175" s="6">
        <v>0</v>
      </c>
    </row>
    <row r="176" spans="1:10" ht="13.5" customHeight="1" thickBot="1">
      <c r="A176" s="134" t="s">
        <v>124</v>
      </c>
      <c r="B176" s="59" t="s">
        <v>2</v>
      </c>
      <c r="C176" s="135" t="s">
        <v>25</v>
      </c>
      <c r="D176" s="48">
        <v>3000000</v>
      </c>
      <c r="E176" s="137">
        <f t="shared" si="14"/>
        <v>3000000</v>
      </c>
      <c r="F176" s="60">
        <f t="shared" si="13"/>
        <v>3000000</v>
      </c>
      <c r="G176" s="136">
        <v>0</v>
      </c>
      <c r="H176" s="49">
        <v>0</v>
      </c>
      <c r="I176" s="49">
        <v>0</v>
      </c>
      <c r="J176" s="50">
        <v>0</v>
      </c>
    </row>
    <row r="177" spans="1:10" ht="29.25" customHeight="1" thickBot="1">
      <c r="A177" s="134" t="s">
        <v>185</v>
      </c>
      <c r="B177" s="59" t="s">
        <v>2</v>
      </c>
      <c r="C177" s="135" t="s">
        <v>25</v>
      </c>
      <c r="D177" s="48">
        <v>1000</v>
      </c>
      <c r="E177" s="137">
        <f t="shared" si="14"/>
        <v>1000</v>
      </c>
      <c r="F177" s="60">
        <f t="shared" si="13"/>
        <v>1635498</v>
      </c>
      <c r="G177" s="136">
        <v>500000</v>
      </c>
      <c r="H177" s="49">
        <v>600000</v>
      </c>
      <c r="I177" s="49">
        <v>534498</v>
      </c>
      <c r="J177" s="50">
        <v>0</v>
      </c>
    </row>
    <row r="178" spans="1:10" ht="42" customHeight="1" thickBot="1">
      <c r="A178" s="134" t="s">
        <v>131</v>
      </c>
      <c r="B178" s="59" t="s">
        <v>2</v>
      </c>
      <c r="C178" s="135" t="s">
        <v>25</v>
      </c>
      <c r="D178" s="48">
        <v>16000</v>
      </c>
      <c r="E178" s="137">
        <f t="shared" si="14"/>
        <v>16000</v>
      </c>
      <c r="F178" s="60">
        <f t="shared" si="13"/>
        <v>16000</v>
      </c>
      <c r="G178" s="136">
        <v>0</v>
      </c>
      <c r="H178" s="49">
        <v>0</v>
      </c>
      <c r="I178" s="49">
        <v>0</v>
      </c>
      <c r="J178" s="50">
        <v>0</v>
      </c>
    </row>
    <row r="179" spans="1:10" ht="39.75" thickBot="1">
      <c r="A179" s="134" t="s">
        <v>132</v>
      </c>
      <c r="B179" s="59" t="s">
        <v>2</v>
      </c>
      <c r="C179" s="135" t="s">
        <v>25</v>
      </c>
      <c r="D179" s="48">
        <v>26000</v>
      </c>
      <c r="E179" s="137">
        <f t="shared" si="14"/>
        <v>26000</v>
      </c>
      <c r="F179" s="60">
        <f t="shared" si="13"/>
        <v>26000</v>
      </c>
      <c r="G179" s="61">
        <v>0</v>
      </c>
      <c r="H179" s="3">
        <v>0</v>
      </c>
      <c r="I179" s="3">
        <v>0</v>
      </c>
      <c r="J179" s="6">
        <v>0</v>
      </c>
    </row>
    <row r="180" spans="1:10" ht="39.75" thickBot="1">
      <c r="A180" s="134" t="s">
        <v>133</v>
      </c>
      <c r="B180" s="59" t="s">
        <v>2</v>
      </c>
      <c r="C180" s="135" t="s">
        <v>25</v>
      </c>
      <c r="D180" s="48">
        <v>24000</v>
      </c>
      <c r="E180" s="137">
        <f t="shared" si="14"/>
        <v>24000</v>
      </c>
      <c r="F180" s="60">
        <f t="shared" si="13"/>
        <v>24000</v>
      </c>
      <c r="G180" s="136">
        <v>0</v>
      </c>
      <c r="H180" s="49">
        <v>0</v>
      </c>
      <c r="I180" s="49">
        <v>0</v>
      </c>
      <c r="J180" s="50">
        <v>0</v>
      </c>
    </row>
    <row r="181" spans="1:10" ht="52.5" thickBot="1">
      <c r="A181" s="134" t="s">
        <v>134</v>
      </c>
      <c r="B181" s="59" t="s">
        <v>2</v>
      </c>
      <c r="C181" s="135" t="s">
        <v>25</v>
      </c>
      <c r="D181" s="48">
        <v>22000</v>
      </c>
      <c r="E181" s="137">
        <f t="shared" si="14"/>
        <v>22000</v>
      </c>
      <c r="F181" s="60">
        <f t="shared" si="13"/>
        <v>22000</v>
      </c>
      <c r="G181" s="136">
        <v>0</v>
      </c>
      <c r="H181" s="49">
        <v>0</v>
      </c>
      <c r="I181" s="49">
        <v>0</v>
      </c>
      <c r="J181" s="50">
        <v>0</v>
      </c>
    </row>
    <row r="182" spans="1:10" ht="44.25" customHeight="1" thickBot="1">
      <c r="A182" s="134" t="s">
        <v>135</v>
      </c>
      <c r="B182" s="59" t="s">
        <v>2</v>
      </c>
      <c r="C182" s="135" t="s">
        <v>25</v>
      </c>
      <c r="D182" s="48">
        <v>18000</v>
      </c>
      <c r="E182" s="137">
        <f t="shared" si="14"/>
        <v>18000</v>
      </c>
      <c r="F182" s="60">
        <f t="shared" si="13"/>
        <v>18000</v>
      </c>
      <c r="G182" s="136">
        <v>0</v>
      </c>
      <c r="H182" s="49">
        <v>0</v>
      </c>
      <c r="I182" s="49">
        <v>0</v>
      </c>
      <c r="J182" s="50">
        <v>0</v>
      </c>
    </row>
    <row r="183" spans="1:10" ht="65.25" thickBot="1">
      <c r="A183" s="134" t="s">
        <v>136</v>
      </c>
      <c r="B183" s="59" t="s">
        <v>2</v>
      </c>
      <c r="C183" s="135" t="s">
        <v>25</v>
      </c>
      <c r="D183" s="48">
        <v>18000</v>
      </c>
      <c r="E183" s="137">
        <f t="shared" si="14"/>
        <v>18000</v>
      </c>
      <c r="F183" s="60">
        <f t="shared" si="13"/>
        <v>18000</v>
      </c>
      <c r="G183" s="136">
        <v>0</v>
      </c>
      <c r="H183" s="49">
        <v>0</v>
      </c>
      <c r="I183" s="49">
        <v>0</v>
      </c>
      <c r="J183" s="50">
        <v>0</v>
      </c>
    </row>
    <row r="184" spans="1:10" ht="53.25" customHeight="1" thickBot="1">
      <c r="A184" s="134" t="s">
        <v>137</v>
      </c>
      <c r="B184" s="59" t="s">
        <v>2</v>
      </c>
      <c r="C184" s="135" t="s">
        <v>25</v>
      </c>
      <c r="D184" s="48">
        <v>1000</v>
      </c>
      <c r="E184" s="137">
        <f t="shared" si="14"/>
        <v>1000</v>
      </c>
      <c r="F184" s="60">
        <f t="shared" si="13"/>
        <v>20000</v>
      </c>
      <c r="G184" s="136">
        <v>19000</v>
      </c>
      <c r="H184" s="49">
        <v>0</v>
      </c>
      <c r="I184" s="49">
        <v>0</v>
      </c>
      <c r="J184" s="50">
        <v>0</v>
      </c>
    </row>
    <row r="185" spans="1:10" ht="52.5" thickBot="1">
      <c r="A185" s="134" t="s">
        <v>138</v>
      </c>
      <c r="B185" s="59" t="s">
        <v>2</v>
      </c>
      <c r="C185" s="135" t="s">
        <v>25</v>
      </c>
      <c r="D185" s="48">
        <v>1000</v>
      </c>
      <c r="E185" s="137">
        <f t="shared" si="14"/>
        <v>1000</v>
      </c>
      <c r="F185" s="60">
        <f t="shared" si="13"/>
        <v>20000</v>
      </c>
      <c r="G185" s="136">
        <v>19000</v>
      </c>
      <c r="H185" s="49">
        <v>0</v>
      </c>
      <c r="I185" s="49">
        <v>0</v>
      </c>
      <c r="J185" s="50">
        <v>0</v>
      </c>
    </row>
    <row r="186" spans="1:10" ht="52.5" thickBot="1">
      <c r="A186" s="160" t="s">
        <v>139</v>
      </c>
      <c r="B186" s="161" t="s">
        <v>2</v>
      </c>
      <c r="C186" s="162" t="s">
        <v>25</v>
      </c>
      <c r="D186" s="163">
        <v>1000</v>
      </c>
      <c r="E186" s="137">
        <f t="shared" si="14"/>
        <v>1000</v>
      </c>
      <c r="F186" s="164">
        <f aca="true" t="shared" si="15" ref="F186:F193">D186+G186+H186+I186+J186</f>
        <v>20000</v>
      </c>
      <c r="G186" s="136">
        <v>19000</v>
      </c>
      <c r="H186" s="49">
        <v>0</v>
      </c>
      <c r="I186" s="49">
        <v>0</v>
      </c>
      <c r="J186" s="50">
        <v>0</v>
      </c>
    </row>
    <row r="187" spans="1:10" ht="52.5" thickBot="1">
      <c r="A187" s="134" t="s">
        <v>186</v>
      </c>
      <c r="B187" s="59" t="s">
        <v>2</v>
      </c>
      <c r="C187" s="135" t="s">
        <v>25</v>
      </c>
      <c r="D187" s="48">
        <v>10000</v>
      </c>
      <c r="E187" s="137">
        <f t="shared" si="14"/>
        <v>10000</v>
      </c>
      <c r="F187" s="164">
        <f t="shared" si="15"/>
        <v>10000</v>
      </c>
      <c r="G187" s="136">
        <v>0</v>
      </c>
      <c r="H187" s="49">
        <v>0</v>
      </c>
      <c r="I187" s="49">
        <v>0</v>
      </c>
      <c r="J187" s="50">
        <v>0</v>
      </c>
    </row>
    <row r="188" spans="1:10" ht="39.75" thickBot="1">
      <c r="A188" s="134" t="s">
        <v>187</v>
      </c>
      <c r="B188" s="59" t="s">
        <v>2</v>
      </c>
      <c r="C188" s="135" t="s">
        <v>25</v>
      </c>
      <c r="D188" s="48">
        <v>10000</v>
      </c>
      <c r="E188" s="137">
        <f t="shared" si="14"/>
        <v>10000</v>
      </c>
      <c r="F188" s="164">
        <f t="shared" si="15"/>
        <v>10000</v>
      </c>
      <c r="G188" s="136">
        <v>0</v>
      </c>
      <c r="H188" s="49">
        <v>0</v>
      </c>
      <c r="I188" s="49">
        <v>0</v>
      </c>
      <c r="J188" s="50">
        <v>0</v>
      </c>
    </row>
    <row r="189" spans="1:10" ht="41.25" customHeight="1" thickBot="1">
      <c r="A189" s="134" t="s">
        <v>188</v>
      </c>
      <c r="B189" s="59" t="s">
        <v>2</v>
      </c>
      <c r="C189" s="135" t="s">
        <v>25</v>
      </c>
      <c r="D189" s="48">
        <v>15000</v>
      </c>
      <c r="E189" s="137">
        <f t="shared" si="14"/>
        <v>15000</v>
      </c>
      <c r="F189" s="164">
        <f t="shared" si="15"/>
        <v>15000</v>
      </c>
      <c r="G189" s="136">
        <v>0</v>
      </c>
      <c r="H189" s="49">
        <v>0</v>
      </c>
      <c r="I189" s="49">
        <v>0</v>
      </c>
      <c r="J189" s="50">
        <v>0</v>
      </c>
    </row>
    <row r="190" spans="1:10" ht="40.5" customHeight="1" thickBot="1">
      <c r="A190" s="134" t="s">
        <v>189</v>
      </c>
      <c r="B190" s="59" t="s">
        <v>2</v>
      </c>
      <c r="C190" s="135" t="s">
        <v>25</v>
      </c>
      <c r="D190" s="48">
        <v>7000</v>
      </c>
      <c r="E190" s="137">
        <f t="shared" si="14"/>
        <v>7000</v>
      </c>
      <c r="F190" s="164">
        <f t="shared" si="15"/>
        <v>7000</v>
      </c>
      <c r="G190" s="136">
        <v>0</v>
      </c>
      <c r="H190" s="49">
        <v>0</v>
      </c>
      <c r="I190" s="49">
        <v>0</v>
      </c>
      <c r="J190" s="50">
        <v>0</v>
      </c>
    </row>
    <row r="191" spans="1:10" ht="39.75" thickBot="1">
      <c r="A191" s="134" t="s">
        <v>190</v>
      </c>
      <c r="B191" s="59" t="s">
        <v>2</v>
      </c>
      <c r="C191" s="135" t="s">
        <v>25</v>
      </c>
      <c r="D191" s="48">
        <v>11000</v>
      </c>
      <c r="E191" s="137">
        <f t="shared" si="14"/>
        <v>11000</v>
      </c>
      <c r="F191" s="164">
        <f t="shared" si="15"/>
        <v>11000</v>
      </c>
      <c r="G191" s="136">
        <v>0</v>
      </c>
      <c r="H191" s="49">
        <v>0</v>
      </c>
      <c r="I191" s="49">
        <v>0</v>
      </c>
      <c r="J191" s="50">
        <v>0</v>
      </c>
    </row>
    <row r="192" spans="1:10" ht="39.75" thickBot="1">
      <c r="A192" s="134" t="s">
        <v>191</v>
      </c>
      <c r="B192" s="59" t="s">
        <v>2</v>
      </c>
      <c r="C192" s="135" t="s">
        <v>25</v>
      </c>
      <c r="D192" s="48">
        <v>13000</v>
      </c>
      <c r="E192" s="137">
        <f t="shared" si="14"/>
        <v>13000</v>
      </c>
      <c r="F192" s="164">
        <f t="shared" si="15"/>
        <v>13000</v>
      </c>
      <c r="G192" s="136">
        <v>0</v>
      </c>
      <c r="H192" s="49">
        <v>0</v>
      </c>
      <c r="I192" s="49">
        <v>0</v>
      </c>
      <c r="J192" s="50">
        <v>0</v>
      </c>
    </row>
    <row r="193" spans="1:10" ht="39.75" thickBot="1">
      <c r="A193" s="134" t="s">
        <v>192</v>
      </c>
      <c r="B193" s="59" t="s">
        <v>2</v>
      </c>
      <c r="C193" s="135" t="s">
        <v>25</v>
      </c>
      <c r="D193" s="48">
        <v>8000</v>
      </c>
      <c r="E193" s="137">
        <f t="shared" si="14"/>
        <v>8000</v>
      </c>
      <c r="F193" s="164">
        <f t="shared" si="15"/>
        <v>8000</v>
      </c>
      <c r="G193" s="136">
        <v>0</v>
      </c>
      <c r="H193" s="49">
        <v>0</v>
      </c>
      <c r="I193" s="49">
        <v>0</v>
      </c>
      <c r="J193" s="50">
        <v>0</v>
      </c>
    </row>
    <row r="194" spans="1:10" ht="39.75" thickBot="1">
      <c r="A194" s="160" t="s">
        <v>193</v>
      </c>
      <c r="B194" s="161" t="s">
        <v>2</v>
      </c>
      <c r="C194" s="162" t="s">
        <v>25</v>
      </c>
      <c r="D194" s="165">
        <v>13000</v>
      </c>
      <c r="E194" s="137">
        <f t="shared" si="14"/>
        <v>13000</v>
      </c>
      <c r="F194" s="166">
        <f t="shared" si="13"/>
        <v>13000</v>
      </c>
      <c r="G194" s="136">
        <v>0</v>
      </c>
      <c r="H194" s="49">
        <v>0</v>
      </c>
      <c r="I194" s="49">
        <v>0</v>
      </c>
      <c r="J194" s="50">
        <v>0</v>
      </c>
    </row>
    <row r="195" spans="1:10" s="12" customFormat="1" ht="52.5" thickBot="1">
      <c r="A195" s="263" t="s">
        <v>268</v>
      </c>
      <c r="B195" s="59" t="s">
        <v>2</v>
      </c>
      <c r="C195" s="135" t="s">
        <v>25</v>
      </c>
      <c r="D195" s="260">
        <v>1200</v>
      </c>
      <c r="E195" s="137">
        <f t="shared" si="14"/>
        <v>1200</v>
      </c>
      <c r="F195" s="166">
        <f t="shared" si="13"/>
        <v>1200</v>
      </c>
      <c r="G195" s="3"/>
      <c r="H195" s="3"/>
      <c r="I195" s="3"/>
      <c r="J195" s="3"/>
    </row>
    <row r="196" spans="1:10" s="12" customFormat="1" ht="39.75" thickBot="1">
      <c r="A196" s="263" t="s">
        <v>269</v>
      </c>
      <c r="B196" s="161" t="s">
        <v>2</v>
      </c>
      <c r="C196" s="162" t="s">
        <v>25</v>
      </c>
      <c r="D196" s="260">
        <v>1200</v>
      </c>
      <c r="E196" s="137">
        <f t="shared" si="14"/>
        <v>1200</v>
      </c>
      <c r="F196" s="166">
        <f t="shared" si="13"/>
        <v>1200</v>
      </c>
      <c r="G196" s="3"/>
      <c r="H196" s="3"/>
      <c r="I196" s="3"/>
      <c r="J196" s="3"/>
    </row>
    <row r="197" spans="1:10" s="12" customFormat="1" ht="52.5" thickBot="1">
      <c r="A197" s="263" t="s">
        <v>270</v>
      </c>
      <c r="B197" s="59" t="s">
        <v>2</v>
      </c>
      <c r="C197" s="135" t="s">
        <v>25</v>
      </c>
      <c r="D197" s="260">
        <v>1200</v>
      </c>
      <c r="E197" s="137">
        <f t="shared" si="14"/>
        <v>1200</v>
      </c>
      <c r="F197" s="166">
        <f t="shared" si="13"/>
        <v>1200</v>
      </c>
      <c r="G197" s="3"/>
      <c r="H197" s="3"/>
      <c r="I197" s="3"/>
      <c r="J197" s="3"/>
    </row>
    <row r="198" spans="1:10" s="12" customFormat="1" ht="52.5" thickBot="1">
      <c r="A198" s="263" t="s">
        <v>271</v>
      </c>
      <c r="B198" s="161" t="s">
        <v>2</v>
      </c>
      <c r="C198" s="162" t="s">
        <v>25</v>
      </c>
      <c r="D198" s="260">
        <v>1200</v>
      </c>
      <c r="E198" s="137">
        <f t="shared" si="14"/>
        <v>1200</v>
      </c>
      <c r="F198" s="166">
        <f t="shared" si="13"/>
        <v>1200</v>
      </c>
      <c r="G198" s="3"/>
      <c r="H198" s="3"/>
      <c r="I198" s="3"/>
      <c r="J198" s="3"/>
    </row>
    <row r="199" spans="1:10" s="12" customFormat="1" ht="52.5" thickBot="1">
      <c r="A199" s="263" t="s">
        <v>272</v>
      </c>
      <c r="B199" s="59" t="s">
        <v>2</v>
      </c>
      <c r="C199" s="135" t="s">
        <v>25</v>
      </c>
      <c r="D199" s="260">
        <v>1200</v>
      </c>
      <c r="E199" s="137">
        <f t="shared" si="14"/>
        <v>1200</v>
      </c>
      <c r="F199" s="166">
        <f t="shared" si="13"/>
        <v>1200</v>
      </c>
      <c r="G199" s="3"/>
      <c r="H199" s="3"/>
      <c r="I199" s="3"/>
      <c r="J199" s="3"/>
    </row>
    <row r="200" spans="1:10" s="12" customFormat="1" ht="65.25" thickBot="1">
      <c r="A200" s="263" t="s">
        <v>273</v>
      </c>
      <c r="B200" s="161" t="s">
        <v>2</v>
      </c>
      <c r="C200" s="162" t="s">
        <v>25</v>
      </c>
      <c r="D200" s="260">
        <v>1200</v>
      </c>
      <c r="E200" s="137">
        <f t="shared" si="14"/>
        <v>1200</v>
      </c>
      <c r="F200" s="166">
        <f t="shared" si="13"/>
        <v>1200</v>
      </c>
      <c r="G200" s="3"/>
      <c r="H200" s="3"/>
      <c r="I200" s="3"/>
      <c r="J200" s="3"/>
    </row>
    <row r="201" spans="1:10" s="12" customFormat="1" ht="39.75" customHeight="1" thickBot="1">
      <c r="A201" s="263" t="s">
        <v>274</v>
      </c>
      <c r="B201" s="59" t="s">
        <v>2</v>
      </c>
      <c r="C201" s="135" t="s">
        <v>25</v>
      </c>
      <c r="D201" s="260">
        <v>1000</v>
      </c>
      <c r="E201" s="137">
        <f t="shared" si="14"/>
        <v>1000</v>
      </c>
      <c r="F201" s="166">
        <f t="shared" si="13"/>
        <v>1000</v>
      </c>
      <c r="G201" s="3"/>
      <c r="H201" s="3"/>
      <c r="I201" s="3"/>
      <c r="J201" s="3"/>
    </row>
    <row r="202" spans="1:10" s="12" customFormat="1" ht="65.25" thickBot="1">
      <c r="A202" s="263" t="s">
        <v>275</v>
      </c>
      <c r="B202" s="161" t="s">
        <v>2</v>
      </c>
      <c r="C202" s="162" t="s">
        <v>25</v>
      </c>
      <c r="D202" s="260">
        <v>1000</v>
      </c>
      <c r="E202" s="137">
        <f t="shared" si="14"/>
        <v>1000</v>
      </c>
      <c r="F202" s="166">
        <f t="shared" si="13"/>
        <v>1000</v>
      </c>
      <c r="G202" s="3"/>
      <c r="H202" s="3"/>
      <c r="I202" s="3"/>
      <c r="J202" s="3"/>
    </row>
    <row r="203" spans="1:10" s="12" customFormat="1" ht="65.25" thickBot="1">
      <c r="A203" s="275" t="s">
        <v>276</v>
      </c>
      <c r="B203" s="161" t="s">
        <v>2</v>
      </c>
      <c r="C203" s="276" t="s">
        <v>25</v>
      </c>
      <c r="D203" s="277">
        <v>1000</v>
      </c>
      <c r="E203" s="277">
        <f t="shared" si="14"/>
        <v>1000</v>
      </c>
      <c r="F203" s="278">
        <f t="shared" si="13"/>
        <v>1000</v>
      </c>
      <c r="G203" s="3"/>
      <c r="H203" s="3"/>
      <c r="I203" s="3"/>
      <c r="J203" s="3"/>
    </row>
    <row r="204" spans="1:10" ht="24.75" customHeight="1" thickBot="1">
      <c r="A204" s="537" t="s">
        <v>0</v>
      </c>
      <c r="B204" s="538"/>
      <c r="C204" s="539"/>
      <c r="D204" s="114">
        <f>SUM(D109:D203)</f>
        <v>8207912</v>
      </c>
      <c r="E204" s="114">
        <f>SUM(E109:E203)</f>
        <v>8207912</v>
      </c>
      <c r="F204" s="264">
        <f>SUM(F109:F203)</f>
        <v>233806231</v>
      </c>
      <c r="G204" s="261">
        <f>SUM(G109:G194)</f>
        <v>97819429</v>
      </c>
      <c r="H204" s="261">
        <f>SUM(H109:H194)</f>
        <v>70630000</v>
      </c>
      <c r="I204" s="261">
        <f>SUM(I109:I194)</f>
        <v>57148890</v>
      </c>
      <c r="J204" s="262">
        <f>SUM(J109:J194)</f>
        <v>0</v>
      </c>
    </row>
    <row r="205" spans="1:10" ht="30" customHeight="1" thickBot="1">
      <c r="A205" s="507" t="s">
        <v>261</v>
      </c>
      <c r="B205" s="508"/>
      <c r="C205" s="509"/>
      <c r="D205" s="97">
        <f aca="true" t="shared" si="16" ref="D205:J205">D16+D19+D32+D48+D56+D104+D107+D204</f>
        <v>22359562</v>
      </c>
      <c r="E205" s="97">
        <f t="shared" si="16"/>
        <v>22359562</v>
      </c>
      <c r="F205" s="97">
        <f t="shared" si="16"/>
        <v>255802007</v>
      </c>
      <c r="G205" s="97">
        <f t="shared" si="16"/>
        <v>105663555</v>
      </c>
      <c r="H205" s="97">
        <f t="shared" si="16"/>
        <v>70630000</v>
      </c>
      <c r="I205" s="97">
        <f t="shared" si="16"/>
        <v>57148890</v>
      </c>
      <c r="J205" s="246">
        <f t="shared" si="16"/>
        <v>0</v>
      </c>
    </row>
    <row r="206" spans="1:10" ht="19.5" customHeight="1" hidden="1" thickBot="1">
      <c r="A206" s="504" t="s">
        <v>130</v>
      </c>
      <c r="B206" s="505"/>
      <c r="C206" s="506"/>
      <c r="D206" s="95">
        <v>0</v>
      </c>
      <c r="E206" s="95"/>
      <c r="F206" s="95"/>
      <c r="G206" s="96"/>
      <c r="H206" s="96"/>
      <c r="I206" s="112"/>
      <c r="J206" s="113"/>
    </row>
    <row r="207" spans="1:10" ht="39.75" customHeight="1" thickBot="1">
      <c r="A207" s="490" t="s">
        <v>277</v>
      </c>
      <c r="B207" s="491"/>
      <c r="C207" s="492"/>
      <c r="D207" s="215">
        <f>D209+D219+D220+D230+D231+D232+D233+D234+D235</f>
        <v>371454</v>
      </c>
      <c r="E207" s="215">
        <f>E209+E219+E220+E230+E231+E232+E233+E234+E235</f>
        <v>371454</v>
      </c>
      <c r="F207" s="215">
        <f>F209+F213+F214+F215+F216+F217+F218+F219+F220+F221+F222+F223+F224+F225+F230+F231+F232+F233+F234+F235+F236+F237+F238+F239+F240+F241+F246+F247+F248+F255</f>
        <v>9422488</v>
      </c>
      <c r="G207" s="215">
        <f>G209+G213+G214+G215+G216+G217+G218+G219+G220+G221+G222+G223+G224+G225+G230+G231+G232+G233+G234+G235+G236+G237+G238+G239+G240+G241+G246+G247+G248+G255</f>
        <v>9051034</v>
      </c>
      <c r="H207" s="215">
        <f>H209+H213+H214+H215+H216+H217+H218+H219+H220+H221+H222+H223+H224+H225+H230+H231+H232+H233+H234+H235+H236+H237+H238+H239+H240+H241+H246+H247+H248+H255</f>
        <v>0</v>
      </c>
      <c r="I207" s="215">
        <f>I209+I213+I214+I215+I216+I217+I218+I219+I220+I221+I222+I223+I224+I225+I230+I231+I232+I233+I234+I235+I236+I237+I238+I239+I240+I241+I246+I247+I248</f>
        <v>0</v>
      </c>
      <c r="J207" s="215">
        <f>J209+J213+J214+J215+J216+J217+J218+J219+J220+J221+J222+J223+J224+J225+J230+J231+J232+J233+J234+J235+J236+J237+J238+J239+J240+J241+J246+J247+J248</f>
        <v>0</v>
      </c>
    </row>
    <row r="208" spans="1:10" s="12" customFormat="1" ht="35.25" customHeight="1" thickBot="1">
      <c r="A208" s="552" t="s">
        <v>234</v>
      </c>
      <c r="B208" s="553"/>
      <c r="C208" s="553"/>
      <c r="D208" s="553"/>
      <c r="E208" s="553"/>
      <c r="F208" s="553"/>
      <c r="G208" s="553"/>
      <c r="H208" s="553"/>
      <c r="I208" s="553"/>
      <c r="J208" s="554"/>
    </row>
    <row r="209" spans="1:10" s="12" customFormat="1" ht="60" customHeight="1">
      <c r="A209" s="273" t="s">
        <v>278</v>
      </c>
      <c r="B209" s="216" t="s">
        <v>2</v>
      </c>
      <c r="C209" s="216" t="s">
        <v>235</v>
      </c>
      <c r="D209" s="265">
        <v>45000</v>
      </c>
      <c r="E209" s="265">
        <v>45000</v>
      </c>
      <c r="F209" s="265">
        <v>45000</v>
      </c>
      <c r="G209" s="266"/>
      <c r="H209" s="266"/>
      <c r="I209" s="266"/>
      <c r="J209" s="267"/>
    </row>
    <row r="210" spans="1:10" s="12" customFormat="1" ht="60" customHeight="1">
      <c r="A210" s="274" t="s">
        <v>280</v>
      </c>
      <c r="B210" s="272" t="s">
        <v>2</v>
      </c>
      <c r="C210" s="272" t="s">
        <v>235</v>
      </c>
      <c r="D210" s="265">
        <v>86289</v>
      </c>
      <c r="E210" s="265">
        <v>86289</v>
      </c>
      <c r="F210" s="265">
        <v>86289</v>
      </c>
      <c r="G210" s="266"/>
      <c r="H210" s="266"/>
      <c r="I210" s="266"/>
      <c r="J210" s="267"/>
    </row>
    <row r="211" spans="1:10" s="12" customFormat="1" ht="35.25" customHeight="1" thickBot="1">
      <c r="A211" s="555" t="s">
        <v>236</v>
      </c>
      <c r="B211" s="556"/>
      <c r="C211" s="557"/>
      <c r="D211" s="232">
        <f>D209+D210</f>
        <v>131289</v>
      </c>
      <c r="E211" s="232">
        <f>E209+E210</f>
        <v>131289</v>
      </c>
      <c r="F211" s="232">
        <f>F209+F210</f>
        <v>131289</v>
      </c>
      <c r="G211" s="232"/>
      <c r="H211" s="232"/>
      <c r="I211" s="232"/>
      <c r="J211" s="247"/>
    </row>
    <row r="212" spans="1:10" ht="27" customHeight="1" thickBot="1">
      <c r="A212" s="485" t="s">
        <v>11</v>
      </c>
      <c r="B212" s="486"/>
      <c r="C212" s="486"/>
      <c r="D212" s="486"/>
      <c r="E212" s="486"/>
      <c r="F212" s="486"/>
      <c r="G212" s="486"/>
      <c r="H212" s="486"/>
      <c r="I212" s="486"/>
      <c r="J212" s="487"/>
    </row>
    <row r="213" spans="1:10" ht="27" customHeight="1">
      <c r="A213" s="183" t="s">
        <v>171</v>
      </c>
      <c r="B213" s="173" t="s">
        <v>2</v>
      </c>
      <c r="C213" s="173" t="s">
        <v>230</v>
      </c>
      <c r="D213" s="175">
        <v>0</v>
      </c>
      <c r="E213" s="175">
        <f>D213</f>
        <v>0</v>
      </c>
      <c r="F213" s="184">
        <f>D213+G213+H213+I213+J213</f>
        <v>3235783</v>
      </c>
      <c r="G213" s="194">
        <v>3235783</v>
      </c>
      <c r="H213" s="175">
        <v>0</v>
      </c>
      <c r="I213" s="175">
        <v>0</v>
      </c>
      <c r="J213" s="185">
        <v>0</v>
      </c>
    </row>
    <row r="214" spans="1:10" ht="27" customHeight="1" thickBot="1">
      <c r="A214" s="167" t="s">
        <v>172</v>
      </c>
      <c r="B214" s="168" t="s">
        <v>2</v>
      </c>
      <c r="C214" s="168" t="s">
        <v>230</v>
      </c>
      <c r="D214" s="169">
        <v>0</v>
      </c>
      <c r="E214" s="169">
        <f aca="true" t="shared" si="17" ref="E214:E225">D214</f>
        <v>0</v>
      </c>
      <c r="F214" s="186">
        <f aca="true" t="shared" si="18" ref="F214:F225">D214+G214+H214+I214+J214</f>
        <v>2655528</v>
      </c>
      <c r="G214" s="195">
        <v>2655528</v>
      </c>
      <c r="H214" s="169">
        <v>0</v>
      </c>
      <c r="I214" s="169">
        <v>0</v>
      </c>
      <c r="J214" s="171">
        <v>0</v>
      </c>
    </row>
    <row r="215" spans="1:10" ht="38.25">
      <c r="A215" s="167" t="s">
        <v>173</v>
      </c>
      <c r="B215" s="168" t="s">
        <v>2</v>
      </c>
      <c r="C215" s="173" t="s">
        <v>230</v>
      </c>
      <c r="D215" s="169">
        <v>0</v>
      </c>
      <c r="E215" s="169">
        <f t="shared" si="17"/>
        <v>0</v>
      </c>
      <c r="F215" s="186">
        <f t="shared" si="18"/>
        <v>25000</v>
      </c>
      <c r="G215" s="195">
        <v>25000</v>
      </c>
      <c r="H215" s="169">
        <v>0</v>
      </c>
      <c r="I215" s="169">
        <v>0</v>
      </c>
      <c r="J215" s="171">
        <v>0</v>
      </c>
    </row>
    <row r="216" spans="1:10" ht="39" thickBot="1">
      <c r="A216" s="167" t="s">
        <v>174</v>
      </c>
      <c r="B216" s="168" t="s">
        <v>2</v>
      </c>
      <c r="C216" s="168" t="s">
        <v>230</v>
      </c>
      <c r="D216" s="169">
        <v>0</v>
      </c>
      <c r="E216" s="169">
        <f t="shared" si="17"/>
        <v>0</v>
      </c>
      <c r="F216" s="186">
        <f t="shared" si="18"/>
        <v>27500</v>
      </c>
      <c r="G216" s="195">
        <v>27500</v>
      </c>
      <c r="H216" s="169">
        <v>0</v>
      </c>
      <c r="I216" s="169">
        <v>0</v>
      </c>
      <c r="J216" s="171">
        <v>0</v>
      </c>
    </row>
    <row r="217" spans="1:10" ht="38.25">
      <c r="A217" s="167" t="s">
        <v>175</v>
      </c>
      <c r="B217" s="168" t="s">
        <v>2</v>
      </c>
      <c r="C217" s="173" t="s">
        <v>230</v>
      </c>
      <c r="D217" s="169">
        <v>0</v>
      </c>
      <c r="E217" s="169">
        <f t="shared" si="17"/>
        <v>0</v>
      </c>
      <c r="F217" s="186">
        <f t="shared" si="18"/>
        <v>22000</v>
      </c>
      <c r="G217" s="195">
        <v>22000</v>
      </c>
      <c r="H217" s="169">
        <v>0</v>
      </c>
      <c r="I217" s="169">
        <v>0</v>
      </c>
      <c r="J217" s="171">
        <v>0</v>
      </c>
    </row>
    <row r="218" spans="1:10" ht="39" thickBot="1">
      <c r="A218" s="167" t="s">
        <v>176</v>
      </c>
      <c r="B218" s="168" t="s">
        <v>2</v>
      </c>
      <c r="C218" s="168" t="s">
        <v>230</v>
      </c>
      <c r="D218" s="169">
        <v>0</v>
      </c>
      <c r="E218" s="169">
        <f t="shared" si="17"/>
        <v>0</v>
      </c>
      <c r="F218" s="186">
        <f t="shared" si="18"/>
        <v>12500</v>
      </c>
      <c r="G218" s="195">
        <v>12500</v>
      </c>
      <c r="H218" s="169">
        <v>0</v>
      </c>
      <c r="I218" s="169">
        <v>0</v>
      </c>
      <c r="J218" s="171">
        <v>0</v>
      </c>
    </row>
    <row r="219" spans="1:10" ht="25.5">
      <c r="A219" s="167" t="s">
        <v>223</v>
      </c>
      <c r="B219" s="168" t="s">
        <v>2</v>
      </c>
      <c r="C219" s="173" t="s">
        <v>230</v>
      </c>
      <c r="D219" s="169">
        <v>86000</v>
      </c>
      <c r="E219" s="169">
        <f t="shared" si="17"/>
        <v>86000</v>
      </c>
      <c r="F219" s="186">
        <f t="shared" si="18"/>
        <v>86000</v>
      </c>
      <c r="G219" s="195">
        <v>0</v>
      </c>
      <c r="H219" s="169">
        <v>0</v>
      </c>
      <c r="I219" s="169">
        <v>0</v>
      </c>
      <c r="J219" s="171">
        <v>0</v>
      </c>
    </row>
    <row r="220" spans="1:10" ht="26.25" thickBot="1">
      <c r="A220" s="167" t="s">
        <v>224</v>
      </c>
      <c r="B220" s="168" t="s">
        <v>2</v>
      </c>
      <c r="C220" s="168" t="s">
        <v>230</v>
      </c>
      <c r="D220" s="169">
        <v>60000</v>
      </c>
      <c r="E220" s="169">
        <f t="shared" si="17"/>
        <v>60000</v>
      </c>
      <c r="F220" s="186">
        <f t="shared" si="18"/>
        <v>60000</v>
      </c>
      <c r="G220" s="195">
        <v>0</v>
      </c>
      <c r="H220" s="169">
        <v>0</v>
      </c>
      <c r="I220" s="169">
        <v>0</v>
      </c>
      <c r="J220" s="171">
        <v>0</v>
      </c>
    </row>
    <row r="221" spans="1:10" ht="27" customHeight="1">
      <c r="A221" s="167" t="s">
        <v>177</v>
      </c>
      <c r="B221" s="168" t="s">
        <v>2</v>
      </c>
      <c r="C221" s="173" t="s">
        <v>230</v>
      </c>
      <c r="D221" s="169">
        <v>0</v>
      </c>
      <c r="E221" s="169">
        <f t="shared" si="17"/>
        <v>0</v>
      </c>
      <c r="F221" s="186">
        <f t="shared" si="18"/>
        <v>189000</v>
      </c>
      <c r="G221" s="195">
        <v>189000</v>
      </c>
      <c r="H221" s="169">
        <v>0</v>
      </c>
      <c r="I221" s="169">
        <v>0</v>
      </c>
      <c r="J221" s="171">
        <v>0</v>
      </c>
    </row>
    <row r="222" spans="1:10" ht="27" customHeight="1" thickBot="1">
      <c r="A222" s="167" t="s">
        <v>178</v>
      </c>
      <c r="B222" s="168" t="s">
        <v>2</v>
      </c>
      <c r="C222" s="168" t="s">
        <v>230</v>
      </c>
      <c r="D222" s="169">
        <v>0</v>
      </c>
      <c r="E222" s="169">
        <f t="shared" si="17"/>
        <v>0</v>
      </c>
      <c r="F222" s="186">
        <f t="shared" si="18"/>
        <v>176000</v>
      </c>
      <c r="G222" s="195">
        <v>176000</v>
      </c>
      <c r="H222" s="169">
        <v>0</v>
      </c>
      <c r="I222" s="169">
        <v>0</v>
      </c>
      <c r="J222" s="171">
        <v>0</v>
      </c>
    </row>
    <row r="223" spans="1:10" ht="33.75" customHeight="1">
      <c r="A223" s="167" t="s">
        <v>179</v>
      </c>
      <c r="B223" s="168" t="s">
        <v>2</v>
      </c>
      <c r="C223" s="173" t="s">
        <v>230</v>
      </c>
      <c r="D223" s="169">
        <v>0</v>
      </c>
      <c r="E223" s="169">
        <f t="shared" si="17"/>
        <v>0</v>
      </c>
      <c r="F223" s="186">
        <f t="shared" si="18"/>
        <v>5000</v>
      </c>
      <c r="G223" s="195">
        <v>5000</v>
      </c>
      <c r="H223" s="169">
        <v>0</v>
      </c>
      <c r="I223" s="169">
        <v>0</v>
      </c>
      <c r="J223" s="171">
        <v>0</v>
      </c>
    </row>
    <row r="224" spans="1:10" ht="39" thickBot="1">
      <c r="A224" s="191" t="s">
        <v>180</v>
      </c>
      <c r="B224" s="132" t="s">
        <v>2</v>
      </c>
      <c r="C224" s="168" t="s">
        <v>230</v>
      </c>
      <c r="D224" s="133">
        <v>0</v>
      </c>
      <c r="E224" s="133">
        <f>D224</f>
        <v>0</v>
      </c>
      <c r="F224" s="192">
        <f>D224+G224+H224+I224+J224</f>
        <v>4000</v>
      </c>
      <c r="G224" s="196">
        <v>4000</v>
      </c>
      <c r="H224" s="133">
        <v>0</v>
      </c>
      <c r="I224" s="133">
        <v>0</v>
      </c>
      <c r="J224" s="193">
        <v>0</v>
      </c>
    </row>
    <row r="225" spans="1:10" ht="39.75" customHeight="1">
      <c r="A225" s="217" t="s">
        <v>113</v>
      </c>
      <c r="B225" s="218" t="s">
        <v>2</v>
      </c>
      <c r="C225" s="219" t="s">
        <v>230</v>
      </c>
      <c r="D225" s="221">
        <v>0</v>
      </c>
      <c r="E225" s="221">
        <f t="shared" si="17"/>
        <v>0</v>
      </c>
      <c r="F225" s="222">
        <f t="shared" si="18"/>
        <v>156000</v>
      </c>
      <c r="G225" s="223">
        <v>156000</v>
      </c>
      <c r="H225" s="221">
        <v>0</v>
      </c>
      <c r="I225" s="221">
        <v>0</v>
      </c>
      <c r="J225" s="224">
        <v>0</v>
      </c>
    </row>
    <row r="226" spans="1:10" ht="24.75" customHeight="1">
      <c r="A226" s="488" t="s">
        <v>237</v>
      </c>
      <c r="B226" s="489"/>
      <c r="C226" s="489"/>
      <c r="D226" s="220">
        <f>SUM(D213:D225)</f>
        <v>146000</v>
      </c>
      <c r="E226" s="220">
        <f aca="true" t="shared" si="19" ref="E226:J226">SUM(E213:E225)</f>
        <v>146000</v>
      </c>
      <c r="F226" s="220">
        <f t="shared" si="19"/>
        <v>6654311</v>
      </c>
      <c r="G226" s="220">
        <f t="shared" si="19"/>
        <v>6508311</v>
      </c>
      <c r="H226" s="220">
        <f t="shared" si="19"/>
        <v>0</v>
      </c>
      <c r="I226" s="220">
        <f t="shared" si="19"/>
        <v>0</v>
      </c>
      <c r="J226" s="248">
        <f t="shared" si="19"/>
        <v>0</v>
      </c>
    </row>
    <row r="227" spans="1:10" s="12" customFormat="1" ht="24.75" customHeight="1">
      <c r="A227" s="558" t="s">
        <v>238</v>
      </c>
      <c r="B227" s="559"/>
      <c r="C227" s="559"/>
      <c r="D227" s="268">
        <v>16100</v>
      </c>
      <c r="E227" s="268">
        <v>16100</v>
      </c>
      <c r="F227" s="268">
        <v>16100</v>
      </c>
      <c r="G227" s="268"/>
      <c r="H227" s="268"/>
      <c r="I227" s="268"/>
      <c r="J227" s="269"/>
    </row>
    <row r="228" spans="1:10" s="12" customFormat="1" ht="24.75" customHeight="1">
      <c r="A228" s="560" t="s">
        <v>239</v>
      </c>
      <c r="B228" s="561"/>
      <c r="C228" s="561"/>
      <c r="D228" s="225">
        <f>D226+D227</f>
        <v>162100</v>
      </c>
      <c r="E228" s="225">
        <f aca="true" t="shared" si="20" ref="E228:J228">E226+E227</f>
        <v>162100</v>
      </c>
      <c r="F228" s="225">
        <f t="shared" si="20"/>
        <v>6670411</v>
      </c>
      <c r="G228" s="225">
        <f t="shared" si="20"/>
        <v>6508311</v>
      </c>
      <c r="H228" s="225">
        <f t="shared" si="20"/>
        <v>0</v>
      </c>
      <c r="I228" s="225">
        <f t="shared" si="20"/>
        <v>0</v>
      </c>
      <c r="J228" s="249">
        <f t="shared" si="20"/>
        <v>0</v>
      </c>
    </row>
    <row r="229" spans="1:10" ht="24.75" customHeight="1" thickBot="1">
      <c r="A229" s="479" t="s">
        <v>194</v>
      </c>
      <c r="B229" s="480"/>
      <c r="C229" s="480"/>
      <c r="D229" s="480"/>
      <c r="E229" s="480"/>
      <c r="F229" s="480"/>
      <c r="G229" s="480"/>
      <c r="H229" s="480"/>
      <c r="I229" s="480"/>
      <c r="J229" s="481"/>
    </row>
    <row r="230" spans="1:10" ht="51">
      <c r="A230" s="183" t="s">
        <v>195</v>
      </c>
      <c r="B230" s="173" t="s">
        <v>2</v>
      </c>
      <c r="C230" s="173" t="s">
        <v>231</v>
      </c>
      <c r="D230" s="175">
        <v>4000</v>
      </c>
      <c r="E230" s="175">
        <f>D230</f>
        <v>4000</v>
      </c>
      <c r="F230" s="184">
        <f>D230+G230+H230+I230+J230</f>
        <v>4000</v>
      </c>
      <c r="G230" s="176">
        <v>0</v>
      </c>
      <c r="H230" s="175">
        <v>0</v>
      </c>
      <c r="I230" s="175">
        <v>0</v>
      </c>
      <c r="J230" s="185">
        <v>0</v>
      </c>
    </row>
    <row r="231" spans="1:10" ht="64.5" thickBot="1">
      <c r="A231" s="167" t="s">
        <v>199</v>
      </c>
      <c r="B231" s="168" t="s">
        <v>2</v>
      </c>
      <c r="C231" s="168" t="s">
        <v>231</v>
      </c>
      <c r="D231" s="169">
        <v>26000</v>
      </c>
      <c r="E231" s="169">
        <f>D231</f>
        <v>26000</v>
      </c>
      <c r="F231" s="186">
        <f>D231+G231+H231+I231+J231</f>
        <v>26000</v>
      </c>
      <c r="G231" s="187">
        <v>0</v>
      </c>
      <c r="H231" s="188">
        <v>0</v>
      </c>
      <c r="I231" s="188">
        <v>0</v>
      </c>
      <c r="J231" s="189">
        <v>0</v>
      </c>
    </row>
    <row r="232" spans="1:10" ht="51">
      <c r="A232" s="190" t="s">
        <v>198</v>
      </c>
      <c r="B232" s="168" t="s">
        <v>2</v>
      </c>
      <c r="C232" s="173" t="s">
        <v>231</v>
      </c>
      <c r="D232" s="169">
        <v>115472</v>
      </c>
      <c r="E232" s="169">
        <f>D232</f>
        <v>115472</v>
      </c>
      <c r="F232" s="186">
        <f>D232+G232+H232+I232+J232</f>
        <v>1154723</v>
      </c>
      <c r="G232" s="180">
        <v>1039251</v>
      </c>
      <c r="H232" s="169">
        <v>0</v>
      </c>
      <c r="I232" s="169">
        <v>0</v>
      </c>
      <c r="J232" s="171">
        <v>0</v>
      </c>
    </row>
    <row r="233" spans="1:10" ht="51.75" thickBot="1">
      <c r="A233" s="167" t="s">
        <v>200</v>
      </c>
      <c r="B233" s="168" t="s">
        <v>2</v>
      </c>
      <c r="C233" s="168" t="s">
        <v>231</v>
      </c>
      <c r="D233" s="169">
        <v>32364</v>
      </c>
      <c r="E233" s="169">
        <f>D233</f>
        <v>32364</v>
      </c>
      <c r="F233" s="186">
        <f>D233+G233+H233+I233+J233</f>
        <v>32364</v>
      </c>
      <c r="G233" s="180">
        <v>0</v>
      </c>
      <c r="H233" s="169">
        <v>0</v>
      </c>
      <c r="I233" s="169">
        <v>0</v>
      </c>
      <c r="J233" s="171">
        <v>0</v>
      </c>
    </row>
    <row r="234" spans="1:10" ht="63.75">
      <c r="A234" s="167" t="s">
        <v>201</v>
      </c>
      <c r="B234" s="168" t="s">
        <v>2</v>
      </c>
      <c r="C234" s="173" t="s">
        <v>231</v>
      </c>
      <c r="D234" s="169">
        <v>1190</v>
      </c>
      <c r="E234" s="169">
        <f>D234</f>
        <v>1190</v>
      </c>
      <c r="F234" s="186">
        <f>D234+G234+H234+I234+J234</f>
        <v>11900</v>
      </c>
      <c r="G234" s="180">
        <v>10710</v>
      </c>
      <c r="H234" s="169">
        <v>0</v>
      </c>
      <c r="I234" s="169">
        <v>0</v>
      </c>
      <c r="J234" s="171">
        <v>0</v>
      </c>
    </row>
    <row r="235" spans="1:10" ht="77.25" thickBot="1">
      <c r="A235" s="167" t="s">
        <v>202</v>
      </c>
      <c r="B235" s="168" t="s">
        <v>2</v>
      </c>
      <c r="C235" s="168" t="s">
        <v>231</v>
      </c>
      <c r="D235" s="169">
        <v>1428</v>
      </c>
      <c r="E235" s="169">
        <f aca="true" t="shared" si="21" ref="E235:E241">D235</f>
        <v>1428</v>
      </c>
      <c r="F235" s="186">
        <f aca="true" t="shared" si="22" ref="F235:F241">D235+G235+H235+I235+J235</f>
        <v>14280</v>
      </c>
      <c r="G235" s="180">
        <v>12852</v>
      </c>
      <c r="H235" s="169">
        <v>0</v>
      </c>
      <c r="I235" s="169">
        <v>0</v>
      </c>
      <c r="J235" s="171">
        <v>0</v>
      </c>
    </row>
    <row r="236" spans="1:10" ht="38.25">
      <c r="A236" s="167" t="s">
        <v>114</v>
      </c>
      <c r="B236" s="168" t="s">
        <v>2</v>
      </c>
      <c r="C236" s="173" t="s">
        <v>231</v>
      </c>
      <c r="D236" s="169">
        <v>0</v>
      </c>
      <c r="E236" s="169">
        <f t="shared" si="21"/>
        <v>0</v>
      </c>
      <c r="F236" s="186">
        <f t="shared" si="22"/>
        <v>130000</v>
      </c>
      <c r="G236" s="180">
        <v>130000</v>
      </c>
      <c r="H236" s="169"/>
      <c r="I236" s="169"/>
      <c r="J236" s="171"/>
    </row>
    <row r="237" spans="1:10" ht="90" thickBot="1">
      <c r="A237" s="167" t="s">
        <v>115</v>
      </c>
      <c r="B237" s="168" t="s">
        <v>2</v>
      </c>
      <c r="C237" s="168" t="s">
        <v>231</v>
      </c>
      <c r="D237" s="169">
        <v>0</v>
      </c>
      <c r="E237" s="169">
        <f t="shared" si="21"/>
        <v>0</v>
      </c>
      <c r="F237" s="186">
        <f t="shared" si="22"/>
        <v>130000</v>
      </c>
      <c r="G237" s="180">
        <v>130000</v>
      </c>
      <c r="H237" s="169"/>
      <c r="I237" s="169"/>
      <c r="J237" s="171"/>
    </row>
    <row r="238" spans="1:10" ht="153">
      <c r="A238" s="167" t="s">
        <v>116</v>
      </c>
      <c r="B238" s="168" t="s">
        <v>2</v>
      </c>
      <c r="C238" s="173" t="s">
        <v>231</v>
      </c>
      <c r="D238" s="169">
        <v>0</v>
      </c>
      <c r="E238" s="169">
        <f t="shared" si="21"/>
        <v>0</v>
      </c>
      <c r="F238" s="186">
        <f t="shared" si="22"/>
        <v>153510</v>
      </c>
      <c r="G238" s="180">
        <v>153510</v>
      </c>
      <c r="H238" s="169"/>
      <c r="I238" s="169"/>
      <c r="J238" s="171"/>
    </row>
    <row r="239" spans="1:10" ht="102.75" thickBot="1">
      <c r="A239" s="167" t="s">
        <v>117</v>
      </c>
      <c r="B239" s="168" t="s">
        <v>2</v>
      </c>
      <c r="C239" s="168" t="s">
        <v>231</v>
      </c>
      <c r="D239" s="169">
        <v>0</v>
      </c>
      <c r="E239" s="169">
        <f t="shared" si="21"/>
        <v>0</v>
      </c>
      <c r="F239" s="186">
        <f t="shared" si="22"/>
        <v>152320</v>
      </c>
      <c r="G239" s="180">
        <v>152320</v>
      </c>
      <c r="H239" s="169"/>
      <c r="I239" s="169"/>
      <c r="J239" s="171"/>
    </row>
    <row r="240" spans="1:10" ht="38.25">
      <c r="A240" s="167" t="s">
        <v>88</v>
      </c>
      <c r="B240" s="168" t="s">
        <v>2</v>
      </c>
      <c r="C240" s="173" t="s">
        <v>231</v>
      </c>
      <c r="D240" s="169">
        <v>0</v>
      </c>
      <c r="E240" s="169">
        <f t="shared" si="21"/>
        <v>0</v>
      </c>
      <c r="F240" s="186">
        <f t="shared" si="22"/>
        <v>156080</v>
      </c>
      <c r="G240" s="180">
        <v>156080</v>
      </c>
      <c r="H240" s="169"/>
      <c r="I240" s="169"/>
      <c r="J240" s="171"/>
    </row>
    <row r="241" spans="1:10" ht="26.25" thickBot="1">
      <c r="A241" s="191" t="s">
        <v>101</v>
      </c>
      <c r="B241" s="132" t="s">
        <v>2</v>
      </c>
      <c r="C241" s="168" t="s">
        <v>231</v>
      </c>
      <c r="D241" s="221">
        <v>0</v>
      </c>
      <c r="E241" s="221">
        <f t="shared" si="21"/>
        <v>0</v>
      </c>
      <c r="F241" s="222">
        <f t="shared" si="22"/>
        <v>100000</v>
      </c>
      <c r="G241" s="226">
        <v>100000</v>
      </c>
      <c r="H241" s="221"/>
      <c r="I241" s="221"/>
      <c r="J241" s="224"/>
    </row>
    <row r="242" spans="1:10" ht="24.75" customHeight="1">
      <c r="A242" s="516" t="s">
        <v>240</v>
      </c>
      <c r="B242" s="517"/>
      <c r="C242" s="517"/>
      <c r="D242" s="227">
        <f>SUM(D230:D241)</f>
        <v>180454</v>
      </c>
      <c r="E242" s="227">
        <f aca="true" t="shared" si="23" ref="E242:J242">SUM(E230:E241)</f>
        <v>180454</v>
      </c>
      <c r="F242" s="227">
        <f t="shared" si="23"/>
        <v>2065177</v>
      </c>
      <c r="G242" s="227">
        <f t="shared" si="23"/>
        <v>1884723</v>
      </c>
      <c r="H242" s="227">
        <f t="shared" si="23"/>
        <v>0</v>
      </c>
      <c r="I242" s="227">
        <f t="shared" si="23"/>
        <v>0</v>
      </c>
      <c r="J242" s="250">
        <f t="shared" si="23"/>
        <v>0</v>
      </c>
    </row>
    <row r="243" spans="1:10" s="12" customFormat="1" ht="24.75" customHeight="1">
      <c r="A243" s="562" t="s">
        <v>241</v>
      </c>
      <c r="B243" s="563"/>
      <c r="C243" s="563"/>
      <c r="D243" s="268">
        <v>8000</v>
      </c>
      <c r="E243" s="268">
        <v>8000</v>
      </c>
      <c r="F243" s="268">
        <v>8000</v>
      </c>
      <c r="G243" s="268"/>
      <c r="H243" s="268"/>
      <c r="I243" s="268"/>
      <c r="J243" s="269"/>
    </row>
    <row r="244" spans="1:10" s="12" customFormat="1" ht="24.75" customHeight="1" thickBot="1">
      <c r="A244" s="564" t="s">
        <v>242</v>
      </c>
      <c r="B244" s="565"/>
      <c r="C244" s="565"/>
      <c r="D244" s="270">
        <f>D242+D243</f>
        <v>188454</v>
      </c>
      <c r="E244" s="270">
        <f aca="true" t="shared" si="24" ref="E244:J244">E242+E243</f>
        <v>188454</v>
      </c>
      <c r="F244" s="270">
        <f t="shared" si="24"/>
        <v>2073177</v>
      </c>
      <c r="G244" s="270">
        <f t="shared" si="24"/>
        <v>1884723</v>
      </c>
      <c r="H244" s="270">
        <f t="shared" si="24"/>
        <v>0</v>
      </c>
      <c r="I244" s="270">
        <f t="shared" si="24"/>
        <v>0</v>
      </c>
      <c r="J244" s="271">
        <f t="shared" si="24"/>
        <v>0</v>
      </c>
    </row>
    <row r="245" spans="1:10" ht="24.75" customHeight="1" thickBot="1">
      <c r="A245" s="546" t="s">
        <v>181</v>
      </c>
      <c r="B245" s="547"/>
      <c r="C245" s="547"/>
      <c r="D245" s="547"/>
      <c r="E245" s="547"/>
      <c r="F245" s="547"/>
      <c r="G245" s="547"/>
      <c r="H245" s="547"/>
      <c r="I245" s="547"/>
      <c r="J245" s="548"/>
    </row>
    <row r="246" spans="1:10" ht="26.25">
      <c r="A246" s="172" t="s">
        <v>167</v>
      </c>
      <c r="B246" s="173" t="s">
        <v>2</v>
      </c>
      <c r="C246" s="173" t="s">
        <v>232</v>
      </c>
      <c r="D246" s="174">
        <v>0</v>
      </c>
      <c r="E246" s="175">
        <f>D246</f>
        <v>0</v>
      </c>
      <c r="F246" s="213">
        <f>D246+G246+H246+I246+J246</f>
        <v>170000</v>
      </c>
      <c r="G246" s="176">
        <v>170000</v>
      </c>
      <c r="H246" s="177"/>
      <c r="I246" s="177"/>
      <c r="J246" s="178"/>
    </row>
    <row r="247" spans="1:10" ht="27" thickBot="1">
      <c r="A247" s="57" t="s">
        <v>87</v>
      </c>
      <c r="B247" s="168" t="s">
        <v>2</v>
      </c>
      <c r="C247" s="168" t="s">
        <v>232</v>
      </c>
      <c r="D247" s="179">
        <v>0</v>
      </c>
      <c r="E247" s="169">
        <f>D247</f>
        <v>0</v>
      </c>
      <c r="F247" s="214">
        <f>D247+G247+H247+I247+J247</f>
        <v>170000</v>
      </c>
      <c r="G247" s="180">
        <v>170000</v>
      </c>
      <c r="H247" s="181"/>
      <c r="I247" s="181"/>
      <c r="J247" s="182"/>
    </row>
    <row r="248" spans="1:10" ht="64.5">
      <c r="A248" s="57" t="s">
        <v>122</v>
      </c>
      <c r="B248" s="168" t="s">
        <v>2</v>
      </c>
      <c r="C248" s="173" t="s">
        <v>232</v>
      </c>
      <c r="D248" s="179">
        <v>0</v>
      </c>
      <c r="E248" s="169">
        <f>D248</f>
        <v>0</v>
      </c>
      <c r="F248" s="214">
        <f>D248+G248+H248+I248+J248</f>
        <v>160000</v>
      </c>
      <c r="G248" s="180">
        <v>160000</v>
      </c>
      <c r="H248" s="181"/>
      <c r="I248" s="181"/>
      <c r="J248" s="182"/>
    </row>
    <row r="249" spans="1:10" ht="54" customHeight="1" hidden="1">
      <c r="A249" s="231"/>
      <c r="B249" s="218"/>
      <c r="C249" s="218"/>
      <c r="D249" s="221"/>
      <c r="E249" s="221">
        <f>D249</f>
        <v>0</v>
      </c>
      <c r="F249" s="228">
        <f>D249+G249+H249+I249+J249</f>
        <v>0</v>
      </c>
      <c r="G249" s="226">
        <v>0</v>
      </c>
      <c r="H249" s="229">
        <v>0</v>
      </c>
      <c r="I249" s="229">
        <v>0</v>
      </c>
      <c r="J249" s="230">
        <v>0</v>
      </c>
    </row>
    <row r="250" spans="1:10" ht="34.5" customHeight="1">
      <c r="A250" s="474" t="s">
        <v>244</v>
      </c>
      <c r="B250" s="475"/>
      <c r="C250" s="475"/>
      <c r="D250" s="220">
        <f>SUM(D246:D249)</f>
        <v>0</v>
      </c>
      <c r="E250" s="220">
        <f aca="true" t="shared" si="25" ref="E250:J250">SUM(E246:E249)</f>
        <v>0</v>
      </c>
      <c r="F250" s="220">
        <f t="shared" si="25"/>
        <v>500000</v>
      </c>
      <c r="G250" s="220">
        <f t="shared" si="25"/>
        <v>500000</v>
      </c>
      <c r="H250" s="220">
        <f t="shared" si="25"/>
        <v>0</v>
      </c>
      <c r="I250" s="220">
        <f t="shared" si="25"/>
        <v>0</v>
      </c>
      <c r="J250" s="248">
        <f t="shared" si="25"/>
        <v>0</v>
      </c>
    </row>
    <row r="251" spans="1:10" s="12" customFormat="1" ht="34.5" customHeight="1">
      <c r="A251" s="558" t="s">
        <v>245</v>
      </c>
      <c r="B251" s="559"/>
      <c r="C251" s="559"/>
      <c r="D251" s="268">
        <v>139500</v>
      </c>
      <c r="E251" s="268">
        <v>139500</v>
      </c>
      <c r="F251" s="268">
        <v>139500</v>
      </c>
      <c r="G251" s="268"/>
      <c r="H251" s="268"/>
      <c r="I251" s="268"/>
      <c r="J251" s="269"/>
    </row>
    <row r="252" spans="1:10" s="12" customFormat="1" ht="34.5" customHeight="1" hidden="1">
      <c r="A252" s="474" t="s">
        <v>243</v>
      </c>
      <c r="B252" s="475"/>
      <c r="C252" s="475"/>
      <c r="D252" s="220"/>
      <c r="E252" s="220"/>
      <c r="F252" s="220"/>
      <c r="G252" s="220"/>
      <c r="H252" s="220"/>
      <c r="I252" s="220"/>
      <c r="J252" s="248"/>
    </row>
    <row r="253" spans="1:10" s="12" customFormat="1" ht="34.5" customHeight="1">
      <c r="A253" s="566" t="s">
        <v>281</v>
      </c>
      <c r="B253" s="567"/>
      <c r="C253" s="568"/>
      <c r="D253" s="225">
        <f>D252+D250+D251</f>
        <v>139500</v>
      </c>
      <c r="E253" s="225">
        <f aca="true" t="shared" si="26" ref="E253:J253">E252+E250+E251</f>
        <v>139500</v>
      </c>
      <c r="F253" s="225">
        <f t="shared" si="26"/>
        <v>639500</v>
      </c>
      <c r="G253" s="225">
        <f t="shared" si="26"/>
        <v>500000</v>
      </c>
      <c r="H253" s="225">
        <f t="shared" si="26"/>
        <v>0</v>
      </c>
      <c r="I253" s="225">
        <f t="shared" si="26"/>
        <v>0</v>
      </c>
      <c r="J253" s="249">
        <f t="shared" si="26"/>
        <v>0</v>
      </c>
    </row>
    <row r="254" spans="1:10" ht="15" customHeight="1">
      <c r="A254" s="471" t="s">
        <v>211</v>
      </c>
      <c r="B254" s="472"/>
      <c r="C254" s="472"/>
      <c r="D254" s="472"/>
      <c r="E254" s="472"/>
      <c r="F254" s="472"/>
      <c r="G254" s="472"/>
      <c r="H254" s="472"/>
      <c r="I254" s="472"/>
      <c r="J254" s="473"/>
    </row>
    <row r="255" spans="1:10" ht="38.25">
      <c r="A255" s="167" t="s">
        <v>91</v>
      </c>
      <c r="B255" s="168" t="s">
        <v>2</v>
      </c>
      <c r="C255" s="168" t="s">
        <v>233</v>
      </c>
      <c r="D255" s="169">
        <v>0</v>
      </c>
      <c r="E255" s="169">
        <f>D255</f>
        <v>0</v>
      </c>
      <c r="F255" s="170">
        <f>D255+G255+H255+I255+J255</f>
        <v>158000</v>
      </c>
      <c r="G255" s="169">
        <v>158000</v>
      </c>
      <c r="H255" s="169"/>
      <c r="I255" s="169"/>
      <c r="J255" s="171"/>
    </row>
    <row r="256" spans="1:10" ht="15" customHeight="1" thickBot="1">
      <c r="A256" s="468" t="s">
        <v>212</v>
      </c>
      <c r="B256" s="469"/>
      <c r="C256" s="470"/>
      <c r="D256" s="131">
        <f aca="true" t="shared" si="27" ref="D256:J256">SUM(D255)</f>
        <v>0</v>
      </c>
      <c r="E256" s="131">
        <f t="shared" si="27"/>
        <v>0</v>
      </c>
      <c r="F256" s="131">
        <f t="shared" si="27"/>
        <v>158000</v>
      </c>
      <c r="G256" s="131">
        <f t="shared" si="27"/>
        <v>158000</v>
      </c>
      <c r="H256" s="131">
        <f t="shared" si="27"/>
        <v>0</v>
      </c>
      <c r="I256" s="131">
        <f t="shared" si="27"/>
        <v>0</v>
      </c>
      <c r="J256" s="251">
        <f t="shared" si="27"/>
        <v>0</v>
      </c>
    </row>
    <row r="257" spans="1:10" ht="58.5" customHeight="1">
      <c r="A257" s="496" t="s">
        <v>246</v>
      </c>
      <c r="B257" s="497"/>
      <c r="C257" s="498"/>
      <c r="D257" s="126">
        <v>300000</v>
      </c>
      <c r="E257" s="126">
        <v>300000</v>
      </c>
      <c r="F257" s="127">
        <v>300000</v>
      </c>
      <c r="G257" s="128"/>
      <c r="H257" s="129"/>
      <c r="I257" s="129"/>
      <c r="J257" s="130"/>
    </row>
    <row r="258" spans="1:10" ht="33" customHeight="1">
      <c r="A258" s="496" t="s">
        <v>247</v>
      </c>
      <c r="B258" s="497"/>
      <c r="C258" s="498"/>
      <c r="D258" s="233">
        <v>162000</v>
      </c>
      <c r="E258" s="233">
        <v>162000</v>
      </c>
      <c r="F258" s="234">
        <v>162000</v>
      </c>
      <c r="G258" s="235"/>
      <c r="H258" s="236"/>
      <c r="I258" s="236"/>
      <c r="J258" s="237"/>
    </row>
    <row r="259" spans="1:10" s="12" customFormat="1" ht="33" customHeight="1">
      <c r="A259" s="569" t="s">
        <v>248</v>
      </c>
      <c r="B259" s="570"/>
      <c r="C259" s="571"/>
      <c r="D259" s="239">
        <f aca="true" t="shared" si="28" ref="D259:J259">D16+D32+D48+D56+D104+D107+D204</f>
        <v>22359562</v>
      </c>
      <c r="E259" s="239">
        <f t="shared" si="28"/>
        <v>22359562</v>
      </c>
      <c r="F259" s="239">
        <f t="shared" si="28"/>
        <v>255802007</v>
      </c>
      <c r="G259" s="239">
        <f t="shared" si="28"/>
        <v>105663555</v>
      </c>
      <c r="H259" s="239">
        <f t="shared" si="28"/>
        <v>70630000</v>
      </c>
      <c r="I259" s="239">
        <f t="shared" si="28"/>
        <v>57148890</v>
      </c>
      <c r="J259" s="252">
        <f t="shared" si="28"/>
        <v>0</v>
      </c>
    </row>
    <row r="260" spans="1:10" s="12" customFormat="1" ht="33" customHeight="1">
      <c r="A260" s="569" t="s">
        <v>279</v>
      </c>
      <c r="B260" s="570"/>
      <c r="C260" s="571"/>
      <c r="D260" s="238">
        <f>D211+D228+D244+D253</f>
        <v>621343</v>
      </c>
      <c r="E260" s="238">
        <f aca="true" t="shared" si="29" ref="E260:J260">E211+E228+E244+E253</f>
        <v>621343</v>
      </c>
      <c r="F260" s="238">
        <f t="shared" si="29"/>
        <v>9514377</v>
      </c>
      <c r="G260" s="238">
        <f t="shared" si="29"/>
        <v>8893034</v>
      </c>
      <c r="H260" s="238">
        <f t="shared" si="29"/>
        <v>0</v>
      </c>
      <c r="I260" s="238">
        <f t="shared" si="29"/>
        <v>0</v>
      </c>
      <c r="J260" s="238">
        <f t="shared" si="29"/>
        <v>0</v>
      </c>
    </row>
    <row r="261" spans="1:10" s="12" customFormat="1" ht="33" customHeight="1">
      <c r="A261" s="569" t="s">
        <v>249</v>
      </c>
      <c r="B261" s="570"/>
      <c r="C261" s="571"/>
      <c r="D261" s="238">
        <f>D257+D258</f>
        <v>462000</v>
      </c>
      <c r="E261" s="238">
        <f aca="true" t="shared" si="30" ref="E261:J261">E257+E258</f>
        <v>462000</v>
      </c>
      <c r="F261" s="238">
        <f t="shared" si="30"/>
        <v>462000</v>
      </c>
      <c r="G261" s="238">
        <f t="shared" si="30"/>
        <v>0</v>
      </c>
      <c r="H261" s="238">
        <f t="shared" si="30"/>
        <v>0</v>
      </c>
      <c r="I261" s="238">
        <f t="shared" si="30"/>
        <v>0</v>
      </c>
      <c r="J261" s="253">
        <f t="shared" si="30"/>
        <v>0</v>
      </c>
    </row>
    <row r="262" spans="1:10" ht="39.75" customHeight="1" thickBot="1">
      <c r="A262" s="494" t="s">
        <v>26</v>
      </c>
      <c r="B262" s="495"/>
      <c r="C262" s="495"/>
      <c r="D262" s="254">
        <f>D261+D260+D259</f>
        <v>23442905</v>
      </c>
      <c r="E262" s="254">
        <f aca="true" t="shared" si="31" ref="E262:J262">E261+E260+E259</f>
        <v>23442905</v>
      </c>
      <c r="F262" s="254">
        <f t="shared" si="31"/>
        <v>265778384</v>
      </c>
      <c r="G262" s="254">
        <f t="shared" si="31"/>
        <v>114556589</v>
      </c>
      <c r="H262" s="254">
        <f t="shared" si="31"/>
        <v>70630000</v>
      </c>
      <c r="I262" s="254">
        <f t="shared" si="31"/>
        <v>57148890</v>
      </c>
      <c r="J262" s="255">
        <f t="shared" si="31"/>
        <v>0</v>
      </c>
    </row>
    <row r="263" spans="1:9" ht="18" customHeight="1">
      <c r="A263" s="19"/>
      <c r="B263" s="19"/>
      <c r="C263" s="19"/>
      <c r="D263" s="20"/>
      <c r="E263" s="20"/>
      <c r="F263" s="20"/>
      <c r="G263" s="8"/>
      <c r="H263" s="8"/>
      <c r="I263" s="8"/>
    </row>
    <row r="264" spans="1:10" ht="12.75">
      <c r="A264" s="21" t="s">
        <v>103</v>
      </c>
      <c r="B264" s="22"/>
      <c r="C264" s="22"/>
      <c r="D264" s="22" t="s">
        <v>104</v>
      </c>
      <c r="E264" s="22"/>
      <c r="F264" s="22"/>
      <c r="G264" s="23" t="s">
        <v>105</v>
      </c>
      <c r="H264" s="23"/>
      <c r="I264" s="23" t="s">
        <v>106</v>
      </c>
      <c r="J264" s="23"/>
    </row>
    <row r="265" spans="1:10" ht="12.75">
      <c r="A265" s="21" t="s">
        <v>107</v>
      </c>
      <c r="B265" s="22"/>
      <c r="C265" s="22"/>
      <c r="D265" s="22" t="s">
        <v>108</v>
      </c>
      <c r="E265" s="22"/>
      <c r="F265" s="22"/>
      <c r="G265" s="23" t="s">
        <v>109</v>
      </c>
      <c r="H265" s="23"/>
      <c r="I265" s="23" t="s">
        <v>110</v>
      </c>
      <c r="J265" s="23"/>
    </row>
    <row r="266" spans="1:10" ht="12.75">
      <c r="A266" s="22"/>
      <c r="B266" s="22"/>
      <c r="C266" s="22"/>
      <c r="D266" s="22"/>
      <c r="E266" s="22"/>
      <c r="F266" s="22"/>
      <c r="G266" s="23"/>
      <c r="H266" s="23"/>
      <c r="I266" s="23"/>
      <c r="J266" s="23"/>
    </row>
    <row r="267" spans="1:10" ht="12.75">
      <c r="A267" s="493"/>
      <c r="B267" s="493"/>
      <c r="C267" s="493"/>
      <c r="D267" s="493"/>
      <c r="E267" s="493"/>
      <c r="F267" s="493"/>
      <c r="G267" s="467"/>
      <c r="H267" s="467"/>
      <c r="I267" s="467"/>
      <c r="J267" s="467"/>
    </row>
    <row r="268" spans="1:6" ht="12.75">
      <c r="A268" s="24"/>
      <c r="B268" s="24"/>
      <c r="C268" s="24"/>
      <c r="D268" s="24"/>
      <c r="E268" s="24"/>
      <c r="F268" s="24"/>
    </row>
    <row r="269" spans="1:6" ht="12.75">
      <c r="A269" s="25"/>
      <c r="B269" s="24"/>
      <c r="C269" s="24"/>
      <c r="D269" s="24"/>
      <c r="E269" s="24"/>
      <c r="F269" s="24"/>
    </row>
    <row r="270" spans="1:7" ht="12.75">
      <c r="A270" s="26"/>
      <c r="B270" s="24"/>
      <c r="C270" s="24"/>
      <c r="D270" s="24"/>
      <c r="E270" s="24"/>
      <c r="F270" s="24"/>
      <c r="G270" s="12"/>
    </row>
    <row r="271" spans="1:7" ht="12.75">
      <c r="A271" s="26"/>
      <c r="B271" s="24"/>
      <c r="C271" s="24"/>
      <c r="D271" s="24"/>
      <c r="E271" s="24"/>
      <c r="F271" s="24"/>
      <c r="G271" s="12"/>
    </row>
    <row r="272" spans="1:7" ht="12.75">
      <c r="A272" s="26"/>
      <c r="B272" s="27"/>
      <c r="C272" s="27"/>
      <c r="D272" s="24"/>
      <c r="E272" s="24"/>
      <c r="F272" s="27"/>
      <c r="G272" s="12"/>
    </row>
    <row r="273" spans="1:7" ht="12.75">
      <c r="A273" s="26"/>
      <c r="B273" s="24"/>
      <c r="C273" s="24"/>
      <c r="D273" s="24"/>
      <c r="E273" s="24"/>
      <c r="F273" s="24"/>
      <c r="G273" s="12"/>
    </row>
    <row r="274" spans="1:7" ht="12.75">
      <c r="A274" s="26"/>
      <c r="B274" s="24"/>
      <c r="C274" s="24"/>
      <c r="D274" s="24"/>
      <c r="E274" s="24"/>
      <c r="F274" s="24"/>
      <c r="G274" s="12"/>
    </row>
    <row r="275" spans="1:7" ht="12.75">
      <c r="A275" s="24"/>
      <c r="B275" s="24"/>
      <c r="C275" s="24"/>
      <c r="D275" s="24"/>
      <c r="E275" s="24"/>
      <c r="F275" s="24"/>
      <c r="G275" s="12"/>
    </row>
    <row r="276" spans="1:7" ht="12.75">
      <c r="A276" s="28"/>
      <c r="B276" s="24"/>
      <c r="C276" s="24"/>
      <c r="D276" s="24"/>
      <c r="E276" s="24"/>
      <c r="F276" s="24"/>
      <c r="G276" s="12"/>
    </row>
    <row r="277" spans="1:7" ht="12.75">
      <c r="A277" s="26"/>
      <c r="B277" s="24"/>
      <c r="C277" s="24"/>
      <c r="D277" s="24"/>
      <c r="E277" s="24"/>
      <c r="F277" s="24"/>
      <c r="G277" s="12"/>
    </row>
    <row r="278" spans="1:7" ht="12.75">
      <c r="A278" s="24"/>
      <c r="B278" s="24"/>
      <c r="C278" s="24"/>
      <c r="D278" s="24"/>
      <c r="E278" s="24"/>
      <c r="F278" s="24"/>
      <c r="G278" s="12"/>
    </row>
    <row r="279" spans="1:7" ht="12.75">
      <c r="A279" s="24"/>
      <c r="B279" s="24"/>
      <c r="C279" s="24"/>
      <c r="D279" s="24"/>
      <c r="E279" s="24"/>
      <c r="F279" s="24"/>
      <c r="G279" s="12"/>
    </row>
    <row r="280" spans="1:7" ht="12.75">
      <c r="A280" s="24"/>
      <c r="B280" s="24"/>
      <c r="C280" s="24"/>
      <c r="D280" s="24"/>
      <c r="E280" s="24"/>
      <c r="F280" s="24"/>
      <c r="G280" s="12"/>
    </row>
    <row r="281" spans="1:7" ht="12.75">
      <c r="A281" s="24"/>
      <c r="B281" s="24"/>
      <c r="C281" s="24"/>
      <c r="D281" s="24"/>
      <c r="E281" s="24"/>
      <c r="F281" s="24"/>
      <c r="G281" s="12"/>
    </row>
    <row r="282" spans="1:7" ht="12.75">
      <c r="A282" s="24"/>
      <c r="B282" s="24"/>
      <c r="C282" s="24"/>
      <c r="D282" s="24"/>
      <c r="E282" s="24"/>
      <c r="F282" s="24"/>
      <c r="G282" s="12"/>
    </row>
    <row r="283" spans="1:6" ht="12.75">
      <c r="A283" s="29"/>
      <c r="B283" s="24"/>
      <c r="C283" s="24"/>
      <c r="D283" s="24"/>
      <c r="E283" s="24"/>
      <c r="F283" s="24"/>
    </row>
    <row r="284" spans="1:6" ht="12.75">
      <c r="A284" s="30"/>
      <c r="B284" s="31"/>
      <c r="C284" s="31"/>
      <c r="D284" s="31"/>
      <c r="E284" s="31"/>
      <c r="F284" s="31"/>
    </row>
    <row r="285" spans="1:6" ht="12.75">
      <c r="A285" s="30"/>
      <c r="B285" s="31"/>
      <c r="C285" s="31"/>
      <c r="D285" s="31"/>
      <c r="E285" s="31"/>
      <c r="F285" s="31"/>
    </row>
    <row r="286" spans="1:6" ht="12.75">
      <c r="A286" s="30"/>
      <c r="B286" s="31"/>
      <c r="C286" s="31"/>
      <c r="D286" s="31"/>
      <c r="E286" s="31"/>
      <c r="F286" s="31"/>
    </row>
    <row r="287" spans="1:6" ht="12.75">
      <c r="A287" s="32"/>
      <c r="B287" s="31"/>
      <c r="C287" s="31"/>
      <c r="D287" s="31"/>
      <c r="E287" s="31"/>
      <c r="F287" s="31"/>
    </row>
    <row r="288" spans="1:6" ht="12.75">
      <c r="A288" s="33"/>
      <c r="B288" s="24"/>
      <c r="C288" s="24"/>
      <c r="D288" s="24"/>
      <c r="E288" s="24"/>
      <c r="F288" s="24"/>
    </row>
    <row r="289" spans="1:6" ht="12.75">
      <c r="A289" s="33"/>
      <c r="B289" s="24"/>
      <c r="C289" s="24"/>
      <c r="D289" s="24"/>
      <c r="E289" s="24"/>
      <c r="F289" s="24"/>
    </row>
    <row r="290" spans="1:6" ht="12.75">
      <c r="A290" s="33"/>
      <c r="B290" s="24"/>
      <c r="C290" s="24"/>
      <c r="D290" s="24"/>
      <c r="E290" s="24"/>
      <c r="F290" s="24"/>
    </row>
    <row r="291" spans="1:6" ht="12.75">
      <c r="A291" s="34"/>
      <c r="B291" s="27"/>
      <c r="C291" s="27"/>
      <c r="D291" s="27"/>
      <c r="E291" s="27"/>
      <c r="F291" s="27"/>
    </row>
    <row r="292" spans="1:6" ht="12.75">
      <c r="A292" s="24"/>
      <c r="B292" s="24"/>
      <c r="C292" s="24"/>
      <c r="D292" s="24"/>
      <c r="E292" s="24"/>
      <c r="F292" s="24"/>
    </row>
    <row r="293" spans="1:6" ht="12.75">
      <c r="A293" s="24"/>
      <c r="B293" s="24"/>
      <c r="C293" s="24"/>
      <c r="D293" s="24"/>
      <c r="E293" s="24"/>
      <c r="F293" s="24"/>
    </row>
    <row r="294" spans="1:6" ht="12.75">
      <c r="A294" s="24"/>
      <c r="B294" s="24"/>
      <c r="C294" s="24"/>
      <c r="D294" s="24"/>
      <c r="E294" s="24"/>
      <c r="F294" s="24"/>
    </row>
    <row r="295" spans="1:6" ht="12.75">
      <c r="A295" s="35"/>
      <c r="B295" s="24"/>
      <c r="C295" s="24"/>
      <c r="D295" s="24"/>
      <c r="E295" s="24"/>
      <c r="F295" s="24"/>
    </row>
    <row r="296" spans="1:6" ht="12.75">
      <c r="A296" s="36"/>
      <c r="B296" s="27"/>
      <c r="C296" s="24"/>
      <c r="D296" s="24"/>
      <c r="E296" s="24"/>
      <c r="F296" s="24"/>
    </row>
    <row r="297" spans="1:6" ht="12.75">
      <c r="A297" s="24"/>
      <c r="B297" s="24"/>
      <c r="C297" s="24"/>
      <c r="D297" s="24"/>
      <c r="E297" s="24"/>
      <c r="F297" s="24"/>
    </row>
    <row r="298" spans="1:6" ht="12.75">
      <c r="A298" s="24"/>
      <c r="B298" s="24"/>
      <c r="C298" s="24"/>
      <c r="D298" s="24"/>
      <c r="E298" s="24"/>
      <c r="F298" s="24"/>
    </row>
    <row r="299" spans="1:6" ht="12.75">
      <c r="A299" s="24"/>
      <c r="B299" s="24"/>
      <c r="C299" s="24"/>
      <c r="D299" s="24"/>
      <c r="E299" s="24"/>
      <c r="F299" s="24"/>
    </row>
    <row r="300" spans="1:6" ht="12.75">
      <c r="A300" s="24"/>
      <c r="B300" s="24"/>
      <c r="C300" s="24"/>
      <c r="D300" s="24"/>
      <c r="E300" s="24"/>
      <c r="F300" s="24"/>
    </row>
    <row r="301" spans="1:6" ht="12.75">
      <c r="A301" s="37"/>
      <c r="B301" s="37"/>
      <c r="C301" s="37"/>
      <c r="D301" s="37"/>
      <c r="E301" s="24"/>
      <c r="F301" s="24"/>
    </row>
    <row r="302" spans="1:6" ht="12.75">
      <c r="A302" s="36"/>
      <c r="B302" s="24"/>
      <c r="C302" s="24"/>
      <c r="D302" s="38"/>
      <c r="E302" s="24"/>
      <c r="F302" s="24"/>
    </row>
    <row r="303" spans="1:6" ht="12.75">
      <c r="A303" s="39"/>
      <c r="B303" s="24"/>
      <c r="C303" s="24"/>
      <c r="D303" s="39"/>
      <c r="E303" s="24"/>
      <c r="F303" s="24"/>
    </row>
    <row r="304" spans="1:6" ht="12.75">
      <c r="A304" s="39"/>
      <c r="B304" s="24"/>
      <c r="C304" s="24"/>
      <c r="D304" s="39"/>
      <c r="E304" s="24"/>
      <c r="F304" s="24"/>
    </row>
    <row r="305" spans="1:6" ht="12.75">
      <c r="A305" s="39"/>
      <c r="B305" s="24"/>
      <c r="C305" s="24"/>
      <c r="D305" s="39"/>
      <c r="E305" s="24"/>
      <c r="F305" s="24"/>
    </row>
    <row r="306" spans="1:6" ht="12.75">
      <c r="A306" s="39"/>
      <c r="B306" s="24"/>
      <c r="C306" s="24"/>
      <c r="D306" s="39"/>
      <c r="E306" s="24"/>
      <c r="F306" s="24"/>
    </row>
    <row r="307" spans="1:6" ht="12.75">
      <c r="A307" s="39"/>
      <c r="B307" s="24"/>
      <c r="C307" s="24"/>
      <c r="D307" s="39"/>
      <c r="E307" s="24"/>
      <c r="F307" s="24"/>
    </row>
    <row r="308" spans="1:6" ht="12.75">
      <c r="A308" s="39"/>
      <c r="B308" s="24"/>
      <c r="C308" s="24"/>
      <c r="D308" s="39"/>
      <c r="E308" s="24"/>
      <c r="F308" s="24"/>
    </row>
    <row r="309" spans="1:6" ht="12.75">
      <c r="A309" s="39"/>
      <c r="B309" s="24"/>
      <c r="C309" s="24"/>
      <c r="D309" s="24"/>
      <c r="E309" s="24"/>
      <c r="F309" s="24"/>
    </row>
    <row r="310" spans="1:6" ht="12.75">
      <c r="A310" s="39"/>
      <c r="B310" s="24"/>
      <c r="C310" s="24"/>
      <c r="D310" s="24"/>
      <c r="E310" s="24"/>
      <c r="F310" s="24"/>
    </row>
    <row r="311" spans="1:6" ht="12.75">
      <c r="A311" s="24"/>
      <c r="B311" s="24"/>
      <c r="C311" s="24"/>
      <c r="D311" s="24"/>
      <c r="E311" s="24"/>
      <c r="F311" s="24"/>
    </row>
    <row r="312" spans="1:6" ht="12.75">
      <c r="A312" s="24"/>
      <c r="B312" s="24"/>
      <c r="C312" s="24"/>
      <c r="D312" s="24"/>
      <c r="E312" s="24"/>
      <c r="F312" s="24"/>
    </row>
    <row r="313" spans="1:6" ht="12.75">
      <c r="A313" s="25"/>
      <c r="B313" s="25"/>
      <c r="C313" s="25"/>
      <c r="D313" s="25"/>
      <c r="E313" s="25"/>
      <c r="F313" s="25"/>
    </row>
    <row r="314" spans="1:6" ht="12.75">
      <c r="A314" s="25"/>
      <c r="B314" s="25"/>
      <c r="C314" s="25"/>
      <c r="D314" s="25"/>
      <c r="E314" s="40"/>
      <c r="F314" s="25"/>
    </row>
    <row r="315" spans="1:6" ht="12.75">
      <c r="A315" s="25"/>
      <c r="B315" s="25"/>
      <c r="C315" s="25"/>
      <c r="D315" s="25"/>
      <c r="E315" s="25"/>
      <c r="F315" s="25"/>
    </row>
    <row r="316" spans="1:6" ht="12.75">
      <c r="A316" s="25"/>
      <c r="B316" s="25"/>
      <c r="C316" s="25"/>
      <c r="D316" s="25"/>
      <c r="E316" s="25"/>
      <c r="F316" s="25"/>
    </row>
    <row r="317" spans="1:6" ht="12.75">
      <c r="A317" s="25"/>
      <c r="B317" s="25"/>
      <c r="C317" s="25"/>
      <c r="D317" s="25"/>
      <c r="E317" s="25"/>
      <c r="F317" s="25"/>
    </row>
    <row r="318" spans="1:6" ht="12.75">
      <c r="A318" s="25"/>
      <c r="B318" s="25"/>
      <c r="C318" s="25"/>
      <c r="D318" s="25"/>
      <c r="E318" s="25"/>
      <c r="F318" s="25"/>
    </row>
    <row r="319" spans="1:6" ht="12.75">
      <c r="A319" s="25"/>
      <c r="B319" s="25"/>
      <c r="C319" s="25"/>
      <c r="D319" s="25"/>
      <c r="E319" s="25"/>
      <c r="F319" s="25"/>
    </row>
    <row r="320" spans="1:6" ht="12.75">
      <c r="A320" s="25"/>
      <c r="B320" s="25"/>
      <c r="C320" s="25"/>
      <c r="D320" s="25"/>
      <c r="E320" s="25"/>
      <c r="F320" s="25"/>
    </row>
    <row r="321" spans="1:6" ht="12.75">
      <c r="A321" s="25"/>
      <c r="B321" s="25"/>
      <c r="C321" s="25"/>
      <c r="D321" s="25"/>
      <c r="E321" s="25"/>
      <c r="F321" s="25"/>
    </row>
    <row r="322" spans="1:6" ht="12.75">
      <c r="A322" s="25"/>
      <c r="B322" s="25"/>
      <c r="C322" s="25"/>
      <c r="D322" s="25"/>
      <c r="E322" s="25"/>
      <c r="F322" s="25"/>
    </row>
    <row r="323" spans="1:6" ht="12.75">
      <c r="A323" s="25"/>
      <c r="B323" s="25"/>
      <c r="C323" s="25"/>
      <c r="D323" s="25"/>
      <c r="E323" s="25"/>
      <c r="F323" s="25"/>
    </row>
    <row r="324" spans="1:6" ht="12.75">
      <c r="A324" s="25"/>
      <c r="B324" s="25"/>
      <c r="C324" s="25"/>
      <c r="D324" s="25"/>
      <c r="E324" s="25"/>
      <c r="F324" s="25"/>
    </row>
    <row r="325" spans="1:6" ht="12.75">
      <c r="A325" s="25"/>
      <c r="B325" s="25"/>
      <c r="C325" s="25"/>
      <c r="D325" s="25"/>
      <c r="E325" s="25"/>
      <c r="F325" s="25"/>
    </row>
    <row r="326" spans="1:6" ht="12.75">
      <c r="A326" s="25"/>
      <c r="B326" s="25"/>
      <c r="C326" s="25"/>
      <c r="D326" s="25"/>
      <c r="E326" s="25"/>
      <c r="F326" s="25"/>
    </row>
    <row r="327" spans="1:6" ht="12.75">
      <c r="A327" s="25"/>
      <c r="B327" s="25"/>
      <c r="C327" s="25"/>
      <c r="D327" s="25"/>
      <c r="E327" s="25"/>
      <c r="F327" s="25"/>
    </row>
    <row r="328" spans="1:6" ht="12.75">
      <c r="A328" s="25"/>
      <c r="B328" s="25"/>
      <c r="C328" s="25"/>
      <c r="D328" s="25"/>
      <c r="E328" s="25"/>
      <c r="F328" s="25"/>
    </row>
    <row r="329" spans="1:6" ht="12.75">
      <c r="A329" s="25"/>
      <c r="B329" s="25"/>
      <c r="C329" s="25"/>
      <c r="D329" s="25"/>
      <c r="E329" s="25"/>
      <c r="F329" s="25"/>
    </row>
    <row r="330" spans="1:6" ht="12.75">
      <c r="A330" s="25"/>
      <c r="B330" s="25"/>
      <c r="C330" s="25"/>
      <c r="D330" s="25"/>
      <c r="E330" s="25"/>
      <c r="F330" s="25"/>
    </row>
    <row r="331" spans="1:6" ht="12.75">
      <c r="A331" s="25"/>
      <c r="B331" s="25"/>
      <c r="C331" s="25"/>
      <c r="D331" s="25"/>
      <c r="E331" s="25"/>
      <c r="F331" s="25"/>
    </row>
    <row r="332" spans="1:6" ht="12.75">
      <c r="A332" s="25"/>
      <c r="B332" s="25"/>
      <c r="C332" s="25"/>
      <c r="D332" s="25"/>
      <c r="E332" s="25"/>
      <c r="F332" s="25"/>
    </row>
    <row r="333" spans="1:6" ht="12.75">
      <c r="A333" s="25"/>
      <c r="B333" s="25"/>
      <c r="C333" s="25"/>
      <c r="D333" s="25"/>
      <c r="E333" s="25"/>
      <c r="F333" s="25"/>
    </row>
    <row r="334" spans="1:6" ht="12.75">
      <c r="A334" s="25"/>
      <c r="B334" s="25"/>
      <c r="C334" s="25"/>
      <c r="D334" s="25"/>
      <c r="E334" s="25"/>
      <c r="F334" s="25"/>
    </row>
    <row r="335" spans="1:6" ht="12.75">
      <c r="A335" s="25"/>
      <c r="B335" s="25"/>
      <c r="C335" s="25"/>
      <c r="D335" s="25"/>
      <c r="E335" s="25"/>
      <c r="F335" s="25"/>
    </row>
    <row r="336" spans="1:6" ht="12.75">
      <c r="A336" s="25"/>
      <c r="B336" s="25"/>
      <c r="C336" s="25"/>
      <c r="D336" s="25"/>
      <c r="E336" s="25"/>
      <c r="F336" s="25"/>
    </row>
    <row r="337" spans="1:6" ht="12.75">
      <c r="A337" s="25"/>
      <c r="B337" s="25"/>
      <c r="C337" s="25"/>
      <c r="D337" s="25"/>
      <c r="E337" s="25"/>
      <c r="F337" s="25"/>
    </row>
    <row r="338" spans="1:6" ht="12.75">
      <c r="A338" s="25"/>
      <c r="B338" s="25"/>
      <c r="C338" s="25"/>
      <c r="D338" s="25"/>
      <c r="E338" s="25"/>
      <c r="F338" s="25"/>
    </row>
    <row r="339" spans="1:6" ht="12.75">
      <c r="A339" s="25"/>
      <c r="B339" s="25"/>
      <c r="C339" s="25"/>
      <c r="D339" s="25"/>
      <c r="E339" s="25"/>
      <c r="F339" s="25"/>
    </row>
    <row r="340" spans="1:6" ht="12.75">
      <c r="A340" s="25"/>
      <c r="B340" s="25"/>
      <c r="C340" s="25"/>
      <c r="D340" s="25"/>
      <c r="E340" s="25"/>
      <c r="F340" s="25"/>
    </row>
    <row r="341" spans="1:6" ht="12.75">
      <c r="A341" s="25"/>
      <c r="B341" s="25"/>
      <c r="C341" s="25"/>
      <c r="D341" s="25"/>
      <c r="E341" s="25"/>
      <c r="F341" s="25"/>
    </row>
    <row r="342" spans="1:6" ht="12.75">
      <c r="A342" s="25"/>
      <c r="B342" s="25"/>
      <c r="C342" s="25"/>
      <c r="D342" s="25"/>
      <c r="E342" s="25"/>
      <c r="F342" s="25"/>
    </row>
    <row r="343" spans="1:6" ht="12.75">
      <c r="A343" s="25"/>
      <c r="B343" s="25"/>
      <c r="C343" s="25"/>
      <c r="D343" s="25"/>
      <c r="E343" s="25"/>
      <c r="F343" s="25"/>
    </row>
    <row r="344" spans="1:6" ht="12.75">
      <c r="A344" s="25"/>
      <c r="B344" s="25"/>
      <c r="C344" s="25"/>
      <c r="D344" s="25"/>
      <c r="E344" s="25"/>
      <c r="F344" s="25"/>
    </row>
    <row r="345" spans="1:6" ht="12.75">
      <c r="A345" s="25"/>
      <c r="B345" s="25"/>
      <c r="C345" s="25"/>
      <c r="D345" s="25"/>
      <c r="E345" s="25"/>
      <c r="F345" s="25"/>
    </row>
    <row r="346" spans="1:6" ht="12.75">
      <c r="A346" s="25"/>
      <c r="B346" s="25"/>
      <c r="C346" s="25"/>
      <c r="D346" s="25"/>
      <c r="E346" s="25"/>
      <c r="F346" s="25"/>
    </row>
    <row r="347" spans="1:6" ht="12.75">
      <c r="A347" s="25"/>
      <c r="B347" s="25"/>
      <c r="C347" s="25"/>
      <c r="D347" s="25"/>
      <c r="E347" s="25"/>
      <c r="F347" s="25"/>
    </row>
    <row r="348" spans="1:6" ht="12.75">
      <c r="A348" s="25"/>
      <c r="B348" s="25"/>
      <c r="C348" s="25"/>
      <c r="D348" s="25"/>
      <c r="E348" s="25"/>
      <c r="F348" s="25"/>
    </row>
    <row r="349" spans="1:6" ht="12.75">
      <c r="A349" s="25"/>
      <c r="B349" s="25"/>
      <c r="C349" s="25"/>
      <c r="D349" s="25"/>
      <c r="E349" s="25"/>
      <c r="F349" s="25"/>
    </row>
    <row r="350" spans="1:6" ht="12.75">
      <c r="A350" s="25"/>
      <c r="B350" s="25"/>
      <c r="C350" s="25"/>
      <c r="D350" s="25"/>
      <c r="E350" s="25"/>
      <c r="F350" s="25"/>
    </row>
    <row r="351" spans="1:6" ht="12.75">
      <c r="A351" s="25"/>
      <c r="B351" s="25"/>
      <c r="C351" s="25"/>
      <c r="D351" s="25"/>
      <c r="E351" s="25"/>
      <c r="F351" s="25"/>
    </row>
    <row r="352" spans="1:6" ht="12.75">
      <c r="A352" s="25"/>
      <c r="B352" s="25"/>
      <c r="C352" s="25"/>
      <c r="D352" s="25"/>
      <c r="E352" s="25"/>
      <c r="F352" s="25"/>
    </row>
    <row r="353" spans="1:6" ht="12.75">
      <c r="A353" s="25"/>
      <c r="B353" s="25"/>
      <c r="C353" s="25"/>
      <c r="D353" s="25"/>
      <c r="E353" s="25"/>
      <c r="F353" s="25"/>
    </row>
    <row r="354" spans="1:6" ht="12.75">
      <c r="A354" s="25"/>
      <c r="B354" s="25"/>
      <c r="C354" s="25"/>
      <c r="D354" s="25"/>
      <c r="E354" s="25"/>
      <c r="F354" s="25"/>
    </row>
    <row r="355" spans="1:6" ht="12.75">
      <c r="A355" s="25"/>
      <c r="B355" s="25"/>
      <c r="C355" s="25"/>
      <c r="D355" s="25"/>
      <c r="E355" s="25"/>
      <c r="F355" s="25"/>
    </row>
    <row r="356" spans="1:6" ht="12.75">
      <c r="A356" s="25"/>
      <c r="B356" s="25"/>
      <c r="C356" s="25"/>
      <c r="D356" s="25"/>
      <c r="E356" s="25"/>
      <c r="F356" s="25"/>
    </row>
    <row r="357" spans="1:6" ht="12.75">
      <c r="A357" s="25"/>
      <c r="B357" s="25"/>
      <c r="C357" s="25"/>
      <c r="D357" s="25"/>
      <c r="E357" s="25"/>
      <c r="F357" s="25"/>
    </row>
    <row r="358" spans="1:6" ht="12.75">
      <c r="A358" s="25"/>
      <c r="B358" s="25"/>
      <c r="C358" s="25"/>
      <c r="D358" s="25"/>
      <c r="E358" s="25"/>
      <c r="F358" s="25"/>
    </row>
    <row r="359" spans="1:6" ht="12.75">
      <c r="A359" s="25"/>
      <c r="B359" s="25"/>
      <c r="C359" s="25"/>
      <c r="D359" s="25"/>
      <c r="E359" s="25"/>
      <c r="F359" s="25"/>
    </row>
    <row r="360" spans="1:6" ht="12.75">
      <c r="A360" s="25"/>
      <c r="B360" s="25"/>
      <c r="C360" s="25"/>
      <c r="D360" s="25"/>
      <c r="E360" s="25"/>
      <c r="F360" s="25"/>
    </row>
    <row r="361" spans="1:6" ht="12.75">
      <c r="A361" s="25"/>
      <c r="B361" s="25"/>
      <c r="C361" s="25"/>
      <c r="D361" s="25"/>
      <c r="E361" s="25"/>
      <c r="F361" s="25"/>
    </row>
    <row r="362" spans="1:6" ht="12.75">
      <c r="A362" s="25"/>
      <c r="B362" s="25"/>
      <c r="C362" s="25"/>
      <c r="D362" s="25"/>
      <c r="E362" s="25"/>
      <c r="F362" s="25"/>
    </row>
    <row r="363" spans="1:6" ht="12.75">
      <c r="A363" s="25"/>
      <c r="B363" s="25"/>
      <c r="C363" s="25"/>
      <c r="D363" s="25"/>
      <c r="E363" s="25"/>
      <c r="F363" s="25"/>
    </row>
    <row r="364" spans="1:6" ht="12.75">
      <c r="A364" s="25"/>
      <c r="B364" s="25"/>
      <c r="C364" s="25"/>
      <c r="D364" s="25"/>
      <c r="E364" s="25"/>
      <c r="F364" s="25"/>
    </row>
    <row r="365" spans="1:6" ht="12.75">
      <c r="A365" s="25"/>
      <c r="B365" s="25"/>
      <c r="C365" s="25"/>
      <c r="D365" s="25"/>
      <c r="E365" s="25"/>
      <c r="F365" s="25"/>
    </row>
    <row r="366" spans="1:6" ht="12.75">
      <c r="A366" s="25"/>
      <c r="B366" s="25"/>
      <c r="C366" s="25"/>
      <c r="D366" s="25"/>
      <c r="E366" s="25"/>
      <c r="F366" s="25"/>
    </row>
    <row r="367" spans="1:6" ht="12.75">
      <c r="A367" s="25"/>
      <c r="B367" s="25"/>
      <c r="C367" s="25"/>
      <c r="D367" s="25"/>
      <c r="E367" s="25"/>
      <c r="F367" s="25"/>
    </row>
    <row r="368" spans="1:6" ht="12.75">
      <c r="A368" s="25"/>
      <c r="B368" s="25"/>
      <c r="C368" s="25"/>
      <c r="D368" s="25"/>
      <c r="E368" s="25"/>
      <c r="F368" s="25"/>
    </row>
    <row r="369" spans="1:6" ht="12.75">
      <c r="A369" s="25"/>
      <c r="B369" s="25"/>
      <c r="C369" s="25"/>
      <c r="D369" s="25"/>
      <c r="E369" s="25"/>
      <c r="F369" s="25"/>
    </row>
    <row r="370" spans="1:6" ht="12.75">
      <c r="A370" s="25"/>
      <c r="B370" s="25"/>
      <c r="C370" s="25"/>
      <c r="D370" s="25"/>
      <c r="E370" s="25"/>
      <c r="F370" s="25"/>
    </row>
    <row r="371" spans="1:6" ht="12.75">
      <c r="A371" s="25"/>
      <c r="B371" s="25"/>
      <c r="C371" s="25"/>
      <c r="D371" s="25"/>
      <c r="E371" s="25"/>
      <c r="F371" s="25"/>
    </row>
    <row r="372" spans="1:6" ht="12.75">
      <c r="A372" s="25"/>
      <c r="B372" s="25"/>
      <c r="C372" s="25"/>
      <c r="D372" s="25"/>
      <c r="E372" s="25"/>
      <c r="F372" s="25"/>
    </row>
    <row r="373" spans="1:6" ht="12.75">
      <c r="A373" s="25"/>
      <c r="B373" s="25"/>
      <c r="C373" s="25"/>
      <c r="D373" s="25"/>
      <c r="E373" s="25"/>
      <c r="F373" s="25"/>
    </row>
    <row r="374" spans="1:6" ht="12.75">
      <c r="A374" s="25"/>
      <c r="B374" s="25"/>
      <c r="C374" s="25"/>
      <c r="D374" s="25"/>
      <c r="E374" s="25"/>
      <c r="F374" s="25"/>
    </row>
    <row r="375" spans="1:6" ht="12.75">
      <c r="A375" s="25"/>
      <c r="B375" s="25"/>
      <c r="C375" s="25"/>
      <c r="D375" s="25"/>
      <c r="E375" s="25"/>
      <c r="F375" s="25"/>
    </row>
    <row r="376" spans="1:6" ht="12.75">
      <c r="A376" s="25"/>
      <c r="B376" s="25"/>
      <c r="C376" s="25"/>
      <c r="D376" s="25"/>
      <c r="E376" s="25"/>
      <c r="F376" s="25"/>
    </row>
    <row r="377" spans="1:6" ht="12.75">
      <c r="A377" s="25"/>
      <c r="B377" s="25"/>
      <c r="C377" s="25"/>
      <c r="D377" s="25"/>
      <c r="E377" s="25"/>
      <c r="F377" s="25"/>
    </row>
    <row r="378" spans="1:6" ht="12.75">
      <c r="A378" s="25"/>
      <c r="B378" s="25"/>
      <c r="C378" s="25"/>
      <c r="D378" s="25"/>
      <c r="E378" s="25"/>
      <c r="F378" s="25"/>
    </row>
    <row r="379" spans="1:6" ht="12.75">
      <c r="A379" s="25"/>
      <c r="B379" s="25"/>
      <c r="C379" s="25"/>
      <c r="D379" s="25"/>
      <c r="E379" s="25"/>
      <c r="F379" s="25"/>
    </row>
    <row r="380" spans="1:6" ht="12.75">
      <c r="A380" s="25"/>
      <c r="B380" s="25"/>
      <c r="C380" s="25"/>
      <c r="D380" s="25"/>
      <c r="E380" s="25"/>
      <c r="F380" s="25"/>
    </row>
    <row r="381" spans="1:6" ht="12.75">
      <c r="A381" s="25"/>
      <c r="B381" s="25"/>
      <c r="C381" s="25"/>
      <c r="D381" s="25"/>
      <c r="E381" s="25"/>
      <c r="F381" s="25"/>
    </row>
    <row r="382" spans="1:6" ht="12.75">
      <c r="A382" s="25"/>
      <c r="B382" s="25"/>
      <c r="C382" s="25"/>
      <c r="D382" s="25"/>
      <c r="E382" s="25"/>
      <c r="F382" s="25"/>
    </row>
    <row r="383" spans="1:6" ht="12.75">
      <c r="A383" s="25"/>
      <c r="B383" s="25"/>
      <c r="C383" s="25"/>
      <c r="D383" s="25"/>
      <c r="E383" s="25"/>
      <c r="F383" s="25"/>
    </row>
    <row r="384" spans="1:6" ht="12.75">
      <c r="A384" s="25"/>
      <c r="B384" s="25"/>
      <c r="C384" s="25"/>
      <c r="D384" s="25"/>
      <c r="E384" s="25"/>
      <c r="F384" s="25"/>
    </row>
    <row r="385" spans="1:6" ht="12.75">
      <c r="A385" s="25"/>
      <c r="B385" s="25"/>
      <c r="C385" s="25"/>
      <c r="D385" s="25"/>
      <c r="E385" s="25"/>
      <c r="F385" s="25"/>
    </row>
    <row r="386" spans="1:6" ht="12.75">
      <c r="A386" s="25"/>
      <c r="B386" s="25"/>
      <c r="C386" s="25"/>
      <c r="D386" s="25"/>
      <c r="E386" s="25"/>
      <c r="F386" s="25"/>
    </row>
    <row r="387" spans="1:6" ht="12.75">
      <c r="A387" s="25"/>
      <c r="B387" s="25"/>
      <c r="C387" s="25"/>
      <c r="D387" s="25"/>
      <c r="E387" s="25"/>
      <c r="F387" s="25"/>
    </row>
    <row r="388" spans="1:6" ht="12.75">
      <c r="A388" s="25"/>
      <c r="B388" s="25"/>
      <c r="C388" s="25"/>
      <c r="D388" s="25"/>
      <c r="E388" s="25"/>
      <c r="F388" s="25"/>
    </row>
    <row r="389" spans="1:6" ht="12.75">
      <c r="A389" s="25"/>
      <c r="B389" s="25"/>
      <c r="C389" s="25"/>
      <c r="D389" s="25"/>
      <c r="E389" s="25"/>
      <c r="F389" s="25"/>
    </row>
    <row r="390" spans="1:6" ht="12.75">
      <c r="A390" s="25"/>
      <c r="B390" s="25"/>
      <c r="C390" s="25"/>
      <c r="D390" s="25"/>
      <c r="E390" s="25"/>
      <c r="F390" s="25"/>
    </row>
    <row r="391" spans="1:6" ht="12.75">
      <c r="A391" s="25"/>
      <c r="B391" s="25"/>
      <c r="C391" s="25"/>
      <c r="D391" s="25"/>
      <c r="E391" s="25"/>
      <c r="F391" s="25"/>
    </row>
    <row r="392" spans="1:6" ht="12.75">
      <c r="A392" s="25"/>
      <c r="B392" s="25"/>
      <c r="C392" s="25"/>
      <c r="D392" s="25"/>
      <c r="E392" s="25"/>
      <c r="F392" s="25"/>
    </row>
    <row r="393" spans="1:6" ht="12.75">
      <c r="A393" s="25"/>
      <c r="B393" s="25"/>
      <c r="C393" s="25"/>
      <c r="D393" s="25"/>
      <c r="E393" s="25"/>
      <c r="F393" s="25"/>
    </row>
    <row r="394" spans="1:6" ht="12.75">
      <c r="A394" s="25"/>
      <c r="B394" s="25"/>
      <c r="C394" s="25"/>
      <c r="D394" s="25"/>
      <c r="E394" s="25"/>
      <c r="F394" s="25"/>
    </row>
    <row r="395" spans="1:6" ht="12.75">
      <c r="A395" s="25"/>
      <c r="B395" s="25"/>
      <c r="C395" s="25"/>
      <c r="D395" s="25"/>
      <c r="E395" s="25"/>
      <c r="F395" s="25"/>
    </row>
    <row r="396" spans="1:6" ht="12.75">
      <c r="A396" s="25"/>
      <c r="B396" s="25"/>
      <c r="C396" s="25"/>
      <c r="D396" s="25"/>
      <c r="E396" s="25"/>
      <c r="F396" s="25"/>
    </row>
    <row r="397" spans="1:6" ht="12.75">
      <c r="A397" s="25"/>
      <c r="B397" s="25"/>
      <c r="C397" s="25"/>
      <c r="D397" s="25"/>
      <c r="E397" s="25"/>
      <c r="F397" s="25"/>
    </row>
    <row r="398" spans="1:6" ht="12.75">
      <c r="A398" s="25"/>
      <c r="B398" s="25"/>
      <c r="C398" s="25"/>
      <c r="D398" s="25"/>
      <c r="E398" s="25"/>
      <c r="F398" s="25"/>
    </row>
    <row r="399" spans="1:6" ht="12.75">
      <c r="A399" s="25"/>
      <c r="B399" s="25"/>
      <c r="C399" s="25"/>
      <c r="D399" s="25"/>
      <c r="E399" s="25"/>
      <c r="F399" s="25"/>
    </row>
    <row r="400" spans="1:6" ht="12.75">
      <c r="A400" s="25"/>
      <c r="B400" s="25"/>
      <c r="C400" s="25"/>
      <c r="D400" s="25"/>
      <c r="E400" s="25"/>
      <c r="F400" s="25"/>
    </row>
    <row r="401" spans="1:6" ht="12.75">
      <c r="A401" s="25"/>
      <c r="B401" s="25"/>
      <c r="C401" s="25"/>
      <c r="D401" s="25"/>
      <c r="E401" s="25"/>
      <c r="F401" s="25"/>
    </row>
    <row r="402" spans="1:6" ht="12.75">
      <c r="A402" s="25"/>
      <c r="B402" s="25"/>
      <c r="C402" s="25"/>
      <c r="D402" s="25"/>
      <c r="E402" s="25"/>
      <c r="F402" s="25"/>
    </row>
    <row r="403" spans="1:6" ht="12.75">
      <c r="A403" s="25"/>
      <c r="B403" s="25"/>
      <c r="C403" s="25"/>
      <c r="D403" s="25"/>
      <c r="E403" s="25"/>
      <c r="F403" s="25"/>
    </row>
    <row r="404" spans="1:6" ht="12.75">
      <c r="A404" s="25"/>
      <c r="B404" s="25"/>
      <c r="C404" s="25"/>
      <c r="D404" s="25"/>
      <c r="E404" s="25"/>
      <c r="F404" s="25"/>
    </row>
    <row r="405" spans="1:6" ht="12.75">
      <c r="A405" s="25"/>
      <c r="B405" s="25"/>
      <c r="C405" s="25"/>
      <c r="D405" s="25"/>
      <c r="E405" s="25"/>
      <c r="F405" s="25"/>
    </row>
    <row r="406" spans="1:6" ht="12.75">
      <c r="A406" s="25"/>
      <c r="B406" s="25"/>
      <c r="C406" s="25"/>
      <c r="D406" s="25"/>
      <c r="E406" s="25"/>
      <c r="F406" s="25"/>
    </row>
    <row r="407" spans="1:6" ht="12.75">
      <c r="A407" s="25"/>
      <c r="B407" s="25"/>
      <c r="C407" s="25"/>
      <c r="D407" s="25"/>
      <c r="E407" s="25"/>
      <c r="F407" s="25"/>
    </row>
    <row r="408" spans="1:6" ht="12.75">
      <c r="A408" s="25"/>
      <c r="B408" s="25"/>
      <c r="C408" s="25"/>
      <c r="D408" s="25"/>
      <c r="E408" s="25"/>
      <c r="F408" s="25"/>
    </row>
    <row r="409" spans="1:6" ht="12.75">
      <c r="A409" s="25"/>
      <c r="B409" s="25"/>
      <c r="C409" s="25"/>
      <c r="D409" s="25"/>
      <c r="E409" s="25"/>
      <c r="F409" s="25"/>
    </row>
    <row r="410" spans="1:6" ht="12.75">
      <c r="A410" s="25"/>
      <c r="B410" s="25"/>
      <c r="C410" s="25"/>
      <c r="D410" s="25"/>
      <c r="E410" s="25"/>
      <c r="F410" s="25"/>
    </row>
    <row r="411" spans="1:6" ht="12.75">
      <c r="A411" s="25"/>
      <c r="B411" s="25"/>
      <c r="C411" s="25"/>
      <c r="D411" s="25"/>
      <c r="E411" s="25"/>
      <c r="F411" s="25"/>
    </row>
    <row r="412" spans="1:6" ht="12.75">
      <c r="A412" s="25"/>
      <c r="B412" s="25"/>
      <c r="C412" s="25"/>
      <c r="D412" s="25"/>
      <c r="E412" s="25"/>
      <c r="F412" s="25"/>
    </row>
    <row r="413" spans="1:6" ht="12.75">
      <c r="A413" s="25"/>
      <c r="B413" s="25"/>
      <c r="C413" s="25"/>
      <c r="D413" s="25"/>
      <c r="E413" s="25"/>
      <c r="F413" s="25"/>
    </row>
    <row r="414" spans="1:6" ht="12.75">
      <c r="A414" s="25"/>
      <c r="B414" s="25"/>
      <c r="C414" s="25"/>
      <c r="D414" s="25"/>
      <c r="E414" s="25"/>
      <c r="F414" s="25"/>
    </row>
    <row r="415" spans="1:6" ht="12.75">
      <c r="A415" s="25"/>
      <c r="B415" s="25"/>
      <c r="C415" s="25"/>
      <c r="D415" s="25"/>
      <c r="E415" s="25"/>
      <c r="F415" s="25"/>
    </row>
    <row r="416" spans="1:6" ht="12.75">
      <c r="A416" s="25"/>
      <c r="B416" s="25"/>
      <c r="C416" s="25"/>
      <c r="D416" s="25"/>
      <c r="E416" s="25"/>
      <c r="F416" s="25"/>
    </row>
    <row r="417" spans="1:6" ht="12.75">
      <c r="A417" s="25"/>
      <c r="B417" s="25"/>
      <c r="C417" s="25"/>
      <c r="D417" s="25"/>
      <c r="E417" s="25"/>
      <c r="F417" s="25"/>
    </row>
    <row r="418" spans="1:6" ht="12.75">
      <c r="A418" s="25"/>
      <c r="B418" s="25"/>
      <c r="C418" s="25"/>
      <c r="D418" s="25"/>
      <c r="E418" s="25"/>
      <c r="F418" s="25"/>
    </row>
    <row r="419" spans="1:6" ht="12.75">
      <c r="A419" s="25"/>
      <c r="B419" s="25"/>
      <c r="C419" s="25"/>
      <c r="D419" s="25"/>
      <c r="E419" s="25"/>
      <c r="F419" s="25"/>
    </row>
    <row r="420" spans="1:6" ht="12.75">
      <c r="A420" s="25"/>
      <c r="B420" s="25"/>
      <c r="C420" s="25"/>
      <c r="D420" s="25"/>
      <c r="E420" s="25"/>
      <c r="F420" s="25"/>
    </row>
    <row r="421" spans="1:6" ht="12.75">
      <c r="A421" s="25"/>
      <c r="B421" s="25"/>
      <c r="C421" s="25"/>
      <c r="D421" s="25"/>
      <c r="E421" s="25"/>
      <c r="F421" s="25"/>
    </row>
    <row r="422" spans="1:6" ht="12.75">
      <c r="A422" s="25"/>
      <c r="B422" s="25"/>
      <c r="C422" s="25"/>
      <c r="D422" s="25"/>
      <c r="E422" s="25"/>
      <c r="F422" s="25"/>
    </row>
    <row r="423" spans="1:6" ht="12.75">
      <c r="A423" s="25"/>
      <c r="B423" s="25"/>
      <c r="C423" s="25"/>
      <c r="D423" s="25"/>
      <c r="E423" s="25"/>
      <c r="F423" s="25"/>
    </row>
    <row r="424" spans="1:6" ht="12.75">
      <c r="A424" s="25"/>
      <c r="B424" s="25"/>
      <c r="C424" s="25"/>
      <c r="D424" s="25"/>
      <c r="E424" s="25"/>
      <c r="F424" s="25"/>
    </row>
    <row r="425" spans="1:6" ht="12.75">
      <c r="A425" s="25"/>
      <c r="B425" s="25"/>
      <c r="C425" s="25"/>
      <c r="D425" s="25"/>
      <c r="E425" s="25"/>
      <c r="F425" s="25"/>
    </row>
    <row r="426" spans="1:6" ht="12.75">
      <c r="A426" s="25"/>
      <c r="B426" s="25"/>
      <c r="C426" s="25"/>
      <c r="D426" s="25"/>
      <c r="E426" s="25"/>
      <c r="F426" s="25"/>
    </row>
    <row r="427" spans="1:6" ht="12.75">
      <c r="A427" s="25"/>
      <c r="B427" s="25"/>
      <c r="C427" s="25"/>
      <c r="D427" s="25"/>
      <c r="E427" s="25"/>
      <c r="F427" s="25"/>
    </row>
    <row r="428" spans="1:6" ht="12.75">
      <c r="A428" s="25"/>
      <c r="B428" s="25"/>
      <c r="C428" s="25"/>
      <c r="D428" s="25"/>
      <c r="E428" s="25"/>
      <c r="F428" s="25"/>
    </row>
    <row r="429" spans="1:6" ht="12.75">
      <c r="A429" s="25"/>
      <c r="B429" s="25"/>
      <c r="C429" s="25"/>
      <c r="D429" s="25"/>
      <c r="E429" s="25"/>
      <c r="F429" s="25"/>
    </row>
    <row r="430" spans="1:6" ht="12.75">
      <c r="A430" s="25"/>
      <c r="B430" s="25"/>
      <c r="C430" s="25"/>
      <c r="D430" s="25"/>
      <c r="E430" s="25"/>
      <c r="F430" s="25"/>
    </row>
    <row r="431" spans="1:6" ht="12.75">
      <c r="A431" s="25"/>
      <c r="B431" s="25"/>
      <c r="C431" s="25"/>
      <c r="D431" s="25"/>
      <c r="E431" s="25"/>
      <c r="F431" s="25"/>
    </row>
  </sheetData>
  <sheetProtection/>
  <mergeCells count="49">
    <mergeCell ref="A252:C252"/>
    <mergeCell ref="A251:C251"/>
    <mergeCell ref="A253:C253"/>
    <mergeCell ref="A259:C259"/>
    <mergeCell ref="A260:C260"/>
    <mergeCell ref="A261:C261"/>
    <mergeCell ref="A208:J208"/>
    <mergeCell ref="A211:C211"/>
    <mergeCell ref="A227:C227"/>
    <mergeCell ref="A228:C228"/>
    <mergeCell ref="A243:C243"/>
    <mergeCell ref="A244:C244"/>
    <mergeCell ref="A19:C19"/>
    <mergeCell ref="A20:J20"/>
    <mergeCell ref="A257:C257"/>
    <mergeCell ref="A204:C204"/>
    <mergeCell ref="A48:C48"/>
    <mergeCell ref="A36:J36"/>
    <mergeCell ref="A105:J105"/>
    <mergeCell ref="A245:J245"/>
    <mergeCell ref="A57:J57"/>
    <mergeCell ref="A104:C104"/>
    <mergeCell ref="I1:J1"/>
    <mergeCell ref="A5:J5"/>
    <mergeCell ref="A17:J17"/>
    <mergeCell ref="A7:J7"/>
    <mergeCell ref="I9:J9"/>
    <mergeCell ref="A16:C16"/>
    <mergeCell ref="A12:J12"/>
    <mergeCell ref="A267:F267"/>
    <mergeCell ref="A262:C262"/>
    <mergeCell ref="A258:C258"/>
    <mergeCell ref="A33:F33"/>
    <mergeCell ref="A32:C32"/>
    <mergeCell ref="A206:C206"/>
    <mergeCell ref="A205:C205"/>
    <mergeCell ref="A35:C35"/>
    <mergeCell ref="A56:C56"/>
    <mergeCell ref="A242:C242"/>
    <mergeCell ref="G267:J267"/>
    <mergeCell ref="A256:C256"/>
    <mergeCell ref="A254:J254"/>
    <mergeCell ref="A250:C250"/>
    <mergeCell ref="A49:J49"/>
    <mergeCell ref="A229:J229"/>
    <mergeCell ref="A108:J108"/>
    <mergeCell ref="A212:J212"/>
    <mergeCell ref="A226:C226"/>
    <mergeCell ref="A207:C207"/>
  </mergeCells>
  <printOptions/>
  <pageMargins left="0.2" right="0.15748031496062992" top="0.31" bottom="0.2" header="0.72" footer="0.4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31"/>
  <sheetViews>
    <sheetView zoomScalePageLayoutView="0" workbookViewId="0" topLeftCell="A1">
      <pane ySplit="1" topLeftCell="A244" activePane="bottomLeft" state="frozen"/>
      <selection pane="topLeft" activeCell="A1" sqref="A1"/>
      <selection pane="bottomLeft" activeCell="H275" sqref="H275"/>
    </sheetView>
  </sheetViews>
  <sheetFormatPr defaultColWidth="9.140625" defaultRowHeight="12.75"/>
  <cols>
    <col min="1" max="1" width="41.57421875" style="12" customWidth="1"/>
    <col min="2" max="2" width="7.28125" style="12" customWidth="1"/>
    <col min="3" max="3" width="9.7109375" style="12" customWidth="1"/>
    <col min="4" max="4" width="13.8515625" style="12" customWidth="1"/>
    <col min="5" max="5" width="12.28125" style="12" customWidth="1"/>
    <col min="6" max="6" width="13.00390625" style="12" customWidth="1"/>
    <col min="7" max="7" width="13.140625" style="12" customWidth="1"/>
    <col min="8" max="8" width="11.421875" style="12" customWidth="1"/>
    <col min="9" max="9" width="11.57421875" style="12" customWidth="1"/>
    <col min="10" max="10" width="12.7109375" style="12" customWidth="1"/>
    <col min="11" max="11" width="8.8515625" style="12" customWidth="1"/>
    <col min="12" max="12" width="9.140625" style="12" hidden="1" customWidth="1"/>
    <col min="13" max="13" width="15.421875" style="12" bestFit="1" customWidth="1"/>
    <col min="14" max="14" width="6.421875" style="12" customWidth="1"/>
    <col min="15" max="16384" width="9.140625" style="12" customWidth="1"/>
  </cols>
  <sheetData>
    <row r="1" spans="1:11" ht="20.25" customHeight="1" thickBot="1">
      <c r="A1" s="9" t="s">
        <v>1</v>
      </c>
      <c r="B1" s="11"/>
      <c r="C1" s="11"/>
      <c r="D1" s="11"/>
      <c r="E1" s="11"/>
      <c r="F1" s="11"/>
      <c r="G1" s="11"/>
      <c r="H1" s="11"/>
      <c r="I1" s="518" t="s">
        <v>102</v>
      </c>
      <c r="J1" s="519"/>
      <c r="K1" s="11"/>
    </row>
    <row r="2" spans="1:11" ht="20.25" customHeight="1" hidden="1">
      <c r="A2" s="9"/>
      <c r="B2" s="11"/>
      <c r="C2" s="11"/>
      <c r="D2" s="11"/>
      <c r="E2" s="11"/>
      <c r="F2" s="11"/>
      <c r="G2" s="11"/>
      <c r="H2" s="11"/>
      <c r="I2" s="10"/>
      <c r="J2" s="10"/>
      <c r="K2" s="11"/>
    </row>
    <row r="3" spans="1:11" ht="20.25" customHeight="1" hidden="1">
      <c r="A3" s="9"/>
      <c r="B3" s="11"/>
      <c r="C3" s="11"/>
      <c r="D3" s="11"/>
      <c r="E3" s="11"/>
      <c r="F3" s="11"/>
      <c r="G3" s="11"/>
      <c r="H3" s="11"/>
      <c r="I3" s="10"/>
      <c r="J3" s="10"/>
      <c r="K3" s="11"/>
    </row>
    <row r="4" spans="1:11" ht="20.25" customHeight="1" hidden="1">
      <c r="A4" s="9"/>
      <c r="B4" s="11"/>
      <c r="C4" s="11"/>
      <c r="D4" s="11"/>
      <c r="E4" s="11"/>
      <c r="F4" s="11"/>
      <c r="G4" s="11"/>
      <c r="H4" s="11"/>
      <c r="I4" s="10"/>
      <c r="J4" s="10"/>
      <c r="K4" s="11"/>
    </row>
    <row r="5" spans="1:11" ht="27.75" customHeight="1">
      <c r="A5" s="520" t="s">
        <v>164</v>
      </c>
      <c r="B5" s="520"/>
      <c r="C5" s="520"/>
      <c r="D5" s="520"/>
      <c r="E5" s="520"/>
      <c r="F5" s="520"/>
      <c r="G5" s="520"/>
      <c r="H5" s="520"/>
      <c r="I5" s="520"/>
      <c r="J5" s="520"/>
      <c r="K5" s="11"/>
    </row>
    <row r="6" spans="1:11" ht="27.75" customHeight="1" hidden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11"/>
    </row>
    <row r="7" spans="1:11" ht="18.75" customHeight="1" thickBot="1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11"/>
    </row>
    <row r="8" spans="1:11" ht="18.75" customHeight="1" hidden="1" thickBo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11"/>
    </row>
    <row r="9" spans="1:11" ht="17.25" customHeight="1" thickBot="1">
      <c r="A9" s="11"/>
      <c r="B9" s="11"/>
      <c r="C9" s="11"/>
      <c r="D9" s="11"/>
      <c r="E9" s="11"/>
      <c r="F9" s="11"/>
      <c r="G9" s="11"/>
      <c r="H9" s="11"/>
      <c r="I9" s="525" t="s">
        <v>163</v>
      </c>
      <c r="J9" s="526"/>
      <c r="K9" s="11"/>
    </row>
    <row r="10" spans="1:11" ht="62.25" customHeight="1" thickBot="1">
      <c r="A10" s="240" t="s">
        <v>81</v>
      </c>
      <c r="B10" s="241" t="s">
        <v>84</v>
      </c>
      <c r="C10" s="242" t="s">
        <v>82</v>
      </c>
      <c r="D10" s="242" t="s">
        <v>228</v>
      </c>
      <c r="E10" s="242" t="s">
        <v>229</v>
      </c>
      <c r="F10" s="242" t="s">
        <v>83</v>
      </c>
      <c r="G10" s="243" t="s">
        <v>111</v>
      </c>
      <c r="H10" s="243" t="s">
        <v>112</v>
      </c>
      <c r="I10" s="243" t="s">
        <v>161</v>
      </c>
      <c r="J10" s="242" t="s">
        <v>162</v>
      </c>
      <c r="K10" s="11"/>
    </row>
    <row r="11" spans="1:11" ht="13.5" customHeight="1" thickBo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2">
        <v>7</v>
      </c>
      <c r="H11" s="42">
        <v>8</v>
      </c>
      <c r="I11" s="13">
        <v>9</v>
      </c>
      <c r="J11" s="42">
        <v>10</v>
      </c>
      <c r="K11" s="11"/>
    </row>
    <row r="12" spans="1:11" ht="15" thickBot="1">
      <c r="A12" s="529" t="s">
        <v>9</v>
      </c>
      <c r="B12" s="530"/>
      <c r="C12" s="530"/>
      <c r="D12" s="530"/>
      <c r="E12" s="530"/>
      <c r="F12" s="530"/>
      <c r="G12" s="530"/>
      <c r="H12" s="530"/>
      <c r="I12" s="530"/>
      <c r="J12" s="531"/>
      <c r="K12" s="11"/>
    </row>
    <row r="13" spans="1:14" ht="15">
      <c r="A13" s="207" t="s">
        <v>27</v>
      </c>
      <c r="B13" s="205" t="s">
        <v>2</v>
      </c>
      <c r="C13" s="206" t="s">
        <v>3</v>
      </c>
      <c r="D13" s="137">
        <v>480000</v>
      </c>
      <c r="E13" s="138">
        <f>D13</f>
        <v>480000</v>
      </c>
      <c r="F13" s="208">
        <f>D13+G13+H13+I13+J13</f>
        <v>480000</v>
      </c>
      <c r="G13" s="138">
        <v>0</v>
      </c>
      <c r="H13" s="138">
        <v>0</v>
      </c>
      <c r="I13" s="138">
        <v>0</v>
      </c>
      <c r="J13" s="139">
        <v>0</v>
      </c>
      <c r="K13" s="11"/>
      <c r="N13" s="288">
        <f>E13+G13-F13+H13+I13+J13</f>
        <v>0</v>
      </c>
    </row>
    <row r="14" spans="1:14" ht="15">
      <c r="A14" s="109" t="s">
        <v>262</v>
      </c>
      <c r="B14" s="256" t="s">
        <v>2</v>
      </c>
      <c r="C14" s="257" t="s">
        <v>3</v>
      </c>
      <c r="D14" s="209">
        <v>36000</v>
      </c>
      <c r="E14" s="110">
        <v>36000</v>
      </c>
      <c r="F14" s="258">
        <v>36000</v>
      </c>
      <c r="G14" s="110"/>
      <c r="H14" s="110"/>
      <c r="I14" s="110"/>
      <c r="J14" s="111"/>
      <c r="K14" s="11"/>
      <c r="N14" s="288">
        <f aca="true" t="shared" si="0" ref="N14:N77">E14+G14-F14+H14+I14+J14</f>
        <v>0</v>
      </c>
    </row>
    <row r="15" spans="1:14" ht="15.75" thickBot="1">
      <c r="A15" s="122" t="s">
        <v>226</v>
      </c>
      <c r="B15" s="203" t="s">
        <v>2</v>
      </c>
      <c r="C15" s="204" t="s">
        <v>3</v>
      </c>
      <c r="D15" s="165">
        <v>134000</v>
      </c>
      <c r="E15" s="123">
        <f>D15</f>
        <v>134000</v>
      </c>
      <c r="F15" s="202">
        <f>D15+G15+H15+I15+J15</f>
        <v>134000</v>
      </c>
      <c r="G15" s="123"/>
      <c r="H15" s="123"/>
      <c r="I15" s="123"/>
      <c r="J15" s="124"/>
      <c r="K15" s="11"/>
      <c r="N15" s="288">
        <f t="shared" si="0"/>
        <v>0</v>
      </c>
    </row>
    <row r="16" spans="1:14" ht="19.5" customHeight="1" thickBot="1">
      <c r="A16" s="527" t="s">
        <v>4</v>
      </c>
      <c r="B16" s="528"/>
      <c r="C16" s="528"/>
      <c r="D16" s="200">
        <f>SUM(D13:D15)</f>
        <v>650000</v>
      </c>
      <c r="E16" s="200">
        <f>SUM(E13:E15)</f>
        <v>650000</v>
      </c>
      <c r="F16" s="200">
        <f>SUM(F13:F15)</f>
        <v>650000</v>
      </c>
      <c r="G16" s="200">
        <f>SUM(G13:G13)</f>
        <v>0</v>
      </c>
      <c r="H16" s="200">
        <f>SUM(H13:H13)</f>
        <v>0</v>
      </c>
      <c r="I16" s="200">
        <f>SUM(I13:I13)</f>
        <v>0</v>
      </c>
      <c r="J16" s="201">
        <f>SUM(J13:J13)</f>
        <v>0</v>
      </c>
      <c r="K16" s="11"/>
      <c r="N16" s="288">
        <f t="shared" si="0"/>
        <v>0</v>
      </c>
    </row>
    <row r="17" spans="1:14" ht="15.75" customHeight="1" hidden="1">
      <c r="A17" s="521" t="s">
        <v>10</v>
      </c>
      <c r="B17" s="522"/>
      <c r="C17" s="522"/>
      <c r="D17" s="522"/>
      <c r="E17" s="522"/>
      <c r="F17" s="522"/>
      <c r="G17" s="522"/>
      <c r="H17" s="522"/>
      <c r="I17" s="522"/>
      <c r="J17" s="523"/>
      <c r="K17" s="11"/>
      <c r="N17" s="288">
        <f t="shared" si="0"/>
        <v>0</v>
      </c>
    </row>
    <row r="18" spans="1:14" ht="15.75" customHeight="1" hidden="1" thickBot="1">
      <c r="A18" s="104"/>
      <c r="B18" s="105" t="s">
        <v>2</v>
      </c>
      <c r="C18" s="106" t="s">
        <v>5</v>
      </c>
      <c r="D18" s="107">
        <v>0</v>
      </c>
      <c r="E18" s="107">
        <v>0</v>
      </c>
      <c r="F18" s="108">
        <v>0</v>
      </c>
      <c r="G18" s="109">
        <v>0</v>
      </c>
      <c r="H18" s="110">
        <v>0</v>
      </c>
      <c r="I18" s="110">
        <v>0</v>
      </c>
      <c r="J18" s="111">
        <v>0</v>
      </c>
      <c r="K18" s="11"/>
      <c r="N18" s="288">
        <f t="shared" si="0"/>
        <v>0</v>
      </c>
    </row>
    <row r="19" spans="1:14" ht="26.25" customHeight="1" hidden="1" thickBot="1">
      <c r="A19" s="532" t="s">
        <v>6</v>
      </c>
      <c r="B19" s="533"/>
      <c r="C19" s="533"/>
      <c r="D19" s="125">
        <f aca="true" t="shared" si="1" ref="D19:J19">SUM(D18)</f>
        <v>0</v>
      </c>
      <c r="E19" s="125">
        <f t="shared" si="1"/>
        <v>0</v>
      </c>
      <c r="F19" s="125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3">
        <f t="shared" si="1"/>
        <v>0</v>
      </c>
      <c r="K19" s="11"/>
      <c r="N19" s="288">
        <f t="shared" si="0"/>
        <v>0</v>
      </c>
    </row>
    <row r="20" spans="1:14" ht="15" thickBot="1">
      <c r="A20" s="534" t="s">
        <v>11</v>
      </c>
      <c r="B20" s="535"/>
      <c r="C20" s="535"/>
      <c r="D20" s="535"/>
      <c r="E20" s="535"/>
      <c r="F20" s="535"/>
      <c r="G20" s="535"/>
      <c r="H20" s="535"/>
      <c r="I20" s="535"/>
      <c r="J20" s="536"/>
      <c r="K20" s="11"/>
      <c r="N20" s="288">
        <f t="shared" si="0"/>
        <v>0</v>
      </c>
    </row>
    <row r="21" spans="1:14" ht="26.25">
      <c r="A21" s="51" t="s">
        <v>155</v>
      </c>
      <c r="B21" s="4" t="s">
        <v>2</v>
      </c>
      <c r="C21" s="5" t="s">
        <v>12</v>
      </c>
      <c r="D21" s="52">
        <v>1000</v>
      </c>
      <c r="E21" s="52">
        <f>D21</f>
        <v>1000</v>
      </c>
      <c r="F21" s="53">
        <v>130000</v>
      </c>
      <c r="G21" s="45">
        <v>129000</v>
      </c>
      <c r="H21" s="3">
        <v>0</v>
      </c>
      <c r="I21" s="3">
        <v>0</v>
      </c>
      <c r="J21" s="6">
        <v>0</v>
      </c>
      <c r="K21" s="11"/>
      <c r="N21" s="288">
        <f t="shared" si="0"/>
        <v>0</v>
      </c>
    </row>
    <row r="22" spans="1:14" ht="26.25">
      <c r="A22" s="51" t="s">
        <v>263</v>
      </c>
      <c r="B22" s="4" t="s">
        <v>2</v>
      </c>
      <c r="C22" s="5" t="s">
        <v>12</v>
      </c>
      <c r="D22" s="52">
        <v>1000</v>
      </c>
      <c r="E22" s="52">
        <v>1000</v>
      </c>
      <c r="F22" s="53">
        <v>3200000</v>
      </c>
      <c r="G22" s="45">
        <v>3199000</v>
      </c>
      <c r="H22" s="3"/>
      <c r="I22" s="3"/>
      <c r="J22" s="6"/>
      <c r="K22" s="287"/>
      <c r="N22" s="288">
        <f t="shared" si="0"/>
        <v>0</v>
      </c>
    </row>
    <row r="23" spans="1:14" ht="26.25">
      <c r="A23" s="54" t="s">
        <v>50</v>
      </c>
      <c r="B23" s="4" t="s">
        <v>2</v>
      </c>
      <c r="C23" s="5" t="s">
        <v>12</v>
      </c>
      <c r="D23" s="55">
        <v>157000</v>
      </c>
      <c r="E23" s="52">
        <f>D23</f>
        <v>157000</v>
      </c>
      <c r="F23" s="53">
        <f>D23+G23+H23+I23+J23</f>
        <v>157000</v>
      </c>
      <c r="G23" s="45">
        <v>0</v>
      </c>
      <c r="H23" s="3">
        <v>0</v>
      </c>
      <c r="I23" s="3">
        <v>0</v>
      </c>
      <c r="J23" s="6">
        <v>0</v>
      </c>
      <c r="K23" s="11"/>
      <c r="N23" s="288">
        <f t="shared" si="0"/>
        <v>0</v>
      </c>
    </row>
    <row r="24" spans="1:14" ht="26.25">
      <c r="A24" s="54" t="s">
        <v>62</v>
      </c>
      <c r="B24" s="4" t="s">
        <v>2</v>
      </c>
      <c r="C24" s="5" t="s">
        <v>12</v>
      </c>
      <c r="D24" s="55">
        <v>50000</v>
      </c>
      <c r="E24" s="52">
        <v>50000</v>
      </c>
      <c r="F24" s="53">
        <f>D24+G24+H24+I24+J24</f>
        <v>119000</v>
      </c>
      <c r="G24" s="45">
        <v>69000</v>
      </c>
      <c r="H24" s="3">
        <v>0</v>
      </c>
      <c r="I24" s="3">
        <v>0</v>
      </c>
      <c r="J24" s="6">
        <v>0</v>
      </c>
      <c r="K24" s="11"/>
      <c r="N24" s="288">
        <f t="shared" si="0"/>
        <v>0</v>
      </c>
    </row>
    <row r="25" spans="1:14" ht="26.25">
      <c r="A25" s="51" t="s">
        <v>264</v>
      </c>
      <c r="B25" s="4" t="s">
        <v>2</v>
      </c>
      <c r="C25" s="5" t="s">
        <v>12</v>
      </c>
      <c r="D25" s="55">
        <v>75000</v>
      </c>
      <c r="E25" s="52">
        <v>75000</v>
      </c>
      <c r="F25" s="53">
        <v>75000</v>
      </c>
      <c r="G25" s="45"/>
      <c r="H25" s="3"/>
      <c r="I25" s="3"/>
      <c r="J25" s="6"/>
      <c r="K25" s="11"/>
      <c r="N25" s="288">
        <f t="shared" si="0"/>
        <v>0</v>
      </c>
    </row>
    <row r="26" spans="1:14" ht="26.25">
      <c r="A26" s="54" t="s">
        <v>51</v>
      </c>
      <c r="B26" s="4" t="s">
        <v>2</v>
      </c>
      <c r="C26" s="5" t="s">
        <v>12</v>
      </c>
      <c r="D26" s="55">
        <v>1000</v>
      </c>
      <c r="E26" s="52">
        <f>D26</f>
        <v>1000</v>
      </c>
      <c r="F26" s="53">
        <f>D26+G26+H26+I26+J26</f>
        <v>156000</v>
      </c>
      <c r="G26" s="45">
        <v>155000</v>
      </c>
      <c r="H26" s="3">
        <v>0</v>
      </c>
      <c r="I26" s="3">
        <v>0</v>
      </c>
      <c r="J26" s="6">
        <v>0</v>
      </c>
      <c r="K26" s="11"/>
      <c r="N26" s="288">
        <f t="shared" si="0"/>
        <v>0</v>
      </c>
    </row>
    <row r="27" spans="1:14" ht="26.25">
      <c r="A27" s="54" t="s">
        <v>85</v>
      </c>
      <c r="B27" s="4" t="s">
        <v>2</v>
      </c>
      <c r="C27" s="5" t="s">
        <v>12</v>
      </c>
      <c r="D27" s="55">
        <v>1000</v>
      </c>
      <c r="E27" s="52">
        <f>D27</f>
        <v>1000</v>
      </c>
      <c r="F27" s="53">
        <f>D27+G27+H27+I27+J27</f>
        <v>139000</v>
      </c>
      <c r="G27" s="45">
        <v>138000</v>
      </c>
      <c r="H27" s="3"/>
      <c r="I27" s="3"/>
      <c r="J27" s="6"/>
      <c r="K27" s="11"/>
      <c r="N27" s="288">
        <f t="shared" si="0"/>
        <v>0</v>
      </c>
    </row>
    <row r="28" spans="1:14" ht="26.25">
      <c r="A28" s="54" t="s">
        <v>265</v>
      </c>
      <c r="B28" s="4" t="s">
        <v>2</v>
      </c>
      <c r="C28" s="5" t="s">
        <v>12</v>
      </c>
      <c r="D28" s="55">
        <v>118002</v>
      </c>
      <c r="E28" s="52">
        <v>118002</v>
      </c>
      <c r="F28" s="53">
        <v>118002</v>
      </c>
      <c r="G28" s="45"/>
      <c r="H28" s="3"/>
      <c r="I28" s="3"/>
      <c r="J28" s="6"/>
      <c r="K28" s="11"/>
      <c r="N28" s="288">
        <f t="shared" si="0"/>
        <v>0</v>
      </c>
    </row>
    <row r="29" spans="1:14" ht="26.25" thickBot="1">
      <c r="A29" s="244" t="s">
        <v>266</v>
      </c>
      <c r="B29" s="4" t="s">
        <v>2</v>
      </c>
      <c r="C29" s="5" t="s">
        <v>12</v>
      </c>
      <c r="D29" s="48">
        <v>98900</v>
      </c>
      <c r="E29" s="52">
        <f>D29</f>
        <v>98900</v>
      </c>
      <c r="F29" s="53">
        <f>D29+G29+H29+I29+J29</f>
        <v>98900</v>
      </c>
      <c r="G29" s="45">
        <v>0</v>
      </c>
      <c r="H29" s="3">
        <v>0</v>
      </c>
      <c r="I29" s="3">
        <v>0</v>
      </c>
      <c r="J29" s="6">
        <v>0</v>
      </c>
      <c r="K29" s="11"/>
      <c r="N29" s="288">
        <f t="shared" si="0"/>
        <v>0</v>
      </c>
    </row>
    <row r="30" spans="1:14" ht="15.75" hidden="1" thickBot="1">
      <c r="A30" s="244"/>
      <c r="B30" s="4"/>
      <c r="C30" s="5"/>
      <c r="D30" s="62"/>
      <c r="E30" s="52"/>
      <c r="F30" s="53"/>
      <c r="G30" s="45"/>
      <c r="H30" s="3"/>
      <c r="I30" s="3"/>
      <c r="J30" s="6"/>
      <c r="K30" s="11"/>
      <c r="N30" s="288">
        <f t="shared" si="0"/>
        <v>0</v>
      </c>
    </row>
    <row r="31" spans="1:14" ht="15.75" hidden="1" thickBot="1">
      <c r="A31" s="244"/>
      <c r="B31" s="4"/>
      <c r="C31" s="5"/>
      <c r="D31" s="62"/>
      <c r="E31" s="52"/>
      <c r="F31" s="53"/>
      <c r="G31" s="45"/>
      <c r="H31" s="3"/>
      <c r="I31" s="3"/>
      <c r="J31" s="6"/>
      <c r="K31" s="11"/>
      <c r="N31" s="288">
        <f t="shared" si="0"/>
        <v>0</v>
      </c>
    </row>
    <row r="32" spans="1:14" ht="19.5" customHeight="1" thickBot="1">
      <c r="A32" s="501" t="s">
        <v>13</v>
      </c>
      <c r="B32" s="502"/>
      <c r="C32" s="503"/>
      <c r="D32" s="84">
        <f aca="true" t="shared" si="2" ref="D32:J32">SUM(D21:D31)</f>
        <v>502902</v>
      </c>
      <c r="E32" s="84">
        <f t="shared" si="2"/>
        <v>502902</v>
      </c>
      <c r="F32" s="85">
        <f t="shared" si="2"/>
        <v>4192902</v>
      </c>
      <c r="G32" s="85">
        <f t="shared" si="2"/>
        <v>3690000</v>
      </c>
      <c r="H32" s="85">
        <f t="shared" si="2"/>
        <v>0</v>
      </c>
      <c r="I32" s="85">
        <f t="shared" si="2"/>
        <v>0</v>
      </c>
      <c r="J32" s="86">
        <f t="shared" si="2"/>
        <v>0</v>
      </c>
      <c r="K32" s="11"/>
      <c r="N32" s="288">
        <f t="shared" si="0"/>
        <v>0</v>
      </c>
    </row>
    <row r="33" spans="1:14" ht="21.75" customHeight="1" hidden="1">
      <c r="A33" s="499" t="s">
        <v>14</v>
      </c>
      <c r="B33" s="500"/>
      <c r="C33" s="500"/>
      <c r="D33" s="500"/>
      <c r="E33" s="500"/>
      <c r="F33" s="500"/>
      <c r="G33" s="69"/>
      <c r="H33" s="70"/>
      <c r="I33" s="70"/>
      <c r="J33" s="71"/>
      <c r="K33" s="11"/>
      <c r="N33" s="288">
        <f t="shared" si="0"/>
        <v>0</v>
      </c>
    </row>
    <row r="34" spans="1:14" ht="21.75" customHeight="1" hidden="1">
      <c r="A34" s="72"/>
      <c r="B34" s="4" t="s">
        <v>2</v>
      </c>
      <c r="C34" s="5" t="s">
        <v>15</v>
      </c>
      <c r="D34" s="14"/>
      <c r="E34" s="14"/>
      <c r="F34" s="15"/>
      <c r="G34" s="73"/>
      <c r="H34" s="74"/>
      <c r="I34" s="74"/>
      <c r="J34" s="75"/>
      <c r="K34" s="11"/>
      <c r="N34" s="288">
        <f t="shared" si="0"/>
        <v>0</v>
      </c>
    </row>
    <row r="35" spans="1:14" ht="21.75" customHeight="1" hidden="1">
      <c r="A35" s="510" t="s">
        <v>7</v>
      </c>
      <c r="B35" s="511"/>
      <c r="C35" s="512"/>
      <c r="D35" s="16">
        <f>SUM(D34:D34)</f>
        <v>0</v>
      </c>
      <c r="E35" s="16">
        <f>SUM(E34:E34)</f>
        <v>0</v>
      </c>
      <c r="F35" s="17">
        <f>SUM(F34:F34)</f>
        <v>0</v>
      </c>
      <c r="G35" s="76"/>
      <c r="H35" s="77"/>
      <c r="I35" s="77"/>
      <c r="J35" s="78"/>
      <c r="K35" s="11"/>
      <c r="N35" s="288">
        <f t="shared" si="0"/>
        <v>0</v>
      </c>
    </row>
    <row r="36" spans="1:14" ht="19.5" customHeight="1" thickBot="1">
      <c r="A36" s="476" t="s">
        <v>16</v>
      </c>
      <c r="B36" s="477"/>
      <c r="C36" s="477"/>
      <c r="D36" s="477"/>
      <c r="E36" s="477"/>
      <c r="F36" s="477"/>
      <c r="G36" s="477"/>
      <c r="H36" s="477"/>
      <c r="I36" s="477"/>
      <c r="J36" s="478"/>
      <c r="K36" s="11"/>
      <c r="N36" s="288">
        <f t="shared" si="0"/>
        <v>0</v>
      </c>
    </row>
    <row r="37" spans="1:14" ht="40.5" customHeight="1">
      <c r="A37" s="167" t="s">
        <v>157</v>
      </c>
      <c r="B37" s="4" t="s">
        <v>2</v>
      </c>
      <c r="C37" s="5" t="s">
        <v>17</v>
      </c>
      <c r="D37" s="140">
        <v>3500</v>
      </c>
      <c r="E37" s="43">
        <f aca="true" t="shared" si="3" ref="E37:E47">D37</f>
        <v>3500</v>
      </c>
      <c r="F37" s="44">
        <f aca="true" t="shared" si="4" ref="F37:F47">D37+G37+H37+I37+J37</f>
        <v>3500</v>
      </c>
      <c r="G37" s="45">
        <v>0</v>
      </c>
      <c r="H37" s="3">
        <v>0</v>
      </c>
      <c r="I37" s="3">
        <v>0</v>
      </c>
      <c r="J37" s="6">
        <v>0</v>
      </c>
      <c r="K37" s="11"/>
      <c r="N37" s="288">
        <f t="shared" si="0"/>
        <v>0</v>
      </c>
    </row>
    <row r="38" spans="1:14" ht="19.5" customHeight="1">
      <c r="A38" s="245" t="s">
        <v>52</v>
      </c>
      <c r="B38" s="46" t="s">
        <v>2</v>
      </c>
      <c r="C38" s="47" t="s">
        <v>17</v>
      </c>
      <c r="D38" s="48">
        <v>1000</v>
      </c>
      <c r="E38" s="43">
        <f t="shared" si="3"/>
        <v>1000</v>
      </c>
      <c r="F38" s="44">
        <f t="shared" si="4"/>
        <v>130000</v>
      </c>
      <c r="G38" s="45">
        <v>129000</v>
      </c>
      <c r="H38" s="3">
        <v>0</v>
      </c>
      <c r="I38" s="3">
        <v>0</v>
      </c>
      <c r="J38" s="6">
        <v>0</v>
      </c>
      <c r="K38" s="11"/>
      <c r="N38" s="288">
        <f t="shared" si="0"/>
        <v>0</v>
      </c>
    </row>
    <row r="39" spans="1:14" ht="51.75">
      <c r="A39" s="57" t="s">
        <v>63</v>
      </c>
      <c r="B39" s="46" t="s">
        <v>2</v>
      </c>
      <c r="C39" s="47" t="s">
        <v>17</v>
      </c>
      <c r="D39" s="48">
        <v>100000</v>
      </c>
      <c r="E39" s="43">
        <f t="shared" si="3"/>
        <v>100000</v>
      </c>
      <c r="F39" s="44">
        <f t="shared" si="4"/>
        <v>100000</v>
      </c>
      <c r="G39" s="45">
        <v>0</v>
      </c>
      <c r="H39" s="3">
        <v>0</v>
      </c>
      <c r="I39" s="3">
        <v>0</v>
      </c>
      <c r="J39" s="6">
        <v>0</v>
      </c>
      <c r="K39" s="11"/>
      <c r="N39" s="288">
        <f t="shared" si="0"/>
        <v>0</v>
      </c>
    </row>
    <row r="40" spans="1:14" ht="26.25">
      <c r="A40" s="57" t="s">
        <v>205</v>
      </c>
      <c r="B40" s="46" t="s">
        <v>2</v>
      </c>
      <c r="C40" s="47" t="s">
        <v>17</v>
      </c>
      <c r="D40" s="48">
        <v>50000</v>
      </c>
      <c r="E40" s="43">
        <f t="shared" si="3"/>
        <v>50000</v>
      </c>
      <c r="F40" s="44">
        <f t="shared" si="4"/>
        <v>135000</v>
      </c>
      <c r="G40" s="45">
        <v>85000</v>
      </c>
      <c r="H40" s="3">
        <v>0</v>
      </c>
      <c r="I40" s="3">
        <v>0</v>
      </c>
      <c r="J40" s="6">
        <v>0</v>
      </c>
      <c r="K40" s="11"/>
      <c r="N40" s="288">
        <f t="shared" si="0"/>
        <v>0</v>
      </c>
    </row>
    <row r="41" spans="1:14" ht="15">
      <c r="A41" s="57" t="s">
        <v>54</v>
      </c>
      <c r="B41" s="46" t="s">
        <v>2</v>
      </c>
      <c r="C41" s="47" t="s">
        <v>17</v>
      </c>
      <c r="D41" s="48">
        <v>1000</v>
      </c>
      <c r="E41" s="43">
        <f t="shared" si="3"/>
        <v>1000</v>
      </c>
      <c r="F41" s="44">
        <f t="shared" si="4"/>
        <v>176840</v>
      </c>
      <c r="G41" s="45">
        <v>175840</v>
      </c>
      <c r="H41" s="3">
        <v>0</v>
      </c>
      <c r="I41" s="3">
        <v>0</v>
      </c>
      <c r="J41" s="6">
        <v>0</v>
      </c>
      <c r="K41" s="11"/>
      <c r="N41" s="288">
        <f t="shared" si="0"/>
        <v>0</v>
      </c>
    </row>
    <row r="42" spans="1:14" ht="30" customHeight="1">
      <c r="A42" s="57" t="s">
        <v>53</v>
      </c>
      <c r="B42" s="46" t="s">
        <v>2</v>
      </c>
      <c r="C42" s="47" t="s">
        <v>17</v>
      </c>
      <c r="D42" s="48">
        <v>1000</v>
      </c>
      <c r="E42" s="43">
        <f t="shared" si="3"/>
        <v>1000</v>
      </c>
      <c r="F42" s="44">
        <f t="shared" si="4"/>
        <v>86000</v>
      </c>
      <c r="G42" s="45">
        <v>85000</v>
      </c>
      <c r="H42" s="3">
        <v>0</v>
      </c>
      <c r="I42" s="3">
        <v>0</v>
      </c>
      <c r="J42" s="6">
        <v>0</v>
      </c>
      <c r="K42" s="11"/>
      <c r="N42" s="288">
        <f t="shared" si="0"/>
        <v>0</v>
      </c>
    </row>
    <row r="43" spans="1:14" ht="43.5" customHeight="1">
      <c r="A43" s="57" t="s">
        <v>64</v>
      </c>
      <c r="B43" s="46" t="s">
        <v>2</v>
      </c>
      <c r="C43" s="47" t="s">
        <v>17</v>
      </c>
      <c r="D43" s="48">
        <v>11000</v>
      </c>
      <c r="E43" s="43">
        <f t="shared" si="3"/>
        <v>11000</v>
      </c>
      <c r="F43" s="44">
        <f t="shared" si="4"/>
        <v>11000</v>
      </c>
      <c r="G43" s="45">
        <v>0</v>
      </c>
      <c r="H43" s="3">
        <v>0</v>
      </c>
      <c r="I43" s="3">
        <v>0</v>
      </c>
      <c r="J43" s="6">
        <v>0</v>
      </c>
      <c r="K43" s="11"/>
      <c r="N43" s="288">
        <f t="shared" si="0"/>
        <v>0</v>
      </c>
    </row>
    <row r="44" spans="1:14" ht="26.25">
      <c r="A44" s="57" t="s">
        <v>206</v>
      </c>
      <c r="B44" s="46" t="s">
        <v>2</v>
      </c>
      <c r="C44" s="47" t="s">
        <v>17</v>
      </c>
      <c r="D44" s="48">
        <v>1000</v>
      </c>
      <c r="E44" s="43">
        <f t="shared" si="3"/>
        <v>1000</v>
      </c>
      <c r="F44" s="44">
        <f t="shared" si="4"/>
        <v>135000</v>
      </c>
      <c r="G44" s="45">
        <v>134000</v>
      </c>
      <c r="H44" s="3">
        <v>0</v>
      </c>
      <c r="I44" s="3">
        <v>0</v>
      </c>
      <c r="J44" s="6">
        <v>0</v>
      </c>
      <c r="K44" s="11"/>
      <c r="N44" s="288">
        <f t="shared" si="0"/>
        <v>0</v>
      </c>
    </row>
    <row r="45" spans="1:14" ht="15">
      <c r="A45" s="57" t="s">
        <v>56</v>
      </c>
      <c r="B45" s="46" t="s">
        <v>2</v>
      </c>
      <c r="C45" s="47" t="s">
        <v>17</v>
      </c>
      <c r="D45" s="48">
        <v>1000</v>
      </c>
      <c r="E45" s="43">
        <f t="shared" si="3"/>
        <v>1000</v>
      </c>
      <c r="F45" s="44">
        <f t="shared" si="4"/>
        <v>170000</v>
      </c>
      <c r="G45" s="45">
        <v>169000</v>
      </c>
      <c r="H45" s="3">
        <v>0</v>
      </c>
      <c r="I45" s="3">
        <v>0</v>
      </c>
      <c r="J45" s="6">
        <v>0</v>
      </c>
      <c r="K45" s="11"/>
      <c r="M45" s="11"/>
      <c r="N45" s="288">
        <f t="shared" si="0"/>
        <v>0</v>
      </c>
    </row>
    <row r="46" spans="1:14" ht="15">
      <c r="A46" s="57" t="s">
        <v>222</v>
      </c>
      <c r="B46" s="46" t="s">
        <v>2</v>
      </c>
      <c r="C46" s="47" t="s">
        <v>17</v>
      </c>
      <c r="D46" s="48">
        <v>8000</v>
      </c>
      <c r="E46" s="43">
        <f t="shared" si="3"/>
        <v>8000</v>
      </c>
      <c r="F46" s="44">
        <f t="shared" si="4"/>
        <v>8000</v>
      </c>
      <c r="G46" s="45">
        <v>0</v>
      </c>
      <c r="H46" s="3">
        <v>0</v>
      </c>
      <c r="I46" s="3">
        <v>0</v>
      </c>
      <c r="J46" s="6">
        <v>0</v>
      </c>
      <c r="K46" s="11"/>
      <c r="M46" s="11"/>
      <c r="N46" s="288">
        <f t="shared" si="0"/>
        <v>0</v>
      </c>
    </row>
    <row r="47" spans="1:14" ht="27" thickBot="1">
      <c r="A47" s="57" t="s">
        <v>55</v>
      </c>
      <c r="B47" s="46" t="s">
        <v>2</v>
      </c>
      <c r="C47" s="47" t="s">
        <v>17</v>
      </c>
      <c r="D47" s="48">
        <v>1000</v>
      </c>
      <c r="E47" s="43">
        <f t="shared" si="3"/>
        <v>1000</v>
      </c>
      <c r="F47" s="44">
        <f t="shared" si="4"/>
        <v>75000</v>
      </c>
      <c r="G47" s="45">
        <v>74000</v>
      </c>
      <c r="H47" s="3">
        <v>0</v>
      </c>
      <c r="I47" s="3">
        <v>0</v>
      </c>
      <c r="J47" s="6">
        <v>0</v>
      </c>
      <c r="K47" s="11"/>
      <c r="N47" s="288">
        <f t="shared" si="0"/>
        <v>0</v>
      </c>
    </row>
    <row r="48" spans="1:14" ht="19.5" customHeight="1" thickBot="1">
      <c r="A48" s="540" t="s">
        <v>8</v>
      </c>
      <c r="B48" s="541"/>
      <c r="C48" s="542"/>
      <c r="D48" s="84">
        <f aca="true" t="shared" si="5" ref="D48:J48">SUM(D37:D47)</f>
        <v>178500</v>
      </c>
      <c r="E48" s="84">
        <f t="shared" si="5"/>
        <v>178500</v>
      </c>
      <c r="F48" s="85">
        <f t="shared" si="5"/>
        <v>1030340</v>
      </c>
      <c r="G48" s="85">
        <f t="shared" si="5"/>
        <v>851840</v>
      </c>
      <c r="H48" s="85">
        <f t="shared" si="5"/>
        <v>0</v>
      </c>
      <c r="I48" s="98">
        <f t="shared" si="5"/>
        <v>0</v>
      </c>
      <c r="J48" s="99">
        <f t="shared" si="5"/>
        <v>0</v>
      </c>
      <c r="K48" s="11"/>
      <c r="N48" s="288">
        <f t="shared" si="0"/>
        <v>0</v>
      </c>
    </row>
    <row r="49" spans="1:14" ht="20.25" customHeight="1" thickBot="1">
      <c r="A49" s="476" t="s">
        <v>18</v>
      </c>
      <c r="B49" s="477"/>
      <c r="C49" s="477"/>
      <c r="D49" s="477"/>
      <c r="E49" s="477"/>
      <c r="F49" s="477"/>
      <c r="G49" s="477"/>
      <c r="H49" s="477"/>
      <c r="I49" s="477"/>
      <c r="J49" s="478"/>
      <c r="K49" s="11"/>
      <c r="N49" s="288">
        <f t="shared" si="0"/>
        <v>0</v>
      </c>
    </row>
    <row r="50" spans="1:14" ht="64.5">
      <c r="A50" s="63" t="s">
        <v>119</v>
      </c>
      <c r="B50" s="4" t="s">
        <v>2</v>
      </c>
      <c r="C50" s="5" t="s">
        <v>19</v>
      </c>
      <c r="D50" s="43">
        <v>154581</v>
      </c>
      <c r="E50" s="43">
        <v>154581</v>
      </c>
      <c r="F50" s="56">
        <v>154581</v>
      </c>
      <c r="G50" s="45">
        <v>0</v>
      </c>
      <c r="H50" s="3">
        <v>0</v>
      </c>
      <c r="I50" s="3">
        <v>0</v>
      </c>
      <c r="J50" s="6">
        <v>0</v>
      </c>
      <c r="K50" s="11"/>
      <c r="M50" s="11"/>
      <c r="N50" s="288">
        <f t="shared" si="0"/>
        <v>0</v>
      </c>
    </row>
    <row r="51" spans="1:14" ht="39">
      <c r="A51" s="57" t="s">
        <v>196</v>
      </c>
      <c r="B51" s="46" t="s">
        <v>2</v>
      </c>
      <c r="C51" s="47" t="s">
        <v>19</v>
      </c>
      <c r="D51" s="43">
        <v>1000</v>
      </c>
      <c r="E51" s="43">
        <v>1000</v>
      </c>
      <c r="F51" s="44">
        <v>30000</v>
      </c>
      <c r="G51" s="45">
        <v>29000</v>
      </c>
      <c r="H51" s="3">
        <v>0</v>
      </c>
      <c r="I51" s="3">
        <v>0</v>
      </c>
      <c r="J51" s="6">
        <v>0</v>
      </c>
      <c r="K51" s="11"/>
      <c r="N51" s="288">
        <f t="shared" si="0"/>
        <v>0</v>
      </c>
    </row>
    <row r="52" spans="1:14" ht="51.75">
      <c r="A52" s="57" t="s">
        <v>197</v>
      </c>
      <c r="B52" s="46" t="s">
        <v>2</v>
      </c>
      <c r="C52" s="47" t="s">
        <v>19</v>
      </c>
      <c r="D52" s="43">
        <v>1000</v>
      </c>
      <c r="E52" s="43">
        <v>1000</v>
      </c>
      <c r="F52" s="44">
        <v>120000</v>
      </c>
      <c r="G52" s="45">
        <v>119000</v>
      </c>
      <c r="H52" s="3">
        <v>0</v>
      </c>
      <c r="I52" s="3">
        <v>0</v>
      </c>
      <c r="J52" s="6">
        <v>0</v>
      </c>
      <c r="K52" s="11"/>
      <c r="N52" s="288">
        <f t="shared" si="0"/>
        <v>0</v>
      </c>
    </row>
    <row r="53" spans="1:14" ht="18" customHeight="1">
      <c r="A53" s="57" t="s">
        <v>120</v>
      </c>
      <c r="B53" s="46" t="s">
        <v>2</v>
      </c>
      <c r="C53" s="47" t="s">
        <v>19</v>
      </c>
      <c r="D53" s="43">
        <v>134000</v>
      </c>
      <c r="E53" s="43">
        <v>134000</v>
      </c>
      <c r="F53" s="56">
        <v>134000</v>
      </c>
      <c r="G53" s="45">
        <v>0</v>
      </c>
      <c r="H53" s="3">
        <v>0</v>
      </c>
      <c r="I53" s="3">
        <v>0</v>
      </c>
      <c r="J53" s="6">
        <v>0</v>
      </c>
      <c r="K53" s="11"/>
      <c r="N53" s="288">
        <f t="shared" si="0"/>
        <v>0</v>
      </c>
    </row>
    <row r="54" spans="1:14" ht="64.5">
      <c r="A54" s="57" t="s">
        <v>156</v>
      </c>
      <c r="B54" s="46" t="s">
        <v>2</v>
      </c>
      <c r="C54" s="47" t="s">
        <v>19</v>
      </c>
      <c r="D54" s="43">
        <v>1000</v>
      </c>
      <c r="E54" s="43">
        <f>D54</f>
        <v>1000</v>
      </c>
      <c r="F54" s="44">
        <f>D54+G54+H54+I54+J54</f>
        <v>70000</v>
      </c>
      <c r="G54" s="45">
        <v>69000</v>
      </c>
      <c r="H54" s="3">
        <v>0</v>
      </c>
      <c r="I54" s="3">
        <v>0</v>
      </c>
      <c r="J54" s="6">
        <v>0</v>
      </c>
      <c r="K54" s="11"/>
      <c r="N54" s="288">
        <f t="shared" si="0"/>
        <v>0</v>
      </c>
    </row>
    <row r="55" spans="1:14" ht="15">
      <c r="A55" s="57" t="s">
        <v>118</v>
      </c>
      <c r="B55" s="46" t="s">
        <v>2</v>
      </c>
      <c r="C55" s="47" t="s">
        <v>19</v>
      </c>
      <c r="D55" s="43">
        <v>1000</v>
      </c>
      <c r="E55" s="43">
        <f>D55</f>
        <v>1000</v>
      </c>
      <c r="F55" s="44">
        <f>D55+G55+H55+I55+J55</f>
        <v>70000</v>
      </c>
      <c r="G55" s="45">
        <v>69000</v>
      </c>
      <c r="H55" s="3">
        <v>0</v>
      </c>
      <c r="I55" s="3">
        <v>0</v>
      </c>
      <c r="J55" s="6">
        <v>0</v>
      </c>
      <c r="K55" s="11"/>
      <c r="N55" s="288">
        <f t="shared" si="0"/>
        <v>0</v>
      </c>
    </row>
    <row r="56" spans="1:14" ht="19.5" customHeight="1" thickBot="1">
      <c r="A56" s="513" t="s">
        <v>20</v>
      </c>
      <c r="B56" s="514"/>
      <c r="C56" s="515"/>
      <c r="D56" s="115">
        <f aca="true" t="shared" si="6" ref="D56:J56">SUM(D50:D55)</f>
        <v>292581</v>
      </c>
      <c r="E56" s="115">
        <f t="shared" si="6"/>
        <v>292581</v>
      </c>
      <c r="F56" s="115">
        <f t="shared" si="6"/>
        <v>578581</v>
      </c>
      <c r="G56" s="115">
        <f t="shared" si="6"/>
        <v>286000</v>
      </c>
      <c r="H56" s="116">
        <f t="shared" si="6"/>
        <v>0</v>
      </c>
      <c r="I56" s="116">
        <f t="shared" si="6"/>
        <v>0</v>
      </c>
      <c r="J56" s="117">
        <f t="shared" si="6"/>
        <v>0</v>
      </c>
      <c r="K56" s="11"/>
      <c r="N56" s="288">
        <f t="shared" si="0"/>
        <v>0</v>
      </c>
    </row>
    <row r="57" spans="1:14" ht="20.25" customHeight="1" thickBot="1">
      <c r="A57" s="476" t="s">
        <v>21</v>
      </c>
      <c r="B57" s="477"/>
      <c r="C57" s="477"/>
      <c r="D57" s="477"/>
      <c r="E57" s="477"/>
      <c r="F57" s="477"/>
      <c r="G57" s="477"/>
      <c r="H57" s="477"/>
      <c r="I57" s="477"/>
      <c r="J57" s="478"/>
      <c r="K57" s="11"/>
      <c r="N57" s="288">
        <f t="shared" si="0"/>
        <v>0</v>
      </c>
    </row>
    <row r="58" spans="1:14" ht="77.25">
      <c r="A58" s="63" t="s">
        <v>154</v>
      </c>
      <c r="B58" s="4" t="s">
        <v>2</v>
      </c>
      <c r="C58" s="5" t="s">
        <v>22</v>
      </c>
      <c r="D58" s="43">
        <v>1449986</v>
      </c>
      <c r="E58" s="43">
        <f>D58</f>
        <v>1449986</v>
      </c>
      <c r="F58" s="44">
        <f>D58+G58+H58+I58+J58</f>
        <v>1449986</v>
      </c>
      <c r="G58" s="141">
        <v>0</v>
      </c>
      <c r="H58" s="142">
        <v>0</v>
      </c>
      <c r="I58" s="142">
        <v>0</v>
      </c>
      <c r="J58" s="143">
        <v>0</v>
      </c>
      <c r="K58" s="11"/>
      <c r="M58" s="11"/>
      <c r="N58" s="288">
        <f t="shared" si="0"/>
        <v>0</v>
      </c>
    </row>
    <row r="59" spans="1:14" ht="39">
      <c r="A59" s="57" t="s">
        <v>145</v>
      </c>
      <c r="B59" s="46" t="s">
        <v>2</v>
      </c>
      <c r="C59" s="47" t="s">
        <v>22</v>
      </c>
      <c r="D59" s="48">
        <v>305000</v>
      </c>
      <c r="E59" s="43">
        <f aca="true" t="shared" si="7" ref="E59:E103">D59</f>
        <v>305000</v>
      </c>
      <c r="F59" s="44">
        <f aca="true" t="shared" si="8" ref="F59:F103">D59+G59+H59+I59+J59</f>
        <v>305000</v>
      </c>
      <c r="G59" s="141">
        <v>0</v>
      </c>
      <c r="H59" s="142">
        <v>0</v>
      </c>
      <c r="I59" s="142">
        <v>0</v>
      </c>
      <c r="J59" s="143">
        <v>0</v>
      </c>
      <c r="K59" s="11"/>
      <c r="M59" s="11"/>
      <c r="N59" s="288">
        <f t="shared" si="0"/>
        <v>0</v>
      </c>
    </row>
    <row r="60" spans="1:14" ht="26.25">
      <c r="A60" s="57" t="s">
        <v>153</v>
      </c>
      <c r="B60" s="46" t="s">
        <v>2</v>
      </c>
      <c r="C60" s="47" t="s">
        <v>22</v>
      </c>
      <c r="D60" s="48">
        <v>215000</v>
      </c>
      <c r="E60" s="43">
        <f t="shared" si="7"/>
        <v>215000</v>
      </c>
      <c r="F60" s="44">
        <f t="shared" si="8"/>
        <v>215000</v>
      </c>
      <c r="G60" s="141">
        <v>0</v>
      </c>
      <c r="H60" s="142">
        <v>0</v>
      </c>
      <c r="I60" s="142">
        <v>0</v>
      </c>
      <c r="J60" s="143">
        <v>0</v>
      </c>
      <c r="K60" s="11"/>
      <c r="M60" s="11"/>
      <c r="N60" s="288">
        <f t="shared" si="0"/>
        <v>0</v>
      </c>
    </row>
    <row r="61" spans="1:14" ht="30" customHeight="1">
      <c r="A61" s="57" t="s">
        <v>28</v>
      </c>
      <c r="B61" s="46" t="s">
        <v>2</v>
      </c>
      <c r="C61" s="47" t="s">
        <v>22</v>
      </c>
      <c r="D61" s="48">
        <v>1540000</v>
      </c>
      <c r="E61" s="43">
        <f t="shared" si="7"/>
        <v>1540000</v>
      </c>
      <c r="F61" s="44">
        <f t="shared" si="8"/>
        <v>1540000</v>
      </c>
      <c r="G61" s="45">
        <v>0</v>
      </c>
      <c r="H61" s="3">
        <v>0</v>
      </c>
      <c r="I61" s="3">
        <v>0</v>
      </c>
      <c r="J61" s="6">
        <v>0</v>
      </c>
      <c r="K61" s="11"/>
      <c r="N61" s="288">
        <f t="shared" si="0"/>
        <v>0</v>
      </c>
    </row>
    <row r="62" spans="1:14" ht="15">
      <c r="A62" s="57" t="s">
        <v>121</v>
      </c>
      <c r="B62" s="46" t="s">
        <v>2</v>
      </c>
      <c r="C62" s="47" t="s">
        <v>22</v>
      </c>
      <c r="D62" s="48">
        <v>6100000</v>
      </c>
      <c r="E62" s="43">
        <f t="shared" si="7"/>
        <v>6100000</v>
      </c>
      <c r="F62" s="44">
        <f t="shared" si="8"/>
        <v>6100000</v>
      </c>
      <c r="G62" s="45">
        <v>0</v>
      </c>
      <c r="H62" s="3">
        <v>0</v>
      </c>
      <c r="I62" s="3">
        <v>0</v>
      </c>
      <c r="J62" s="6">
        <v>0</v>
      </c>
      <c r="K62" s="11"/>
      <c r="N62" s="288">
        <f t="shared" si="0"/>
        <v>0</v>
      </c>
    </row>
    <row r="63" spans="1:14" s="7" customFormat="1" ht="15">
      <c r="A63" s="57" t="s">
        <v>57</v>
      </c>
      <c r="B63" s="46" t="s">
        <v>2</v>
      </c>
      <c r="C63" s="47" t="s">
        <v>22</v>
      </c>
      <c r="D63" s="48">
        <v>1000</v>
      </c>
      <c r="E63" s="43">
        <f t="shared" si="7"/>
        <v>1000</v>
      </c>
      <c r="F63" s="44">
        <f t="shared" si="8"/>
        <v>290000</v>
      </c>
      <c r="G63" s="45">
        <v>289000</v>
      </c>
      <c r="H63" s="3">
        <v>0</v>
      </c>
      <c r="I63" s="3">
        <v>0</v>
      </c>
      <c r="J63" s="6">
        <v>0</v>
      </c>
      <c r="K63" s="11"/>
      <c r="N63" s="288">
        <f t="shared" si="0"/>
        <v>0</v>
      </c>
    </row>
    <row r="64" spans="1:14" s="7" customFormat="1" ht="26.25">
      <c r="A64" s="57" t="s">
        <v>143</v>
      </c>
      <c r="B64" s="46" t="s">
        <v>2</v>
      </c>
      <c r="C64" s="47" t="s">
        <v>22</v>
      </c>
      <c r="D64" s="48">
        <v>1000</v>
      </c>
      <c r="E64" s="43">
        <f t="shared" si="7"/>
        <v>1000</v>
      </c>
      <c r="F64" s="44">
        <f t="shared" si="8"/>
        <v>100000</v>
      </c>
      <c r="G64" s="45">
        <v>99000</v>
      </c>
      <c r="H64" s="3">
        <v>0</v>
      </c>
      <c r="I64" s="3">
        <v>0</v>
      </c>
      <c r="J64" s="6">
        <v>0</v>
      </c>
      <c r="K64" s="11"/>
      <c r="N64" s="288">
        <f t="shared" si="0"/>
        <v>0</v>
      </c>
    </row>
    <row r="65" spans="1:14" ht="39">
      <c r="A65" s="57" t="s">
        <v>148</v>
      </c>
      <c r="B65" s="46" t="s">
        <v>2</v>
      </c>
      <c r="C65" s="47" t="s">
        <v>22</v>
      </c>
      <c r="D65" s="48">
        <v>30000</v>
      </c>
      <c r="E65" s="43">
        <f t="shared" si="7"/>
        <v>30000</v>
      </c>
      <c r="F65" s="44">
        <f t="shared" si="8"/>
        <v>30000</v>
      </c>
      <c r="G65" s="45">
        <v>0</v>
      </c>
      <c r="H65" s="3">
        <v>0</v>
      </c>
      <c r="I65" s="3">
        <v>0</v>
      </c>
      <c r="J65" s="6">
        <v>0</v>
      </c>
      <c r="K65" s="11"/>
      <c r="N65" s="288">
        <f t="shared" si="0"/>
        <v>0</v>
      </c>
    </row>
    <row r="66" spans="1:14" ht="15">
      <c r="A66" s="57" t="s">
        <v>61</v>
      </c>
      <c r="B66" s="46" t="s">
        <v>2</v>
      </c>
      <c r="C66" s="47" t="s">
        <v>22</v>
      </c>
      <c r="D66" s="48">
        <v>156000</v>
      </c>
      <c r="E66" s="43">
        <f t="shared" si="7"/>
        <v>156000</v>
      </c>
      <c r="F66" s="44">
        <f t="shared" si="8"/>
        <v>156000</v>
      </c>
      <c r="G66" s="45">
        <v>0</v>
      </c>
      <c r="H66" s="3">
        <v>0</v>
      </c>
      <c r="I66" s="3">
        <v>0</v>
      </c>
      <c r="J66" s="6">
        <v>0</v>
      </c>
      <c r="K66" s="11"/>
      <c r="N66" s="288">
        <f t="shared" si="0"/>
        <v>0</v>
      </c>
    </row>
    <row r="67" spans="1:14" ht="15">
      <c r="A67" s="57" t="s">
        <v>60</v>
      </c>
      <c r="B67" s="46" t="s">
        <v>2</v>
      </c>
      <c r="C67" s="47" t="s">
        <v>22</v>
      </c>
      <c r="D67" s="48">
        <v>157000</v>
      </c>
      <c r="E67" s="43">
        <f t="shared" si="7"/>
        <v>157000</v>
      </c>
      <c r="F67" s="44">
        <f t="shared" si="8"/>
        <v>157000</v>
      </c>
      <c r="G67" s="45">
        <v>0</v>
      </c>
      <c r="H67" s="3">
        <v>0</v>
      </c>
      <c r="I67" s="3">
        <v>0</v>
      </c>
      <c r="J67" s="6">
        <v>0</v>
      </c>
      <c r="K67" s="11"/>
      <c r="N67" s="288">
        <f t="shared" si="0"/>
        <v>0</v>
      </c>
    </row>
    <row r="68" spans="1:14" ht="19.5" customHeight="1">
      <c r="A68" s="57" t="s">
        <v>59</v>
      </c>
      <c r="B68" s="46" t="s">
        <v>2</v>
      </c>
      <c r="C68" s="47" t="s">
        <v>22</v>
      </c>
      <c r="D68" s="48">
        <v>146000</v>
      </c>
      <c r="E68" s="43">
        <f t="shared" si="7"/>
        <v>146000</v>
      </c>
      <c r="F68" s="44">
        <f t="shared" si="8"/>
        <v>157000</v>
      </c>
      <c r="G68" s="45">
        <v>11000</v>
      </c>
      <c r="H68" s="3">
        <v>0</v>
      </c>
      <c r="I68" s="3">
        <v>0</v>
      </c>
      <c r="J68" s="6">
        <v>0</v>
      </c>
      <c r="K68" s="11"/>
      <c r="N68" s="288">
        <f t="shared" si="0"/>
        <v>0</v>
      </c>
    </row>
    <row r="69" spans="1:14" ht="30" customHeight="1">
      <c r="A69" s="57" t="s">
        <v>250</v>
      </c>
      <c r="B69" s="46" t="s">
        <v>2</v>
      </c>
      <c r="C69" s="47" t="s">
        <v>22</v>
      </c>
      <c r="D69" s="48">
        <v>157080</v>
      </c>
      <c r="E69" s="43">
        <f t="shared" si="7"/>
        <v>157080</v>
      </c>
      <c r="F69" s="44">
        <f>D69+G69</f>
        <v>157080</v>
      </c>
      <c r="G69" s="45">
        <v>0</v>
      </c>
      <c r="H69" s="3"/>
      <c r="I69" s="3"/>
      <c r="J69" s="6"/>
      <c r="K69" s="11"/>
      <c r="N69" s="288">
        <f t="shared" si="0"/>
        <v>0</v>
      </c>
    </row>
    <row r="70" spans="1:14" ht="19.5" customHeight="1">
      <c r="A70" s="57" t="s">
        <v>58</v>
      </c>
      <c r="B70" s="46" t="s">
        <v>2</v>
      </c>
      <c r="C70" s="47" t="s">
        <v>22</v>
      </c>
      <c r="D70" s="48">
        <v>1000</v>
      </c>
      <c r="E70" s="43">
        <f t="shared" si="7"/>
        <v>1000</v>
      </c>
      <c r="F70" s="44">
        <f t="shared" si="8"/>
        <v>99000</v>
      </c>
      <c r="G70" s="45">
        <v>98000</v>
      </c>
      <c r="H70" s="3">
        <v>0</v>
      </c>
      <c r="I70" s="3">
        <v>0</v>
      </c>
      <c r="J70" s="6">
        <v>0</v>
      </c>
      <c r="K70" s="11"/>
      <c r="N70" s="288">
        <f t="shared" si="0"/>
        <v>0</v>
      </c>
    </row>
    <row r="71" spans="1:14" ht="26.25">
      <c r="A71" s="57" t="s">
        <v>86</v>
      </c>
      <c r="B71" s="46" t="s">
        <v>2</v>
      </c>
      <c r="C71" s="47" t="s">
        <v>22</v>
      </c>
      <c r="D71" s="48">
        <v>154819</v>
      </c>
      <c r="E71" s="43">
        <f t="shared" si="7"/>
        <v>154819</v>
      </c>
      <c r="F71" s="44">
        <f t="shared" si="8"/>
        <v>154819</v>
      </c>
      <c r="G71" s="45">
        <v>0</v>
      </c>
      <c r="H71" s="3">
        <v>0</v>
      </c>
      <c r="I71" s="3">
        <v>0</v>
      </c>
      <c r="J71" s="6">
        <v>0</v>
      </c>
      <c r="K71" s="11"/>
      <c r="N71" s="288">
        <f t="shared" si="0"/>
        <v>0</v>
      </c>
    </row>
    <row r="72" spans="1:14" s="7" customFormat="1" ht="29.25" customHeight="1">
      <c r="A72" s="57" t="s">
        <v>160</v>
      </c>
      <c r="B72" s="46" t="s">
        <v>2</v>
      </c>
      <c r="C72" s="47" t="s">
        <v>22</v>
      </c>
      <c r="D72" s="48">
        <v>27000</v>
      </c>
      <c r="E72" s="43">
        <f t="shared" si="7"/>
        <v>27000</v>
      </c>
      <c r="F72" s="44">
        <f t="shared" si="8"/>
        <v>27000</v>
      </c>
      <c r="G72" s="45">
        <v>0</v>
      </c>
      <c r="H72" s="3">
        <v>0</v>
      </c>
      <c r="I72" s="3">
        <v>0</v>
      </c>
      <c r="J72" s="6">
        <v>0</v>
      </c>
      <c r="K72" s="11"/>
      <c r="N72" s="288">
        <f t="shared" si="0"/>
        <v>0</v>
      </c>
    </row>
    <row r="73" spans="1:14" s="7" customFormat="1" ht="20.25" customHeight="1">
      <c r="A73" s="57" t="s">
        <v>150</v>
      </c>
      <c r="B73" s="46" t="s">
        <v>2</v>
      </c>
      <c r="C73" s="47" t="s">
        <v>22</v>
      </c>
      <c r="D73" s="48">
        <v>20000</v>
      </c>
      <c r="E73" s="43">
        <f t="shared" si="7"/>
        <v>20000</v>
      </c>
      <c r="F73" s="44">
        <f t="shared" si="8"/>
        <v>20000</v>
      </c>
      <c r="G73" s="45">
        <v>0</v>
      </c>
      <c r="H73" s="3">
        <v>0</v>
      </c>
      <c r="I73" s="3">
        <v>0</v>
      </c>
      <c r="J73" s="6">
        <v>0</v>
      </c>
      <c r="K73" s="11"/>
      <c r="N73" s="288">
        <f t="shared" si="0"/>
        <v>0</v>
      </c>
    </row>
    <row r="74" spans="1:14" s="7" customFormat="1" ht="26.25">
      <c r="A74" s="57" t="s">
        <v>184</v>
      </c>
      <c r="B74" s="46" t="s">
        <v>2</v>
      </c>
      <c r="C74" s="47" t="s">
        <v>22</v>
      </c>
      <c r="D74" s="48">
        <v>1000</v>
      </c>
      <c r="E74" s="43">
        <f t="shared" si="7"/>
        <v>1000</v>
      </c>
      <c r="F74" s="44">
        <f t="shared" si="8"/>
        <v>160650</v>
      </c>
      <c r="G74" s="45">
        <v>159650</v>
      </c>
      <c r="H74" s="3"/>
      <c r="I74" s="3"/>
      <c r="J74" s="6"/>
      <c r="K74" s="11"/>
      <c r="N74" s="288">
        <f t="shared" si="0"/>
        <v>0</v>
      </c>
    </row>
    <row r="75" spans="1:14" s="7" customFormat="1" ht="44.25" customHeight="1">
      <c r="A75" s="57" t="s">
        <v>213</v>
      </c>
      <c r="B75" s="46" t="s">
        <v>2</v>
      </c>
      <c r="C75" s="47" t="s">
        <v>22</v>
      </c>
      <c r="D75" s="48">
        <v>1000</v>
      </c>
      <c r="E75" s="43">
        <f t="shared" si="7"/>
        <v>1000</v>
      </c>
      <c r="F75" s="44">
        <f t="shared" si="8"/>
        <v>40000</v>
      </c>
      <c r="G75" s="45">
        <v>39000</v>
      </c>
      <c r="H75" s="3">
        <v>0</v>
      </c>
      <c r="I75" s="3">
        <v>0</v>
      </c>
      <c r="J75" s="6">
        <v>0</v>
      </c>
      <c r="K75" s="11"/>
      <c r="N75" s="288">
        <f t="shared" si="0"/>
        <v>0</v>
      </c>
    </row>
    <row r="76" spans="1:14" s="7" customFormat="1" ht="26.25">
      <c r="A76" s="57" t="s">
        <v>214</v>
      </c>
      <c r="B76" s="46" t="s">
        <v>2</v>
      </c>
      <c r="C76" s="47" t="s">
        <v>22</v>
      </c>
      <c r="D76" s="48">
        <v>11900</v>
      </c>
      <c r="E76" s="43">
        <f t="shared" si="7"/>
        <v>11900</v>
      </c>
      <c r="F76" s="44">
        <f t="shared" si="8"/>
        <v>11900</v>
      </c>
      <c r="G76" s="45">
        <v>0</v>
      </c>
      <c r="H76" s="3">
        <v>0</v>
      </c>
      <c r="I76" s="3">
        <v>0</v>
      </c>
      <c r="J76" s="6">
        <v>0</v>
      </c>
      <c r="K76" s="11"/>
      <c r="N76" s="288">
        <f t="shared" si="0"/>
        <v>0</v>
      </c>
    </row>
    <row r="77" spans="1:14" s="7" customFormat="1" ht="26.25">
      <c r="A77" s="57" t="s">
        <v>215</v>
      </c>
      <c r="B77" s="46" t="s">
        <v>2</v>
      </c>
      <c r="C77" s="47" t="s">
        <v>22</v>
      </c>
      <c r="D77" s="48">
        <v>11900</v>
      </c>
      <c r="E77" s="43">
        <f t="shared" si="7"/>
        <v>11900</v>
      </c>
      <c r="F77" s="44">
        <f t="shared" si="8"/>
        <v>11900</v>
      </c>
      <c r="G77" s="45">
        <v>0</v>
      </c>
      <c r="H77" s="3">
        <v>0</v>
      </c>
      <c r="I77" s="3">
        <v>0</v>
      </c>
      <c r="J77" s="6">
        <v>0</v>
      </c>
      <c r="K77" s="11"/>
      <c r="N77" s="288">
        <f t="shared" si="0"/>
        <v>0</v>
      </c>
    </row>
    <row r="78" spans="1:14" s="7" customFormat="1" ht="26.25">
      <c r="A78" s="57" t="s">
        <v>216</v>
      </c>
      <c r="B78" s="46" t="s">
        <v>2</v>
      </c>
      <c r="C78" s="47" t="s">
        <v>22</v>
      </c>
      <c r="D78" s="48">
        <v>11900</v>
      </c>
      <c r="E78" s="43">
        <f t="shared" si="7"/>
        <v>11900</v>
      </c>
      <c r="F78" s="44">
        <f t="shared" si="8"/>
        <v>11900</v>
      </c>
      <c r="G78" s="45">
        <v>0</v>
      </c>
      <c r="H78" s="3">
        <v>0</v>
      </c>
      <c r="I78" s="3">
        <v>0</v>
      </c>
      <c r="J78" s="6">
        <v>0</v>
      </c>
      <c r="K78" s="11"/>
      <c r="N78" s="288">
        <f aca="true" t="shared" si="9" ref="N78:N141">E78+G78-F78+H78+I78+J78</f>
        <v>0</v>
      </c>
    </row>
    <row r="79" spans="1:14" s="7" customFormat="1" ht="26.25">
      <c r="A79" s="57" t="s">
        <v>217</v>
      </c>
      <c r="B79" s="46" t="s">
        <v>2</v>
      </c>
      <c r="C79" s="47" t="s">
        <v>22</v>
      </c>
      <c r="D79" s="48">
        <v>28560</v>
      </c>
      <c r="E79" s="43">
        <f t="shared" si="7"/>
        <v>28560</v>
      </c>
      <c r="F79" s="44">
        <f t="shared" si="8"/>
        <v>28560</v>
      </c>
      <c r="G79" s="45">
        <v>0</v>
      </c>
      <c r="H79" s="3">
        <v>0</v>
      </c>
      <c r="I79" s="3">
        <v>0</v>
      </c>
      <c r="J79" s="6">
        <v>0</v>
      </c>
      <c r="K79" s="11"/>
      <c r="N79" s="288">
        <f t="shared" si="9"/>
        <v>0</v>
      </c>
    </row>
    <row r="80" spans="1:14" s="7" customFormat="1" ht="26.25">
      <c r="A80" s="57" t="s">
        <v>218</v>
      </c>
      <c r="B80" s="46" t="s">
        <v>2</v>
      </c>
      <c r="C80" s="47" t="s">
        <v>22</v>
      </c>
      <c r="D80" s="48">
        <v>11900</v>
      </c>
      <c r="E80" s="43">
        <f t="shared" si="7"/>
        <v>11900</v>
      </c>
      <c r="F80" s="44">
        <f t="shared" si="8"/>
        <v>11900</v>
      </c>
      <c r="G80" s="45">
        <v>0</v>
      </c>
      <c r="H80" s="3">
        <v>0</v>
      </c>
      <c r="I80" s="3">
        <v>0</v>
      </c>
      <c r="J80" s="6">
        <v>0</v>
      </c>
      <c r="K80" s="11"/>
      <c r="N80" s="288">
        <f t="shared" si="9"/>
        <v>0</v>
      </c>
    </row>
    <row r="81" spans="1:14" s="7" customFormat="1" ht="26.25">
      <c r="A81" s="57" t="s">
        <v>219</v>
      </c>
      <c r="B81" s="46" t="s">
        <v>2</v>
      </c>
      <c r="C81" s="47" t="s">
        <v>22</v>
      </c>
      <c r="D81" s="48">
        <v>14280</v>
      </c>
      <c r="E81" s="43">
        <f t="shared" si="7"/>
        <v>14280</v>
      </c>
      <c r="F81" s="44">
        <f t="shared" si="8"/>
        <v>14280</v>
      </c>
      <c r="G81" s="45">
        <v>0</v>
      </c>
      <c r="H81" s="3">
        <v>0</v>
      </c>
      <c r="I81" s="3">
        <v>0</v>
      </c>
      <c r="J81" s="6">
        <v>0</v>
      </c>
      <c r="K81" s="11"/>
      <c r="N81" s="288">
        <f t="shared" si="9"/>
        <v>0</v>
      </c>
    </row>
    <row r="82" spans="1:14" s="7" customFormat="1" ht="26.25">
      <c r="A82" s="57" t="s">
        <v>220</v>
      </c>
      <c r="B82" s="46" t="s">
        <v>2</v>
      </c>
      <c r="C82" s="47" t="s">
        <v>22</v>
      </c>
      <c r="D82" s="48">
        <v>9520</v>
      </c>
      <c r="E82" s="43">
        <f t="shared" si="7"/>
        <v>9520</v>
      </c>
      <c r="F82" s="44">
        <f t="shared" si="8"/>
        <v>9520</v>
      </c>
      <c r="G82" s="45">
        <v>0</v>
      </c>
      <c r="H82" s="3">
        <v>0</v>
      </c>
      <c r="I82" s="3">
        <v>0</v>
      </c>
      <c r="J82" s="6">
        <v>0</v>
      </c>
      <c r="K82" s="11"/>
      <c r="N82" s="288">
        <f t="shared" si="9"/>
        <v>0</v>
      </c>
    </row>
    <row r="83" spans="1:14" s="7" customFormat="1" ht="31.5" customHeight="1">
      <c r="A83" s="259" t="s">
        <v>251</v>
      </c>
      <c r="B83" s="46" t="s">
        <v>2</v>
      </c>
      <c r="C83" s="47" t="s">
        <v>22</v>
      </c>
      <c r="D83" s="48">
        <v>1000</v>
      </c>
      <c r="E83" s="43">
        <v>1000</v>
      </c>
      <c r="F83" s="44">
        <f>D83+G83</f>
        <v>160000</v>
      </c>
      <c r="G83" s="45">
        <v>159000</v>
      </c>
      <c r="H83" s="3">
        <v>0</v>
      </c>
      <c r="I83" s="3">
        <v>0</v>
      </c>
      <c r="J83" s="6">
        <v>0</v>
      </c>
      <c r="K83" s="11"/>
      <c r="N83" s="288">
        <f t="shared" si="9"/>
        <v>0</v>
      </c>
    </row>
    <row r="84" spans="1:14" s="7" customFormat="1" ht="29.25" customHeight="1">
      <c r="A84" s="259" t="s">
        <v>252</v>
      </c>
      <c r="B84" s="46" t="s">
        <v>2</v>
      </c>
      <c r="C84" s="47" t="s">
        <v>22</v>
      </c>
      <c r="D84" s="48">
        <v>1000</v>
      </c>
      <c r="E84" s="43">
        <v>1000</v>
      </c>
      <c r="F84" s="44">
        <f>D84+G84</f>
        <v>160000</v>
      </c>
      <c r="G84" s="45">
        <v>159000</v>
      </c>
      <c r="H84" s="3">
        <v>0</v>
      </c>
      <c r="I84" s="3">
        <v>0</v>
      </c>
      <c r="J84" s="6">
        <v>0</v>
      </c>
      <c r="K84" s="11"/>
      <c r="N84" s="288">
        <f t="shared" si="9"/>
        <v>0</v>
      </c>
    </row>
    <row r="85" spans="1:14" s="7" customFormat="1" ht="28.5">
      <c r="A85" s="259" t="s">
        <v>253</v>
      </c>
      <c r="B85" s="46" t="s">
        <v>2</v>
      </c>
      <c r="C85" s="47" t="s">
        <v>22</v>
      </c>
      <c r="D85" s="48">
        <v>1000</v>
      </c>
      <c r="E85" s="43">
        <v>1000</v>
      </c>
      <c r="F85" s="44">
        <f aca="true" t="shared" si="10" ref="F85:F92">D85+G85</f>
        <v>160000</v>
      </c>
      <c r="G85" s="45">
        <v>159000</v>
      </c>
      <c r="H85" s="3">
        <v>0</v>
      </c>
      <c r="I85" s="3">
        <v>0</v>
      </c>
      <c r="J85" s="6">
        <v>0</v>
      </c>
      <c r="K85" s="11"/>
      <c r="N85" s="288">
        <f t="shared" si="9"/>
        <v>0</v>
      </c>
    </row>
    <row r="86" spans="1:14" s="7" customFormat="1" ht="28.5">
      <c r="A86" s="259" t="s">
        <v>254</v>
      </c>
      <c r="B86" s="46" t="s">
        <v>2</v>
      </c>
      <c r="C86" s="47" t="s">
        <v>22</v>
      </c>
      <c r="D86" s="48">
        <v>1000</v>
      </c>
      <c r="E86" s="43">
        <v>1000</v>
      </c>
      <c r="F86" s="44">
        <f t="shared" si="10"/>
        <v>160000</v>
      </c>
      <c r="G86" s="45">
        <v>159000</v>
      </c>
      <c r="H86" s="3">
        <v>0</v>
      </c>
      <c r="I86" s="3">
        <v>0</v>
      </c>
      <c r="J86" s="6">
        <v>0</v>
      </c>
      <c r="K86" s="11"/>
      <c r="N86" s="288">
        <f t="shared" si="9"/>
        <v>0</v>
      </c>
    </row>
    <row r="87" spans="1:14" s="7" customFormat="1" ht="28.5">
      <c r="A87" s="259" t="s">
        <v>255</v>
      </c>
      <c r="B87" s="46" t="s">
        <v>2</v>
      </c>
      <c r="C87" s="47" t="s">
        <v>22</v>
      </c>
      <c r="D87" s="48">
        <v>1000</v>
      </c>
      <c r="E87" s="43">
        <v>1000</v>
      </c>
      <c r="F87" s="44">
        <f t="shared" si="10"/>
        <v>160000</v>
      </c>
      <c r="G87" s="45">
        <v>159000</v>
      </c>
      <c r="H87" s="3">
        <v>0</v>
      </c>
      <c r="I87" s="3">
        <v>0</v>
      </c>
      <c r="J87" s="6">
        <v>0</v>
      </c>
      <c r="K87" s="11"/>
      <c r="N87" s="288">
        <f t="shared" si="9"/>
        <v>0</v>
      </c>
    </row>
    <row r="88" spans="1:14" s="7" customFormat="1" ht="30.75" customHeight="1">
      <c r="A88" s="259" t="s">
        <v>256</v>
      </c>
      <c r="B88" s="46" t="s">
        <v>2</v>
      </c>
      <c r="C88" s="47" t="s">
        <v>22</v>
      </c>
      <c r="D88" s="48">
        <v>1000</v>
      </c>
      <c r="E88" s="43">
        <v>1000</v>
      </c>
      <c r="F88" s="44">
        <f t="shared" si="10"/>
        <v>160000</v>
      </c>
      <c r="G88" s="45">
        <v>159000</v>
      </c>
      <c r="H88" s="3">
        <v>0</v>
      </c>
      <c r="I88" s="3">
        <v>0</v>
      </c>
      <c r="J88" s="6">
        <v>0</v>
      </c>
      <c r="K88" s="11"/>
      <c r="N88" s="288">
        <f t="shared" si="9"/>
        <v>0</v>
      </c>
    </row>
    <row r="89" spans="1:14" s="7" customFormat="1" ht="28.5" customHeight="1">
      <c r="A89" s="259" t="s">
        <v>257</v>
      </c>
      <c r="B89" s="46" t="s">
        <v>2</v>
      </c>
      <c r="C89" s="47" t="s">
        <v>22</v>
      </c>
      <c r="D89" s="48">
        <v>1000</v>
      </c>
      <c r="E89" s="43">
        <v>1000</v>
      </c>
      <c r="F89" s="44">
        <f t="shared" si="10"/>
        <v>160000</v>
      </c>
      <c r="G89" s="45">
        <v>159000</v>
      </c>
      <c r="H89" s="3">
        <v>0</v>
      </c>
      <c r="I89" s="3">
        <v>0</v>
      </c>
      <c r="J89" s="6">
        <v>0</v>
      </c>
      <c r="K89" s="11"/>
      <c r="N89" s="288">
        <f t="shared" si="9"/>
        <v>0</v>
      </c>
    </row>
    <row r="90" spans="1:14" s="7" customFormat="1" ht="30" customHeight="1">
      <c r="A90" s="259" t="s">
        <v>258</v>
      </c>
      <c r="B90" s="46" t="s">
        <v>2</v>
      </c>
      <c r="C90" s="47" t="s">
        <v>22</v>
      </c>
      <c r="D90" s="48">
        <v>1000</v>
      </c>
      <c r="E90" s="43">
        <v>1000</v>
      </c>
      <c r="F90" s="44">
        <f t="shared" si="10"/>
        <v>160000</v>
      </c>
      <c r="G90" s="45">
        <v>159000</v>
      </c>
      <c r="H90" s="3">
        <v>0</v>
      </c>
      <c r="I90" s="3">
        <v>0</v>
      </c>
      <c r="J90" s="6">
        <v>0</v>
      </c>
      <c r="K90" s="11"/>
      <c r="N90" s="288">
        <f t="shared" si="9"/>
        <v>0</v>
      </c>
    </row>
    <row r="91" spans="1:14" s="7" customFormat="1" ht="25.5" customHeight="1">
      <c r="A91" s="259" t="s">
        <v>259</v>
      </c>
      <c r="B91" s="46" t="s">
        <v>2</v>
      </c>
      <c r="C91" s="47" t="s">
        <v>22</v>
      </c>
      <c r="D91" s="48">
        <v>1000</v>
      </c>
      <c r="E91" s="43">
        <v>1000</v>
      </c>
      <c r="F91" s="44">
        <f t="shared" si="10"/>
        <v>160000</v>
      </c>
      <c r="G91" s="45">
        <v>159000</v>
      </c>
      <c r="H91" s="3">
        <v>0</v>
      </c>
      <c r="I91" s="3">
        <v>0</v>
      </c>
      <c r="J91" s="6">
        <v>0</v>
      </c>
      <c r="K91" s="11"/>
      <c r="N91" s="288">
        <f t="shared" si="9"/>
        <v>0</v>
      </c>
    </row>
    <row r="92" spans="1:14" s="7" customFormat="1" ht="27.75" customHeight="1">
      <c r="A92" s="259" t="s">
        <v>260</v>
      </c>
      <c r="B92" s="46" t="s">
        <v>2</v>
      </c>
      <c r="C92" s="47" t="s">
        <v>22</v>
      </c>
      <c r="D92" s="48">
        <v>1000</v>
      </c>
      <c r="E92" s="43">
        <v>1000</v>
      </c>
      <c r="F92" s="44">
        <f t="shared" si="10"/>
        <v>160000</v>
      </c>
      <c r="G92" s="45">
        <v>159000</v>
      </c>
      <c r="H92" s="3">
        <v>0</v>
      </c>
      <c r="I92" s="3">
        <v>0</v>
      </c>
      <c r="J92" s="6">
        <v>0</v>
      </c>
      <c r="K92" s="11"/>
      <c r="N92" s="288">
        <f t="shared" si="9"/>
        <v>0</v>
      </c>
    </row>
    <row r="93" spans="1:14" s="7" customFormat="1" ht="15">
      <c r="A93" s="57" t="s">
        <v>151</v>
      </c>
      <c r="B93" s="46" t="s">
        <v>2</v>
      </c>
      <c r="C93" s="47" t="s">
        <v>22</v>
      </c>
      <c r="D93" s="48">
        <v>20000</v>
      </c>
      <c r="E93" s="43">
        <f t="shared" si="7"/>
        <v>20000</v>
      </c>
      <c r="F93" s="44">
        <f t="shared" si="8"/>
        <v>20000</v>
      </c>
      <c r="G93" s="45">
        <v>0</v>
      </c>
      <c r="H93" s="3">
        <v>0</v>
      </c>
      <c r="I93" s="3">
        <v>0</v>
      </c>
      <c r="J93" s="6">
        <v>0</v>
      </c>
      <c r="K93" s="11"/>
      <c r="N93" s="288">
        <f t="shared" si="9"/>
        <v>0</v>
      </c>
    </row>
    <row r="94" spans="1:14" s="7" customFormat="1" ht="26.25">
      <c r="A94" s="57" t="s">
        <v>144</v>
      </c>
      <c r="B94" s="46" t="s">
        <v>2</v>
      </c>
      <c r="C94" s="47" t="s">
        <v>22</v>
      </c>
      <c r="D94" s="48">
        <v>1000</v>
      </c>
      <c r="E94" s="43">
        <f t="shared" si="7"/>
        <v>1000</v>
      </c>
      <c r="F94" s="44">
        <f t="shared" si="8"/>
        <v>133000</v>
      </c>
      <c r="G94" s="45">
        <v>132000</v>
      </c>
      <c r="H94" s="3">
        <v>0</v>
      </c>
      <c r="I94" s="3">
        <v>0</v>
      </c>
      <c r="J94" s="6">
        <v>0</v>
      </c>
      <c r="K94" s="11"/>
      <c r="N94" s="288">
        <f t="shared" si="9"/>
        <v>0</v>
      </c>
    </row>
    <row r="95" spans="1:14" s="7" customFormat="1" ht="39">
      <c r="A95" s="57" t="s">
        <v>147</v>
      </c>
      <c r="B95" s="46" t="s">
        <v>2</v>
      </c>
      <c r="C95" s="47" t="s">
        <v>22</v>
      </c>
      <c r="D95" s="48">
        <v>1000</v>
      </c>
      <c r="E95" s="43">
        <f t="shared" si="7"/>
        <v>1000</v>
      </c>
      <c r="F95" s="44">
        <f t="shared" si="8"/>
        <v>30000</v>
      </c>
      <c r="G95" s="45">
        <v>29000</v>
      </c>
      <c r="H95" s="3">
        <v>0</v>
      </c>
      <c r="I95" s="3">
        <v>0</v>
      </c>
      <c r="J95" s="6">
        <v>0</v>
      </c>
      <c r="K95" s="11"/>
      <c r="N95" s="288">
        <f t="shared" si="9"/>
        <v>0</v>
      </c>
    </row>
    <row r="96" spans="1:14" ht="16.5" customHeight="1">
      <c r="A96" s="57" t="s">
        <v>89</v>
      </c>
      <c r="B96" s="46" t="s">
        <v>2</v>
      </c>
      <c r="C96" s="47" t="s">
        <v>22</v>
      </c>
      <c r="D96" s="48">
        <v>1000</v>
      </c>
      <c r="E96" s="43">
        <f t="shared" si="7"/>
        <v>1000</v>
      </c>
      <c r="F96" s="44">
        <f t="shared" si="8"/>
        <v>150000</v>
      </c>
      <c r="G96" s="45">
        <v>149000</v>
      </c>
      <c r="H96" s="3">
        <v>0</v>
      </c>
      <c r="I96" s="3">
        <v>0</v>
      </c>
      <c r="J96" s="6">
        <v>0</v>
      </c>
      <c r="K96" s="11"/>
      <c r="N96" s="288">
        <f t="shared" si="9"/>
        <v>0</v>
      </c>
    </row>
    <row r="97" spans="1:14" ht="15">
      <c r="A97" s="57" t="s">
        <v>90</v>
      </c>
      <c r="B97" s="46" t="s">
        <v>2</v>
      </c>
      <c r="C97" s="47" t="s">
        <v>22</v>
      </c>
      <c r="D97" s="48">
        <v>1000</v>
      </c>
      <c r="E97" s="43">
        <f t="shared" si="7"/>
        <v>1000</v>
      </c>
      <c r="F97" s="44">
        <f t="shared" si="8"/>
        <v>150000</v>
      </c>
      <c r="G97" s="45">
        <v>149000</v>
      </c>
      <c r="H97" s="3">
        <v>0</v>
      </c>
      <c r="I97" s="3">
        <v>0</v>
      </c>
      <c r="J97" s="6">
        <v>0</v>
      </c>
      <c r="K97" s="11"/>
      <c r="N97" s="288">
        <f t="shared" si="9"/>
        <v>0</v>
      </c>
    </row>
    <row r="98" spans="1:14" s="18" customFormat="1" ht="15">
      <c r="A98" s="57" t="s">
        <v>29</v>
      </c>
      <c r="B98" s="46" t="s">
        <v>2</v>
      </c>
      <c r="C98" s="47" t="s">
        <v>22</v>
      </c>
      <c r="D98" s="48">
        <v>1098458</v>
      </c>
      <c r="E98" s="43">
        <f t="shared" si="7"/>
        <v>1098458</v>
      </c>
      <c r="F98" s="44">
        <f t="shared" si="8"/>
        <v>1098458</v>
      </c>
      <c r="G98" s="45">
        <v>0</v>
      </c>
      <c r="H98" s="3">
        <v>0</v>
      </c>
      <c r="I98" s="3">
        <v>0</v>
      </c>
      <c r="J98" s="6">
        <v>0</v>
      </c>
      <c r="K98" s="11"/>
      <c r="N98" s="288">
        <f t="shared" si="9"/>
        <v>0</v>
      </c>
    </row>
    <row r="99" spans="1:14" s="18" customFormat="1" ht="26.25">
      <c r="A99" s="57" t="s">
        <v>267</v>
      </c>
      <c r="B99" s="46" t="s">
        <v>2</v>
      </c>
      <c r="C99" s="47" t="s">
        <v>22</v>
      </c>
      <c r="D99" s="48">
        <v>30000</v>
      </c>
      <c r="E99" s="43">
        <f t="shared" si="7"/>
        <v>30000</v>
      </c>
      <c r="F99" s="44">
        <f t="shared" si="8"/>
        <v>30000</v>
      </c>
      <c r="G99" s="45"/>
      <c r="H99" s="3"/>
      <c r="I99" s="3"/>
      <c r="J99" s="6"/>
      <c r="K99" s="11"/>
      <c r="N99" s="288">
        <f t="shared" si="9"/>
        <v>0</v>
      </c>
    </row>
    <row r="100" spans="1:14" s="18" customFormat="1" ht="15">
      <c r="A100" s="57" t="s">
        <v>227</v>
      </c>
      <c r="B100" s="46" t="s">
        <v>2</v>
      </c>
      <c r="C100" s="47" t="s">
        <v>22</v>
      </c>
      <c r="D100" s="48">
        <v>73000</v>
      </c>
      <c r="E100" s="43">
        <f t="shared" si="7"/>
        <v>73000</v>
      </c>
      <c r="F100" s="44">
        <f t="shared" si="8"/>
        <v>73000</v>
      </c>
      <c r="G100" s="45">
        <v>0</v>
      </c>
      <c r="H100" s="3">
        <v>0</v>
      </c>
      <c r="I100" s="3">
        <v>0</v>
      </c>
      <c r="J100" s="6">
        <v>0</v>
      </c>
      <c r="K100" s="11"/>
      <c r="N100" s="288">
        <f t="shared" si="9"/>
        <v>0</v>
      </c>
    </row>
    <row r="101" spans="1:14" s="2" customFormat="1" ht="26.25">
      <c r="A101" s="57" t="s">
        <v>30</v>
      </c>
      <c r="B101" s="46" t="s">
        <v>2</v>
      </c>
      <c r="C101" s="47" t="s">
        <v>22</v>
      </c>
      <c r="D101" s="48">
        <v>40000</v>
      </c>
      <c r="E101" s="43">
        <f t="shared" si="7"/>
        <v>40000</v>
      </c>
      <c r="F101" s="44">
        <f t="shared" si="8"/>
        <v>40000</v>
      </c>
      <c r="G101" s="45">
        <v>0</v>
      </c>
      <c r="H101" s="3">
        <v>0</v>
      </c>
      <c r="I101" s="3">
        <v>0</v>
      </c>
      <c r="J101" s="6">
        <v>0</v>
      </c>
      <c r="K101" s="11"/>
      <c r="N101" s="288">
        <f t="shared" si="9"/>
        <v>0</v>
      </c>
    </row>
    <row r="102" spans="1:14" ht="15">
      <c r="A102" s="79" t="s">
        <v>149</v>
      </c>
      <c r="B102" s="80" t="s">
        <v>2</v>
      </c>
      <c r="C102" s="81" t="s">
        <v>22</v>
      </c>
      <c r="D102" s="82">
        <v>1000</v>
      </c>
      <c r="E102" s="43">
        <f t="shared" si="7"/>
        <v>1000</v>
      </c>
      <c r="F102" s="44">
        <f t="shared" si="8"/>
        <v>1000</v>
      </c>
      <c r="G102" s="83">
        <v>0</v>
      </c>
      <c r="H102" s="49">
        <v>0</v>
      </c>
      <c r="I102" s="49">
        <v>0</v>
      </c>
      <c r="J102" s="50">
        <v>0</v>
      </c>
      <c r="N102" s="288">
        <f t="shared" si="9"/>
        <v>0</v>
      </c>
    </row>
    <row r="103" spans="1:14" ht="27" thickBot="1">
      <c r="A103" s="118" t="s">
        <v>31</v>
      </c>
      <c r="B103" s="119" t="s">
        <v>2</v>
      </c>
      <c r="C103" s="120" t="s">
        <v>22</v>
      </c>
      <c r="D103" s="121">
        <v>580000</v>
      </c>
      <c r="E103" s="209">
        <f t="shared" si="7"/>
        <v>580000</v>
      </c>
      <c r="F103" s="212">
        <f t="shared" si="8"/>
        <v>580000</v>
      </c>
      <c r="G103" s="122">
        <v>0</v>
      </c>
      <c r="H103" s="123">
        <v>0</v>
      </c>
      <c r="I103" s="123">
        <v>0</v>
      </c>
      <c r="J103" s="124">
        <v>0</v>
      </c>
      <c r="N103" s="288">
        <f t="shared" si="9"/>
        <v>0</v>
      </c>
    </row>
    <row r="104" spans="1:14" ht="19.5" customHeight="1" thickBot="1">
      <c r="A104" s="549" t="s">
        <v>23</v>
      </c>
      <c r="B104" s="550"/>
      <c r="C104" s="551"/>
      <c r="D104" s="87">
        <f aca="true" t="shared" si="11" ref="D104:J104">SUM(D58:D103)</f>
        <v>12419303</v>
      </c>
      <c r="E104" s="210">
        <f t="shared" si="11"/>
        <v>12419303</v>
      </c>
      <c r="F104" s="210">
        <f t="shared" si="11"/>
        <v>15163953</v>
      </c>
      <c r="G104" s="211">
        <f t="shared" si="11"/>
        <v>2744650</v>
      </c>
      <c r="H104" s="88">
        <f t="shared" si="11"/>
        <v>0</v>
      </c>
      <c r="I104" s="88">
        <f t="shared" si="11"/>
        <v>0</v>
      </c>
      <c r="J104" s="89">
        <f t="shared" si="11"/>
        <v>0</v>
      </c>
      <c r="N104" s="288">
        <f t="shared" si="9"/>
        <v>0</v>
      </c>
    </row>
    <row r="105" spans="1:14" ht="19.5" customHeight="1" thickBot="1">
      <c r="A105" s="543" t="s">
        <v>128</v>
      </c>
      <c r="B105" s="544"/>
      <c r="C105" s="544"/>
      <c r="D105" s="544"/>
      <c r="E105" s="544"/>
      <c r="F105" s="544"/>
      <c r="G105" s="544"/>
      <c r="H105" s="544"/>
      <c r="I105" s="544"/>
      <c r="J105" s="545"/>
      <c r="N105" s="288">
        <f t="shared" si="9"/>
        <v>0</v>
      </c>
    </row>
    <row r="106" spans="1:14" ht="27" thickBot="1">
      <c r="A106" s="64" t="s">
        <v>140</v>
      </c>
      <c r="B106" s="65" t="s">
        <v>2</v>
      </c>
      <c r="C106" s="66" t="s">
        <v>127</v>
      </c>
      <c r="D106" s="67">
        <v>140000</v>
      </c>
      <c r="E106" s="67">
        <v>140000</v>
      </c>
      <c r="F106" s="68">
        <v>140000</v>
      </c>
      <c r="G106" s="197">
        <v>0</v>
      </c>
      <c r="H106" s="198">
        <v>0</v>
      </c>
      <c r="I106" s="198">
        <v>0</v>
      </c>
      <c r="J106" s="199">
        <v>0</v>
      </c>
      <c r="N106" s="288">
        <f t="shared" si="9"/>
        <v>0</v>
      </c>
    </row>
    <row r="107" spans="1:14" ht="19.5" customHeight="1" thickBot="1">
      <c r="A107" s="93" t="s">
        <v>126</v>
      </c>
      <c r="B107" s="94"/>
      <c r="C107" s="90"/>
      <c r="D107" s="91">
        <f>D106</f>
        <v>140000</v>
      </c>
      <c r="E107" s="91">
        <f aca="true" t="shared" si="12" ref="E107:J107">E106</f>
        <v>140000</v>
      </c>
      <c r="F107" s="89">
        <f t="shared" si="12"/>
        <v>140000</v>
      </c>
      <c r="G107" s="92">
        <f t="shared" si="12"/>
        <v>0</v>
      </c>
      <c r="H107" s="91">
        <f t="shared" si="12"/>
        <v>0</v>
      </c>
      <c r="I107" s="91">
        <f t="shared" si="12"/>
        <v>0</v>
      </c>
      <c r="J107" s="89">
        <f t="shared" si="12"/>
        <v>0</v>
      </c>
      <c r="N107" s="288">
        <f t="shared" si="9"/>
        <v>0</v>
      </c>
    </row>
    <row r="108" spans="1:14" ht="16.5" customHeight="1" thickBot="1">
      <c r="A108" s="482" t="s">
        <v>24</v>
      </c>
      <c r="B108" s="483"/>
      <c r="C108" s="483"/>
      <c r="D108" s="483"/>
      <c r="E108" s="483"/>
      <c r="F108" s="483"/>
      <c r="G108" s="483"/>
      <c r="H108" s="483"/>
      <c r="I108" s="483"/>
      <c r="J108" s="484"/>
      <c r="N108" s="288">
        <f t="shared" si="9"/>
        <v>0</v>
      </c>
    </row>
    <row r="109" spans="1:14" ht="27" customHeight="1" thickBot="1">
      <c r="A109" s="144" t="s">
        <v>32</v>
      </c>
      <c r="B109" s="145" t="s">
        <v>2</v>
      </c>
      <c r="C109" s="146" t="s">
        <v>25</v>
      </c>
      <c r="D109" s="137">
        <v>205000</v>
      </c>
      <c r="E109" s="137">
        <f>D109</f>
        <v>205000</v>
      </c>
      <c r="F109" s="147">
        <f>D109+G109+H109+I109+J109</f>
        <v>1815422</v>
      </c>
      <c r="G109" s="148">
        <v>1610422</v>
      </c>
      <c r="H109" s="138">
        <v>0</v>
      </c>
      <c r="I109" s="138">
        <v>0</v>
      </c>
      <c r="J109" s="139">
        <v>0</v>
      </c>
      <c r="N109" s="288">
        <f t="shared" si="9"/>
        <v>0</v>
      </c>
    </row>
    <row r="110" spans="1:14" ht="52.5" thickBot="1">
      <c r="A110" s="58" t="s">
        <v>165</v>
      </c>
      <c r="B110" s="149" t="s">
        <v>2</v>
      </c>
      <c r="C110" s="150" t="s">
        <v>25</v>
      </c>
      <c r="D110" s="48">
        <v>1000</v>
      </c>
      <c r="E110" s="137">
        <f aca="true" t="shared" si="13" ref="E110:E173">D110</f>
        <v>1000</v>
      </c>
      <c r="F110" s="60">
        <f aca="true" t="shared" si="14" ref="F110:F173">D110+G110+H110+I110+J110</f>
        <v>6610073</v>
      </c>
      <c r="G110" s="151">
        <v>6609073</v>
      </c>
      <c r="H110" s="142">
        <v>0</v>
      </c>
      <c r="I110" s="142">
        <v>0</v>
      </c>
      <c r="J110" s="143">
        <v>0</v>
      </c>
      <c r="N110" s="288">
        <f t="shared" si="9"/>
        <v>0</v>
      </c>
    </row>
    <row r="111" spans="1:14" ht="39.75" thickBot="1">
      <c r="A111" s="134" t="s">
        <v>159</v>
      </c>
      <c r="B111" s="149" t="s">
        <v>2</v>
      </c>
      <c r="C111" s="150" t="s">
        <v>25</v>
      </c>
      <c r="D111" s="3">
        <v>1000</v>
      </c>
      <c r="E111" s="137">
        <f t="shared" si="13"/>
        <v>1000</v>
      </c>
      <c r="F111" s="60">
        <f t="shared" si="14"/>
        <v>1493918</v>
      </c>
      <c r="G111" s="61">
        <v>1492918</v>
      </c>
      <c r="H111" s="3">
        <v>0</v>
      </c>
      <c r="I111" s="3">
        <v>0</v>
      </c>
      <c r="J111" s="6">
        <v>0</v>
      </c>
      <c r="N111" s="288">
        <f t="shared" si="9"/>
        <v>0</v>
      </c>
    </row>
    <row r="112" spans="1:14" ht="19.5" customHeight="1" thickBot="1">
      <c r="A112" s="152" t="s">
        <v>146</v>
      </c>
      <c r="B112" s="149" t="s">
        <v>2</v>
      </c>
      <c r="C112" s="150" t="s">
        <v>25</v>
      </c>
      <c r="D112" s="48">
        <v>1000</v>
      </c>
      <c r="E112" s="137">
        <f t="shared" si="13"/>
        <v>1000</v>
      </c>
      <c r="F112" s="60">
        <v>11158800</v>
      </c>
      <c r="G112" s="61">
        <v>11157800</v>
      </c>
      <c r="H112" s="3">
        <v>0</v>
      </c>
      <c r="I112" s="3">
        <v>0</v>
      </c>
      <c r="J112" s="6">
        <v>0</v>
      </c>
      <c r="N112" s="288">
        <f t="shared" si="9"/>
        <v>0</v>
      </c>
    </row>
    <row r="113" spans="1:14" ht="15.75" thickBot="1">
      <c r="A113" s="58" t="s">
        <v>34</v>
      </c>
      <c r="B113" s="59" t="s">
        <v>2</v>
      </c>
      <c r="C113" s="59" t="s">
        <v>25</v>
      </c>
      <c r="D113" s="48">
        <v>55000</v>
      </c>
      <c r="E113" s="137">
        <f t="shared" si="13"/>
        <v>55000</v>
      </c>
      <c r="F113" s="60">
        <f t="shared" si="14"/>
        <v>55000</v>
      </c>
      <c r="G113" s="61">
        <v>0</v>
      </c>
      <c r="H113" s="3">
        <v>0</v>
      </c>
      <c r="I113" s="3">
        <v>0</v>
      </c>
      <c r="J113" s="6">
        <v>0</v>
      </c>
      <c r="N113" s="288">
        <f t="shared" si="9"/>
        <v>0</v>
      </c>
    </row>
    <row r="114" spans="1:14" ht="15.75" thickBot="1">
      <c r="A114" s="58" t="s">
        <v>35</v>
      </c>
      <c r="B114" s="59" t="s">
        <v>2</v>
      </c>
      <c r="C114" s="59" t="s">
        <v>25</v>
      </c>
      <c r="D114" s="48">
        <v>2000</v>
      </c>
      <c r="E114" s="137">
        <f t="shared" si="13"/>
        <v>2000</v>
      </c>
      <c r="F114" s="60">
        <f t="shared" si="14"/>
        <v>290000</v>
      </c>
      <c r="G114" s="61">
        <v>288000</v>
      </c>
      <c r="H114" s="3">
        <v>0</v>
      </c>
      <c r="I114" s="3">
        <v>0</v>
      </c>
      <c r="J114" s="6">
        <v>0</v>
      </c>
      <c r="N114" s="288">
        <f t="shared" si="9"/>
        <v>0</v>
      </c>
    </row>
    <row r="115" spans="1:14" ht="12.75" customHeight="1" thickBot="1">
      <c r="A115" s="58" t="s">
        <v>36</v>
      </c>
      <c r="B115" s="59" t="s">
        <v>2</v>
      </c>
      <c r="C115" s="59" t="s">
        <v>25</v>
      </c>
      <c r="D115" s="48">
        <v>1000</v>
      </c>
      <c r="E115" s="137">
        <f t="shared" si="13"/>
        <v>1000</v>
      </c>
      <c r="F115" s="60">
        <f t="shared" si="14"/>
        <v>1000</v>
      </c>
      <c r="G115" s="61">
        <v>0</v>
      </c>
      <c r="H115" s="3">
        <v>0</v>
      </c>
      <c r="I115" s="3">
        <v>0</v>
      </c>
      <c r="J115" s="6">
        <v>0</v>
      </c>
      <c r="N115" s="288">
        <f t="shared" si="9"/>
        <v>0</v>
      </c>
    </row>
    <row r="116" spans="1:14" ht="29.25" customHeight="1" thickBot="1">
      <c r="A116" s="58" t="s">
        <v>37</v>
      </c>
      <c r="B116" s="59" t="s">
        <v>2</v>
      </c>
      <c r="C116" s="59" t="s">
        <v>25</v>
      </c>
      <c r="D116" s="48">
        <v>2000</v>
      </c>
      <c r="E116" s="137">
        <f t="shared" si="13"/>
        <v>2000</v>
      </c>
      <c r="F116" s="60">
        <f t="shared" si="14"/>
        <v>2000</v>
      </c>
      <c r="G116" s="61">
        <v>0</v>
      </c>
      <c r="H116" s="3">
        <v>0</v>
      </c>
      <c r="I116" s="3">
        <v>0</v>
      </c>
      <c r="J116" s="6">
        <v>0</v>
      </c>
      <c r="N116" s="288">
        <f t="shared" si="9"/>
        <v>0</v>
      </c>
    </row>
    <row r="117" spans="1:14" ht="15.75" thickBot="1">
      <c r="A117" s="58" t="s">
        <v>38</v>
      </c>
      <c r="B117" s="59" t="s">
        <v>2</v>
      </c>
      <c r="C117" s="59" t="s">
        <v>25</v>
      </c>
      <c r="D117" s="48">
        <v>163000</v>
      </c>
      <c r="E117" s="137">
        <f t="shared" si="13"/>
        <v>163000</v>
      </c>
      <c r="F117" s="60">
        <f t="shared" si="14"/>
        <v>163000</v>
      </c>
      <c r="G117" s="61">
        <v>0</v>
      </c>
      <c r="H117" s="3">
        <v>0</v>
      </c>
      <c r="I117" s="3">
        <v>0</v>
      </c>
      <c r="J117" s="6">
        <v>0</v>
      </c>
      <c r="N117" s="288">
        <f t="shared" si="9"/>
        <v>0</v>
      </c>
    </row>
    <row r="118" spans="1:14" ht="27" thickBot="1">
      <c r="A118" s="58" t="s">
        <v>33</v>
      </c>
      <c r="B118" s="59" t="s">
        <v>2</v>
      </c>
      <c r="C118" s="59" t="s">
        <v>25</v>
      </c>
      <c r="D118" s="153">
        <v>2000</v>
      </c>
      <c r="E118" s="137">
        <f t="shared" si="13"/>
        <v>2000</v>
      </c>
      <c r="F118" s="60">
        <f t="shared" si="14"/>
        <v>196593432</v>
      </c>
      <c r="G118" s="155">
        <v>70000000</v>
      </c>
      <c r="H118" s="156">
        <v>70000000</v>
      </c>
      <c r="I118" s="156">
        <v>56591432</v>
      </c>
      <c r="J118" s="157">
        <v>0</v>
      </c>
      <c r="N118" s="288">
        <f t="shared" si="9"/>
        <v>0</v>
      </c>
    </row>
    <row r="119" spans="1:14" ht="52.5" thickBot="1">
      <c r="A119" s="58" t="s">
        <v>92</v>
      </c>
      <c r="B119" s="59" t="s">
        <v>2</v>
      </c>
      <c r="C119" s="59" t="s">
        <v>25</v>
      </c>
      <c r="D119" s="48">
        <v>590000</v>
      </c>
      <c r="E119" s="137">
        <f t="shared" si="13"/>
        <v>590000</v>
      </c>
      <c r="F119" s="60">
        <f t="shared" si="14"/>
        <v>590000</v>
      </c>
      <c r="G119" s="61">
        <v>0</v>
      </c>
      <c r="H119" s="3">
        <v>0</v>
      </c>
      <c r="I119" s="3">
        <v>0</v>
      </c>
      <c r="J119" s="6">
        <v>0</v>
      </c>
      <c r="N119" s="288">
        <f t="shared" si="9"/>
        <v>0</v>
      </c>
    </row>
    <row r="120" spans="1:14" ht="39.75" thickBot="1">
      <c r="A120" s="58" t="s">
        <v>93</v>
      </c>
      <c r="B120" s="59" t="s">
        <v>2</v>
      </c>
      <c r="C120" s="59" t="s">
        <v>25</v>
      </c>
      <c r="D120" s="48">
        <v>720000</v>
      </c>
      <c r="E120" s="137">
        <f t="shared" si="13"/>
        <v>720000</v>
      </c>
      <c r="F120" s="60">
        <f t="shared" si="14"/>
        <v>720000</v>
      </c>
      <c r="G120" s="61">
        <v>0</v>
      </c>
      <c r="H120" s="3">
        <v>0</v>
      </c>
      <c r="I120" s="3">
        <v>0</v>
      </c>
      <c r="J120" s="6">
        <v>0</v>
      </c>
      <c r="N120" s="288">
        <f t="shared" si="9"/>
        <v>0</v>
      </c>
    </row>
    <row r="121" spans="1:14" ht="30" customHeight="1" thickBot="1">
      <c r="A121" s="58" t="s">
        <v>94</v>
      </c>
      <c r="B121" s="59" t="s">
        <v>2</v>
      </c>
      <c r="C121" s="59" t="s">
        <v>25</v>
      </c>
      <c r="D121" s="48">
        <v>620000</v>
      </c>
      <c r="E121" s="137">
        <f t="shared" si="13"/>
        <v>620000</v>
      </c>
      <c r="F121" s="60">
        <f t="shared" si="14"/>
        <v>620000</v>
      </c>
      <c r="G121" s="61">
        <v>0</v>
      </c>
      <c r="H121" s="3">
        <v>0</v>
      </c>
      <c r="I121" s="3">
        <v>0</v>
      </c>
      <c r="J121" s="6">
        <v>0</v>
      </c>
      <c r="N121" s="288">
        <f t="shared" si="9"/>
        <v>0</v>
      </c>
    </row>
    <row r="122" spans="1:14" ht="27" thickBot="1">
      <c r="A122" s="58" t="s">
        <v>95</v>
      </c>
      <c r="B122" s="59" t="s">
        <v>2</v>
      </c>
      <c r="C122" s="59" t="s">
        <v>25</v>
      </c>
      <c r="D122" s="48">
        <v>785000</v>
      </c>
      <c r="E122" s="137">
        <f t="shared" si="13"/>
        <v>785000</v>
      </c>
      <c r="F122" s="60">
        <f t="shared" si="14"/>
        <v>785000</v>
      </c>
      <c r="G122" s="61">
        <v>0</v>
      </c>
      <c r="H122" s="3">
        <v>0</v>
      </c>
      <c r="I122" s="3">
        <v>0</v>
      </c>
      <c r="J122" s="6">
        <v>0</v>
      </c>
      <c r="N122" s="288">
        <f t="shared" si="9"/>
        <v>0</v>
      </c>
    </row>
    <row r="123" spans="1:14" ht="27" thickBot="1">
      <c r="A123" s="58" t="s">
        <v>96</v>
      </c>
      <c r="B123" s="59" t="s">
        <v>2</v>
      </c>
      <c r="C123" s="59" t="s">
        <v>25</v>
      </c>
      <c r="D123" s="48">
        <v>262635</v>
      </c>
      <c r="E123" s="137">
        <f t="shared" si="13"/>
        <v>262635</v>
      </c>
      <c r="F123" s="60">
        <f t="shared" si="14"/>
        <v>947000</v>
      </c>
      <c r="G123" s="61">
        <v>684365</v>
      </c>
      <c r="H123" s="3">
        <v>0</v>
      </c>
      <c r="I123" s="3">
        <v>0</v>
      </c>
      <c r="J123" s="6">
        <v>0</v>
      </c>
      <c r="N123" s="288">
        <f t="shared" si="9"/>
        <v>0</v>
      </c>
    </row>
    <row r="124" spans="1:14" ht="52.5" thickBot="1">
      <c r="A124" s="58" t="s">
        <v>97</v>
      </c>
      <c r="B124" s="59" t="s">
        <v>2</v>
      </c>
      <c r="C124" s="59" t="s">
        <v>25</v>
      </c>
      <c r="D124" s="48">
        <v>1000</v>
      </c>
      <c r="E124" s="137">
        <f t="shared" si="13"/>
        <v>1000</v>
      </c>
      <c r="F124" s="60">
        <f t="shared" si="14"/>
        <v>624000</v>
      </c>
      <c r="G124" s="61">
        <v>623000</v>
      </c>
      <c r="H124" s="3">
        <v>0</v>
      </c>
      <c r="I124" s="3">
        <v>0</v>
      </c>
      <c r="J124" s="6">
        <v>0</v>
      </c>
      <c r="N124" s="288">
        <f t="shared" si="9"/>
        <v>0</v>
      </c>
    </row>
    <row r="125" spans="1:14" ht="39.75" thickBot="1">
      <c r="A125" s="58" t="s">
        <v>98</v>
      </c>
      <c r="B125" s="59" t="s">
        <v>2</v>
      </c>
      <c r="C125" s="59" t="s">
        <v>25</v>
      </c>
      <c r="D125" s="48">
        <v>1000</v>
      </c>
      <c r="E125" s="137">
        <f t="shared" si="13"/>
        <v>1000</v>
      </c>
      <c r="F125" s="60">
        <f t="shared" si="14"/>
        <v>633000</v>
      </c>
      <c r="G125" s="61">
        <v>632000</v>
      </c>
      <c r="H125" s="3">
        <v>0</v>
      </c>
      <c r="I125" s="3">
        <v>0</v>
      </c>
      <c r="J125" s="6">
        <v>0</v>
      </c>
      <c r="N125" s="288">
        <f t="shared" si="9"/>
        <v>0</v>
      </c>
    </row>
    <row r="126" spans="1:14" ht="39.75" thickBot="1">
      <c r="A126" s="58" t="s">
        <v>99</v>
      </c>
      <c r="B126" s="59" t="s">
        <v>2</v>
      </c>
      <c r="C126" s="59" t="s">
        <v>25</v>
      </c>
      <c r="D126" s="48">
        <v>1000</v>
      </c>
      <c r="E126" s="137">
        <f t="shared" si="13"/>
        <v>1000</v>
      </c>
      <c r="F126" s="60">
        <f t="shared" si="14"/>
        <v>645000</v>
      </c>
      <c r="G126" s="61">
        <v>644000</v>
      </c>
      <c r="H126" s="3">
        <v>0</v>
      </c>
      <c r="I126" s="3">
        <v>0</v>
      </c>
      <c r="J126" s="6">
        <v>0</v>
      </c>
      <c r="N126" s="288">
        <f t="shared" si="9"/>
        <v>0</v>
      </c>
    </row>
    <row r="127" spans="1:14" ht="30" customHeight="1" thickBot="1">
      <c r="A127" s="58" t="s">
        <v>125</v>
      </c>
      <c r="B127" s="59" t="s">
        <v>2</v>
      </c>
      <c r="C127" s="59" t="s">
        <v>25</v>
      </c>
      <c r="D127" s="153">
        <v>570000</v>
      </c>
      <c r="E127" s="137">
        <f t="shared" si="13"/>
        <v>570000</v>
      </c>
      <c r="F127" s="60">
        <f t="shared" si="14"/>
        <v>570000</v>
      </c>
      <c r="G127" s="61">
        <v>0</v>
      </c>
      <c r="H127" s="3">
        <v>0</v>
      </c>
      <c r="I127" s="3">
        <v>0</v>
      </c>
      <c r="J127" s="6">
        <v>0</v>
      </c>
      <c r="N127" s="288">
        <f t="shared" si="9"/>
        <v>0</v>
      </c>
    </row>
    <row r="128" spans="1:14" ht="15.75" thickBot="1">
      <c r="A128" s="58" t="s">
        <v>203</v>
      </c>
      <c r="B128" s="59" t="s">
        <v>2</v>
      </c>
      <c r="C128" s="59" t="s">
        <v>25</v>
      </c>
      <c r="D128" s="155">
        <v>1000</v>
      </c>
      <c r="E128" s="137">
        <f t="shared" si="13"/>
        <v>1000</v>
      </c>
      <c r="F128" s="60">
        <f t="shared" si="14"/>
        <v>35700</v>
      </c>
      <c r="G128" s="61">
        <v>34700</v>
      </c>
      <c r="H128" s="3">
        <v>0</v>
      </c>
      <c r="I128" s="3">
        <v>0</v>
      </c>
      <c r="J128" s="6">
        <v>0</v>
      </c>
      <c r="N128" s="288">
        <f t="shared" si="9"/>
        <v>0</v>
      </c>
    </row>
    <row r="129" spans="1:14" ht="15.75" thickBot="1">
      <c r="A129" s="58" t="s">
        <v>204</v>
      </c>
      <c r="B129" s="59" t="s">
        <v>2</v>
      </c>
      <c r="C129" s="59" t="s">
        <v>25</v>
      </c>
      <c r="D129" s="155">
        <v>1000</v>
      </c>
      <c r="E129" s="137">
        <f t="shared" si="13"/>
        <v>1000</v>
      </c>
      <c r="F129" s="60">
        <f t="shared" si="14"/>
        <v>35700</v>
      </c>
      <c r="G129" s="61">
        <v>34700</v>
      </c>
      <c r="H129" s="3">
        <v>0</v>
      </c>
      <c r="I129" s="3">
        <v>0</v>
      </c>
      <c r="J129" s="6">
        <v>0</v>
      </c>
      <c r="N129" s="288">
        <f t="shared" si="9"/>
        <v>0</v>
      </c>
    </row>
    <row r="130" spans="1:14" ht="15.75" thickBot="1">
      <c r="A130" s="58" t="s">
        <v>182</v>
      </c>
      <c r="B130" s="59" t="s">
        <v>2</v>
      </c>
      <c r="C130" s="59" t="s">
        <v>25</v>
      </c>
      <c r="D130" s="155">
        <v>35700</v>
      </c>
      <c r="E130" s="137">
        <f t="shared" si="13"/>
        <v>35700</v>
      </c>
      <c r="F130" s="60">
        <f t="shared" si="14"/>
        <v>35700</v>
      </c>
      <c r="G130" s="61">
        <v>0</v>
      </c>
      <c r="H130" s="158">
        <v>0</v>
      </c>
      <c r="I130" s="158">
        <v>0</v>
      </c>
      <c r="J130" s="159">
        <v>0</v>
      </c>
      <c r="N130" s="288">
        <f t="shared" si="9"/>
        <v>0</v>
      </c>
    </row>
    <row r="131" spans="1:14" ht="27" thickBot="1">
      <c r="A131" s="58" t="s">
        <v>183</v>
      </c>
      <c r="B131" s="59" t="s">
        <v>2</v>
      </c>
      <c r="C131" s="59" t="s">
        <v>25</v>
      </c>
      <c r="D131" s="155">
        <v>35700</v>
      </c>
      <c r="E131" s="137">
        <f t="shared" si="13"/>
        <v>35700</v>
      </c>
      <c r="F131" s="60">
        <f t="shared" si="14"/>
        <v>35700</v>
      </c>
      <c r="G131" s="61">
        <v>0</v>
      </c>
      <c r="H131" s="158">
        <v>0</v>
      </c>
      <c r="I131" s="158">
        <v>0</v>
      </c>
      <c r="J131" s="159">
        <v>0</v>
      </c>
      <c r="N131" s="288">
        <f t="shared" si="9"/>
        <v>0</v>
      </c>
    </row>
    <row r="132" spans="1:14" ht="15.75" thickBot="1">
      <c r="A132" s="58" t="s">
        <v>207</v>
      </c>
      <c r="B132" s="59" t="s">
        <v>2</v>
      </c>
      <c r="C132" s="59" t="s">
        <v>25</v>
      </c>
      <c r="D132" s="155">
        <v>1000</v>
      </c>
      <c r="E132" s="137">
        <f t="shared" si="13"/>
        <v>1000</v>
      </c>
      <c r="F132" s="60">
        <f t="shared" si="14"/>
        <v>35700</v>
      </c>
      <c r="G132" s="61">
        <v>34700</v>
      </c>
      <c r="H132" s="158">
        <v>0</v>
      </c>
      <c r="I132" s="158">
        <v>0</v>
      </c>
      <c r="J132" s="159">
        <v>0</v>
      </c>
      <c r="N132" s="288">
        <f t="shared" si="9"/>
        <v>0</v>
      </c>
    </row>
    <row r="133" spans="1:14" ht="15.75" thickBot="1">
      <c r="A133" s="58" t="s">
        <v>208</v>
      </c>
      <c r="B133" s="59" t="s">
        <v>2</v>
      </c>
      <c r="C133" s="59" t="s">
        <v>25</v>
      </c>
      <c r="D133" s="155">
        <v>1000</v>
      </c>
      <c r="E133" s="137">
        <f t="shared" si="13"/>
        <v>1000</v>
      </c>
      <c r="F133" s="60">
        <f t="shared" si="14"/>
        <v>35700</v>
      </c>
      <c r="G133" s="61">
        <v>34700</v>
      </c>
      <c r="H133" s="158">
        <v>0</v>
      </c>
      <c r="I133" s="158">
        <v>0</v>
      </c>
      <c r="J133" s="159">
        <v>0</v>
      </c>
      <c r="N133" s="288">
        <f t="shared" si="9"/>
        <v>0</v>
      </c>
    </row>
    <row r="134" spans="1:14" ht="15.75" thickBot="1">
      <c r="A134" s="58" t="s">
        <v>209</v>
      </c>
      <c r="B134" s="59" t="s">
        <v>2</v>
      </c>
      <c r="C134" s="59" t="s">
        <v>25</v>
      </c>
      <c r="D134" s="155">
        <v>1000</v>
      </c>
      <c r="E134" s="137">
        <f t="shared" si="13"/>
        <v>1000</v>
      </c>
      <c r="F134" s="60">
        <f t="shared" si="14"/>
        <v>35700</v>
      </c>
      <c r="G134" s="61">
        <v>34700</v>
      </c>
      <c r="H134" s="158">
        <v>0</v>
      </c>
      <c r="I134" s="158">
        <v>0</v>
      </c>
      <c r="J134" s="159">
        <v>0</v>
      </c>
      <c r="N134" s="288">
        <f t="shared" si="9"/>
        <v>0</v>
      </c>
    </row>
    <row r="135" spans="1:14" ht="15.75" thickBot="1">
      <c r="A135" s="58" t="s">
        <v>225</v>
      </c>
      <c r="B135" s="59" t="s">
        <v>2</v>
      </c>
      <c r="C135" s="59" t="s">
        <v>25</v>
      </c>
      <c r="D135" s="155">
        <v>1000</v>
      </c>
      <c r="E135" s="137">
        <f t="shared" si="13"/>
        <v>1000</v>
      </c>
      <c r="F135" s="60">
        <f t="shared" si="14"/>
        <v>35700</v>
      </c>
      <c r="G135" s="61">
        <v>34700</v>
      </c>
      <c r="H135" s="158">
        <v>0</v>
      </c>
      <c r="I135" s="158">
        <v>0</v>
      </c>
      <c r="J135" s="159">
        <v>0</v>
      </c>
      <c r="N135" s="288">
        <f t="shared" si="9"/>
        <v>0</v>
      </c>
    </row>
    <row r="136" spans="1:14" ht="27" thickBot="1">
      <c r="A136" s="58" t="s">
        <v>210</v>
      </c>
      <c r="B136" s="59" t="s">
        <v>2</v>
      </c>
      <c r="C136" s="59" t="s">
        <v>25</v>
      </c>
      <c r="D136" s="153">
        <v>100000</v>
      </c>
      <c r="E136" s="137">
        <f t="shared" si="13"/>
        <v>100000</v>
      </c>
      <c r="F136" s="60">
        <f t="shared" si="14"/>
        <v>100000</v>
      </c>
      <c r="G136" s="61">
        <v>0</v>
      </c>
      <c r="H136" s="158">
        <v>0</v>
      </c>
      <c r="I136" s="158">
        <v>0</v>
      </c>
      <c r="J136" s="159">
        <v>0</v>
      </c>
      <c r="N136" s="288">
        <f t="shared" si="9"/>
        <v>0</v>
      </c>
    </row>
    <row r="137" spans="1:14" ht="39.75" thickBot="1">
      <c r="A137" s="58" t="s">
        <v>100</v>
      </c>
      <c r="B137" s="59" t="s">
        <v>2</v>
      </c>
      <c r="C137" s="59" t="s">
        <v>25</v>
      </c>
      <c r="D137" s="153">
        <v>157080</v>
      </c>
      <c r="E137" s="137">
        <f t="shared" si="13"/>
        <v>157080</v>
      </c>
      <c r="F137" s="60">
        <f t="shared" si="14"/>
        <v>157080</v>
      </c>
      <c r="G137" s="61">
        <v>0</v>
      </c>
      <c r="H137" s="3">
        <v>0</v>
      </c>
      <c r="I137" s="3">
        <v>0</v>
      </c>
      <c r="J137" s="6">
        <v>0</v>
      </c>
      <c r="N137" s="288">
        <f t="shared" si="9"/>
        <v>0</v>
      </c>
    </row>
    <row r="138" spans="1:14" ht="39.75" thickBot="1">
      <c r="A138" s="58" t="s">
        <v>158</v>
      </c>
      <c r="B138" s="59" t="s">
        <v>2</v>
      </c>
      <c r="C138" s="59" t="s">
        <v>25</v>
      </c>
      <c r="D138" s="48">
        <v>60000</v>
      </c>
      <c r="E138" s="137">
        <f t="shared" si="13"/>
        <v>60000</v>
      </c>
      <c r="F138" s="60">
        <f t="shared" si="14"/>
        <v>60000</v>
      </c>
      <c r="G138" s="61">
        <v>0</v>
      </c>
      <c r="H138" s="3">
        <v>0</v>
      </c>
      <c r="I138" s="3">
        <v>0</v>
      </c>
      <c r="J138" s="6">
        <v>0</v>
      </c>
      <c r="N138" s="288">
        <f t="shared" si="9"/>
        <v>0</v>
      </c>
    </row>
    <row r="139" spans="1:14" ht="27" thickBot="1">
      <c r="A139" s="58" t="s">
        <v>39</v>
      </c>
      <c r="B139" s="59" t="s">
        <v>2</v>
      </c>
      <c r="C139" s="59" t="s">
        <v>25</v>
      </c>
      <c r="D139" s="48">
        <v>37000</v>
      </c>
      <c r="E139" s="137">
        <f t="shared" si="13"/>
        <v>37000</v>
      </c>
      <c r="F139" s="60">
        <f t="shared" si="14"/>
        <v>37000</v>
      </c>
      <c r="G139" s="61">
        <v>0</v>
      </c>
      <c r="H139" s="3">
        <v>0</v>
      </c>
      <c r="I139" s="3">
        <v>0</v>
      </c>
      <c r="J139" s="6">
        <v>0</v>
      </c>
      <c r="N139" s="288">
        <f t="shared" si="9"/>
        <v>0</v>
      </c>
    </row>
    <row r="140" spans="1:14" ht="39.75" thickBot="1">
      <c r="A140" s="58" t="s">
        <v>65</v>
      </c>
      <c r="B140" s="59" t="s">
        <v>2</v>
      </c>
      <c r="C140" s="59" t="s">
        <v>25</v>
      </c>
      <c r="D140" s="48">
        <v>1000</v>
      </c>
      <c r="E140" s="137">
        <f t="shared" si="13"/>
        <v>1000</v>
      </c>
      <c r="F140" s="60">
        <f t="shared" si="14"/>
        <v>13000</v>
      </c>
      <c r="G140" s="61">
        <v>12000</v>
      </c>
      <c r="H140" s="3">
        <v>0</v>
      </c>
      <c r="I140" s="3">
        <v>0</v>
      </c>
      <c r="J140" s="6">
        <v>0</v>
      </c>
      <c r="N140" s="288">
        <f t="shared" si="9"/>
        <v>0</v>
      </c>
    </row>
    <row r="141" spans="1:14" ht="45.75" customHeight="1" thickBot="1">
      <c r="A141" s="58" t="s">
        <v>66</v>
      </c>
      <c r="B141" s="59" t="s">
        <v>2</v>
      </c>
      <c r="C141" s="59" t="s">
        <v>25</v>
      </c>
      <c r="D141" s="48">
        <v>1000</v>
      </c>
      <c r="E141" s="137">
        <f t="shared" si="13"/>
        <v>1000</v>
      </c>
      <c r="F141" s="60">
        <f t="shared" si="14"/>
        <v>17000</v>
      </c>
      <c r="G141" s="61">
        <v>16000</v>
      </c>
      <c r="H141" s="3">
        <v>0</v>
      </c>
      <c r="I141" s="3">
        <v>0</v>
      </c>
      <c r="J141" s="6">
        <v>0</v>
      </c>
      <c r="N141" s="288">
        <f t="shared" si="9"/>
        <v>0</v>
      </c>
    </row>
    <row r="142" spans="1:14" ht="27" thickBot="1">
      <c r="A142" s="58" t="s">
        <v>67</v>
      </c>
      <c r="B142" s="59" t="s">
        <v>2</v>
      </c>
      <c r="C142" s="59" t="s">
        <v>25</v>
      </c>
      <c r="D142" s="48">
        <v>1000</v>
      </c>
      <c r="E142" s="137">
        <f t="shared" si="13"/>
        <v>1000</v>
      </c>
      <c r="F142" s="60">
        <f t="shared" si="14"/>
        <v>14000</v>
      </c>
      <c r="G142" s="61">
        <v>13000</v>
      </c>
      <c r="H142" s="3">
        <v>0</v>
      </c>
      <c r="I142" s="3">
        <v>0</v>
      </c>
      <c r="J142" s="6">
        <v>0</v>
      </c>
      <c r="N142" s="288">
        <f aca="true" t="shared" si="15" ref="N142:N205">E142+G142-F142+H142+I142+J142</f>
        <v>0</v>
      </c>
    </row>
    <row r="143" spans="1:14" s="2" customFormat="1" ht="30.75" customHeight="1" thickBot="1">
      <c r="A143" s="58" t="s">
        <v>68</v>
      </c>
      <c r="B143" s="59" t="s">
        <v>2</v>
      </c>
      <c r="C143" s="59" t="s">
        <v>25</v>
      </c>
      <c r="D143" s="48">
        <v>1000</v>
      </c>
      <c r="E143" s="137">
        <f t="shared" si="13"/>
        <v>1000</v>
      </c>
      <c r="F143" s="60">
        <f t="shared" si="14"/>
        <v>12000</v>
      </c>
      <c r="G143" s="61">
        <v>11000</v>
      </c>
      <c r="H143" s="3">
        <v>0</v>
      </c>
      <c r="I143" s="3">
        <v>0</v>
      </c>
      <c r="J143" s="6">
        <v>0</v>
      </c>
      <c r="N143" s="288">
        <f t="shared" si="15"/>
        <v>0</v>
      </c>
    </row>
    <row r="144" spans="1:14" ht="27" thickBot="1">
      <c r="A144" s="58" t="s">
        <v>69</v>
      </c>
      <c r="B144" s="59" t="s">
        <v>2</v>
      </c>
      <c r="C144" s="59" t="s">
        <v>25</v>
      </c>
      <c r="D144" s="48">
        <v>1000</v>
      </c>
      <c r="E144" s="137">
        <f t="shared" si="13"/>
        <v>1000</v>
      </c>
      <c r="F144" s="60">
        <f t="shared" si="14"/>
        <v>16000</v>
      </c>
      <c r="G144" s="61">
        <v>15000</v>
      </c>
      <c r="H144" s="3">
        <v>0</v>
      </c>
      <c r="I144" s="3">
        <v>0</v>
      </c>
      <c r="J144" s="6">
        <v>0</v>
      </c>
      <c r="N144" s="288">
        <f t="shared" si="15"/>
        <v>0</v>
      </c>
    </row>
    <row r="145" spans="1:14" ht="27" thickBot="1">
      <c r="A145" s="58" t="s">
        <v>70</v>
      </c>
      <c r="B145" s="59" t="s">
        <v>2</v>
      </c>
      <c r="C145" s="59" t="s">
        <v>25</v>
      </c>
      <c r="D145" s="48">
        <v>1000</v>
      </c>
      <c r="E145" s="137">
        <f t="shared" si="13"/>
        <v>1000</v>
      </c>
      <c r="F145" s="60">
        <f t="shared" si="14"/>
        <v>14000</v>
      </c>
      <c r="G145" s="61">
        <v>13000</v>
      </c>
      <c r="H145" s="3">
        <v>0</v>
      </c>
      <c r="I145" s="3">
        <v>0</v>
      </c>
      <c r="J145" s="6">
        <v>0</v>
      </c>
      <c r="N145" s="288">
        <f t="shared" si="15"/>
        <v>0</v>
      </c>
    </row>
    <row r="146" spans="1:14" ht="27" thickBot="1">
      <c r="A146" s="58" t="s">
        <v>71</v>
      </c>
      <c r="B146" s="59" t="s">
        <v>2</v>
      </c>
      <c r="C146" s="59" t="s">
        <v>25</v>
      </c>
      <c r="D146" s="48">
        <v>1000</v>
      </c>
      <c r="E146" s="137">
        <f t="shared" si="13"/>
        <v>1000</v>
      </c>
      <c r="F146" s="60">
        <f t="shared" si="14"/>
        <v>13000</v>
      </c>
      <c r="G146" s="61">
        <v>12000</v>
      </c>
      <c r="H146" s="3">
        <v>0</v>
      </c>
      <c r="I146" s="3">
        <v>0</v>
      </c>
      <c r="J146" s="6">
        <v>0</v>
      </c>
      <c r="N146" s="288">
        <f t="shared" si="15"/>
        <v>0</v>
      </c>
    </row>
    <row r="147" spans="1:14" ht="27" thickBot="1">
      <c r="A147" s="58" t="s">
        <v>72</v>
      </c>
      <c r="B147" s="59" t="s">
        <v>2</v>
      </c>
      <c r="C147" s="59" t="s">
        <v>25</v>
      </c>
      <c r="D147" s="48">
        <v>1000</v>
      </c>
      <c r="E147" s="137">
        <f t="shared" si="13"/>
        <v>1000</v>
      </c>
      <c r="F147" s="60">
        <f t="shared" si="14"/>
        <v>17000</v>
      </c>
      <c r="G147" s="61">
        <v>16000</v>
      </c>
      <c r="H147" s="3">
        <v>0</v>
      </c>
      <c r="I147" s="3">
        <v>0</v>
      </c>
      <c r="J147" s="6">
        <v>0</v>
      </c>
      <c r="N147" s="288">
        <f t="shared" si="15"/>
        <v>0</v>
      </c>
    </row>
    <row r="148" spans="1:14" ht="27" thickBot="1">
      <c r="A148" s="58" t="s">
        <v>73</v>
      </c>
      <c r="B148" s="59" t="s">
        <v>2</v>
      </c>
      <c r="C148" s="59" t="s">
        <v>25</v>
      </c>
      <c r="D148" s="48">
        <v>1000</v>
      </c>
      <c r="E148" s="137">
        <f t="shared" si="13"/>
        <v>1000</v>
      </c>
      <c r="F148" s="60">
        <f t="shared" si="14"/>
        <v>11000</v>
      </c>
      <c r="G148" s="61">
        <v>10000</v>
      </c>
      <c r="H148" s="3">
        <v>0</v>
      </c>
      <c r="I148" s="3">
        <v>0</v>
      </c>
      <c r="J148" s="6">
        <v>0</v>
      </c>
      <c r="N148" s="288">
        <f t="shared" si="15"/>
        <v>0</v>
      </c>
    </row>
    <row r="149" spans="1:14" ht="39.75" thickBot="1">
      <c r="A149" s="58" t="s">
        <v>74</v>
      </c>
      <c r="B149" s="59" t="s">
        <v>2</v>
      </c>
      <c r="C149" s="59" t="s">
        <v>25</v>
      </c>
      <c r="D149" s="48">
        <v>1000</v>
      </c>
      <c r="E149" s="137">
        <f t="shared" si="13"/>
        <v>1000</v>
      </c>
      <c r="F149" s="60">
        <f t="shared" si="14"/>
        <v>15000</v>
      </c>
      <c r="G149" s="61">
        <v>14000</v>
      </c>
      <c r="H149" s="3">
        <v>0</v>
      </c>
      <c r="I149" s="3">
        <v>0</v>
      </c>
      <c r="J149" s="6">
        <v>0</v>
      </c>
      <c r="N149" s="288">
        <f t="shared" si="15"/>
        <v>0</v>
      </c>
    </row>
    <row r="150" spans="1:14" ht="39.75" thickBot="1">
      <c r="A150" s="58" t="s">
        <v>75</v>
      </c>
      <c r="B150" s="59" t="s">
        <v>2</v>
      </c>
      <c r="C150" s="59" t="s">
        <v>25</v>
      </c>
      <c r="D150" s="48">
        <v>1000</v>
      </c>
      <c r="E150" s="137">
        <f t="shared" si="13"/>
        <v>1000</v>
      </c>
      <c r="F150" s="60">
        <f t="shared" si="14"/>
        <v>18000</v>
      </c>
      <c r="G150" s="61">
        <v>17000</v>
      </c>
      <c r="H150" s="3">
        <v>0</v>
      </c>
      <c r="I150" s="3">
        <v>0</v>
      </c>
      <c r="J150" s="6">
        <v>0</v>
      </c>
      <c r="N150" s="288">
        <f t="shared" si="15"/>
        <v>0</v>
      </c>
    </row>
    <row r="151" spans="1:14" ht="52.5" thickBot="1">
      <c r="A151" s="58" t="s">
        <v>76</v>
      </c>
      <c r="B151" s="59" t="s">
        <v>2</v>
      </c>
      <c r="C151" s="59" t="s">
        <v>25</v>
      </c>
      <c r="D151" s="48">
        <v>4200</v>
      </c>
      <c r="E151" s="137">
        <f t="shared" si="13"/>
        <v>4200</v>
      </c>
      <c r="F151" s="60">
        <f t="shared" si="14"/>
        <v>4200</v>
      </c>
      <c r="G151" s="61">
        <v>0</v>
      </c>
      <c r="H151" s="3">
        <v>0</v>
      </c>
      <c r="I151" s="3">
        <v>0</v>
      </c>
      <c r="J151" s="6">
        <v>0</v>
      </c>
      <c r="N151" s="288">
        <f t="shared" si="15"/>
        <v>0</v>
      </c>
    </row>
    <row r="152" spans="1:14" ht="39.75" thickBot="1">
      <c r="A152" s="58" t="s">
        <v>77</v>
      </c>
      <c r="B152" s="59" t="s">
        <v>2</v>
      </c>
      <c r="C152" s="59" t="s">
        <v>25</v>
      </c>
      <c r="D152" s="48">
        <v>4400</v>
      </c>
      <c r="E152" s="137">
        <f t="shared" si="13"/>
        <v>4400</v>
      </c>
      <c r="F152" s="60">
        <f t="shared" si="14"/>
        <v>4400</v>
      </c>
      <c r="G152" s="61">
        <v>0</v>
      </c>
      <c r="H152" s="3">
        <v>0</v>
      </c>
      <c r="I152" s="3">
        <v>0</v>
      </c>
      <c r="J152" s="6">
        <v>0</v>
      </c>
      <c r="N152" s="288">
        <f t="shared" si="15"/>
        <v>0</v>
      </c>
    </row>
    <row r="153" spans="1:14" ht="39.75" thickBot="1">
      <c r="A153" s="58" t="s">
        <v>78</v>
      </c>
      <c r="B153" s="59" t="s">
        <v>2</v>
      </c>
      <c r="C153" s="59" t="s">
        <v>25</v>
      </c>
      <c r="D153" s="48">
        <v>4300</v>
      </c>
      <c r="E153" s="137">
        <f t="shared" si="13"/>
        <v>4300</v>
      </c>
      <c r="F153" s="60">
        <f t="shared" si="14"/>
        <v>4300</v>
      </c>
      <c r="G153" s="61">
        <v>0</v>
      </c>
      <c r="H153" s="3">
        <v>0</v>
      </c>
      <c r="I153" s="3">
        <v>0</v>
      </c>
      <c r="J153" s="6">
        <v>0</v>
      </c>
      <c r="N153" s="288">
        <f t="shared" si="15"/>
        <v>0</v>
      </c>
    </row>
    <row r="154" spans="1:14" ht="51" customHeight="1" thickBot="1">
      <c r="A154" s="58" t="s">
        <v>79</v>
      </c>
      <c r="B154" s="59" t="s">
        <v>2</v>
      </c>
      <c r="C154" s="59" t="s">
        <v>25</v>
      </c>
      <c r="D154" s="48">
        <v>1000</v>
      </c>
      <c r="E154" s="137">
        <f t="shared" si="13"/>
        <v>1000</v>
      </c>
      <c r="F154" s="60">
        <f t="shared" si="14"/>
        <v>18000</v>
      </c>
      <c r="G154" s="61">
        <v>17000</v>
      </c>
      <c r="H154" s="3">
        <v>0</v>
      </c>
      <c r="I154" s="3">
        <v>0</v>
      </c>
      <c r="J154" s="6">
        <v>0</v>
      </c>
      <c r="N154" s="288">
        <f t="shared" si="15"/>
        <v>0</v>
      </c>
    </row>
    <row r="155" spans="1:14" ht="52.5" thickBot="1">
      <c r="A155" s="58" t="s">
        <v>80</v>
      </c>
      <c r="B155" s="59" t="s">
        <v>2</v>
      </c>
      <c r="C155" s="59" t="s">
        <v>25</v>
      </c>
      <c r="D155" s="48">
        <v>1000</v>
      </c>
      <c r="E155" s="137">
        <f t="shared" si="13"/>
        <v>1000</v>
      </c>
      <c r="F155" s="60">
        <f t="shared" si="14"/>
        <v>18000</v>
      </c>
      <c r="G155" s="61">
        <v>17000</v>
      </c>
      <c r="H155" s="3">
        <v>0</v>
      </c>
      <c r="I155" s="3">
        <v>0</v>
      </c>
      <c r="J155" s="6">
        <v>0</v>
      </c>
      <c r="N155" s="288">
        <f t="shared" si="15"/>
        <v>0</v>
      </c>
    </row>
    <row r="156" spans="1:14" ht="52.5" thickBot="1">
      <c r="A156" s="58" t="s">
        <v>166</v>
      </c>
      <c r="B156" s="59" t="s">
        <v>2</v>
      </c>
      <c r="C156" s="59" t="s">
        <v>25</v>
      </c>
      <c r="D156" s="48">
        <v>142000</v>
      </c>
      <c r="E156" s="137">
        <f t="shared" si="13"/>
        <v>142000</v>
      </c>
      <c r="F156" s="60">
        <f t="shared" si="14"/>
        <v>142000</v>
      </c>
      <c r="G156" s="61">
        <v>0</v>
      </c>
      <c r="H156" s="3"/>
      <c r="I156" s="3"/>
      <c r="J156" s="6"/>
      <c r="N156" s="288">
        <f t="shared" si="15"/>
        <v>0</v>
      </c>
    </row>
    <row r="157" spans="1:14" ht="15.75" thickBot="1">
      <c r="A157" s="58" t="s">
        <v>129</v>
      </c>
      <c r="B157" s="59" t="s">
        <v>2</v>
      </c>
      <c r="C157" s="59" t="s">
        <v>25</v>
      </c>
      <c r="D157" s="48">
        <v>216000</v>
      </c>
      <c r="E157" s="137">
        <f t="shared" si="13"/>
        <v>216000</v>
      </c>
      <c r="F157" s="60">
        <f t="shared" si="14"/>
        <v>216000</v>
      </c>
      <c r="G157" s="61">
        <v>0</v>
      </c>
      <c r="H157" s="3">
        <v>0</v>
      </c>
      <c r="I157" s="3">
        <v>0</v>
      </c>
      <c r="J157" s="6">
        <v>0</v>
      </c>
      <c r="N157" s="288">
        <f t="shared" si="15"/>
        <v>0</v>
      </c>
    </row>
    <row r="158" spans="1:14" ht="27" thickBot="1">
      <c r="A158" s="58" t="s">
        <v>221</v>
      </c>
      <c r="B158" s="59" t="s">
        <v>2</v>
      </c>
      <c r="C158" s="59" t="s">
        <v>25</v>
      </c>
      <c r="D158" s="48">
        <v>50000</v>
      </c>
      <c r="E158" s="137">
        <f t="shared" si="13"/>
        <v>50000</v>
      </c>
      <c r="F158" s="60">
        <f t="shared" si="14"/>
        <v>50000</v>
      </c>
      <c r="G158" s="61">
        <v>0</v>
      </c>
      <c r="H158" s="3">
        <v>0</v>
      </c>
      <c r="I158" s="3">
        <v>0</v>
      </c>
      <c r="J158" s="6">
        <v>0</v>
      </c>
      <c r="N158" s="288">
        <f t="shared" si="15"/>
        <v>0</v>
      </c>
    </row>
    <row r="159" spans="1:14" ht="15.75" thickBot="1">
      <c r="A159" s="58" t="s">
        <v>40</v>
      </c>
      <c r="B159" s="59" t="s">
        <v>2</v>
      </c>
      <c r="C159" s="59" t="s">
        <v>25</v>
      </c>
      <c r="D159" s="48">
        <v>1000</v>
      </c>
      <c r="E159" s="137">
        <f t="shared" si="13"/>
        <v>1000</v>
      </c>
      <c r="F159" s="60">
        <f t="shared" si="14"/>
        <v>2545000</v>
      </c>
      <c r="G159" s="61">
        <v>2544000</v>
      </c>
      <c r="H159" s="3">
        <v>0</v>
      </c>
      <c r="I159" s="3">
        <v>0</v>
      </c>
      <c r="J159" s="6">
        <v>0</v>
      </c>
      <c r="N159" s="288">
        <f t="shared" si="15"/>
        <v>0</v>
      </c>
    </row>
    <row r="160" spans="1:14" ht="27" thickBot="1">
      <c r="A160" s="58" t="s">
        <v>41</v>
      </c>
      <c r="B160" s="59" t="s">
        <v>2</v>
      </c>
      <c r="C160" s="59" t="s">
        <v>25</v>
      </c>
      <c r="D160" s="48">
        <v>1000</v>
      </c>
      <c r="E160" s="137">
        <f t="shared" si="13"/>
        <v>1000</v>
      </c>
      <c r="F160" s="60">
        <f t="shared" si="14"/>
        <v>42789</v>
      </c>
      <c r="G160" s="61">
        <v>41789</v>
      </c>
      <c r="H160" s="3">
        <v>0</v>
      </c>
      <c r="I160" s="3">
        <v>0</v>
      </c>
      <c r="J160" s="6">
        <v>0</v>
      </c>
      <c r="N160" s="288">
        <f t="shared" si="15"/>
        <v>0</v>
      </c>
    </row>
    <row r="161" spans="1:14" ht="27" thickBot="1">
      <c r="A161" s="58" t="s">
        <v>42</v>
      </c>
      <c r="B161" s="59" t="s">
        <v>2</v>
      </c>
      <c r="C161" s="59" t="s">
        <v>25</v>
      </c>
      <c r="D161" s="48">
        <v>0</v>
      </c>
      <c r="E161" s="137">
        <f t="shared" si="13"/>
        <v>0</v>
      </c>
      <c r="F161" s="60">
        <f t="shared" si="14"/>
        <v>2960</v>
      </c>
      <c r="G161" s="61">
        <v>0</v>
      </c>
      <c r="H161" s="3">
        <v>0</v>
      </c>
      <c r="I161" s="3">
        <v>2960</v>
      </c>
      <c r="J161" s="6">
        <v>0</v>
      </c>
      <c r="N161" s="288">
        <f t="shared" si="15"/>
        <v>0</v>
      </c>
    </row>
    <row r="162" spans="1:14" ht="44.25" customHeight="1" thickBot="1">
      <c r="A162" s="58" t="s">
        <v>43</v>
      </c>
      <c r="B162" s="59" t="s">
        <v>2</v>
      </c>
      <c r="C162" s="59" t="s">
        <v>25</v>
      </c>
      <c r="D162" s="48">
        <v>1000</v>
      </c>
      <c r="E162" s="137">
        <f t="shared" si="13"/>
        <v>1000</v>
      </c>
      <c r="F162" s="60">
        <v>17004</v>
      </c>
      <c r="G162" s="61">
        <v>16004</v>
      </c>
      <c r="H162" s="3">
        <v>0</v>
      </c>
      <c r="I162" s="3">
        <v>0</v>
      </c>
      <c r="J162" s="6">
        <v>0</v>
      </c>
      <c r="N162" s="288">
        <f t="shared" si="15"/>
        <v>0</v>
      </c>
    </row>
    <row r="163" spans="1:14" ht="39.75" thickBot="1">
      <c r="A163" s="58" t="s">
        <v>44</v>
      </c>
      <c r="B163" s="59" t="s">
        <v>2</v>
      </c>
      <c r="C163" s="59" t="s">
        <v>25</v>
      </c>
      <c r="D163" s="48">
        <v>2000</v>
      </c>
      <c r="E163" s="137">
        <f t="shared" si="13"/>
        <v>2000</v>
      </c>
      <c r="F163" s="60">
        <f t="shared" si="14"/>
        <v>14000</v>
      </c>
      <c r="G163" s="61">
        <v>12000</v>
      </c>
      <c r="H163" s="3">
        <v>0</v>
      </c>
      <c r="I163" s="3">
        <v>0</v>
      </c>
      <c r="J163" s="6">
        <v>0</v>
      </c>
      <c r="N163" s="288">
        <f t="shared" si="15"/>
        <v>0</v>
      </c>
    </row>
    <row r="164" spans="1:14" ht="27" thickBot="1">
      <c r="A164" s="58" t="s">
        <v>45</v>
      </c>
      <c r="B164" s="59" t="s">
        <v>2</v>
      </c>
      <c r="C164" s="59" t="s">
        <v>25</v>
      </c>
      <c r="D164" s="48">
        <v>1716</v>
      </c>
      <c r="E164" s="137">
        <f t="shared" si="13"/>
        <v>1716</v>
      </c>
      <c r="F164" s="60">
        <f t="shared" si="14"/>
        <v>1716</v>
      </c>
      <c r="G164" s="61">
        <v>0</v>
      </c>
      <c r="H164" s="3">
        <v>0</v>
      </c>
      <c r="I164" s="3">
        <v>0</v>
      </c>
      <c r="J164" s="6">
        <v>0</v>
      </c>
      <c r="N164" s="288">
        <f t="shared" si="15"/>
        <v>0</v>
      </c>
    </row>
    <row r="165" spans="1:14" ht="30" customHeight="1" thickBot="1">
      <c r="A165" s="58" t="s">
        <v>46</v>
      </c>
      <c r="B165" s="59" t="s">
        <v>2</v>
      </c>
      <c r="C165" s="59" t="s">
        <v>25</v>
      </c>
      <c r="D165" s="48">
        <v>9486</v>
      </c>
      <c r="E165" s="137">
        <f t="shared" si="13"/>
        <v>9486</v>
      </c>
      <c r="F165" s="60">
        <f t="shared" si="14"/>
        <v>9486</v>
      </c>
      <c r="G165" s="61">
        <v>0</v>
      </c>
      <c r="H165" s="3">
        <v>0</v>
      </c>
      <c r="I165" s="3">
        <v>0</v>
      </c>
      <c r="J165" s="6">
        <v>0</v>
      </c>
      <c r="N165" s="288">
        <f t="shared" si="15"/>
        <v>0</v>
      </c>
    </row>
    <row r="166" spans="1:14" ht="31.5" customHeight="1" thickBot="1">
      <c r="A166" s="58" t="s">
        <v>47</v>
      </c>
      <c r="B166" s="59" t="s">
        <v>2</v>
      </c>
      <c r="C166" s="59" t="s">
        <v>25</v>
      </c>
      <c r="D166" s="48">
        <v>1359</v>
      </c>
      <c r="E166" s="137">
        <f t="shared" si="13"/>
        <v>1359</v>
      </c>
      <c r="F166" s="60">
        <f t="shared" si="14"/>
        <v>1359</v>
      </c>
      <c r="G166" s="61">
        <v>0</v>
      </c>
      <c r="H166" s="3">
        <v>0</v>
      </c>
      <c r="I166" s="3">
        <v>0</v>
      </c>
      <c r="J166" s="6">
        <v>0</v>
      </c>
      <c r="N166" s="288">
        <f t="shared" si="15"/>
        <v>0</v>
      </c>
    </row>
    <row r="167" spans="1:14" ht="27" thickBot="1">
      <c r="A167" s="58" t="s">
        <v>48</v>
      </c>
      <c r="B167" s="59" t="s">
        <v>2</v>
      </c>
      <c r="C167" s="59" t="s">
        <v>25</v>
      </c>
      <c r="D167" s="48">
        <v>6500</v>
      </c>
      <c r="E167" s="137">
        <f t="shared" si="13"/>
        <v>6500</v>
      </c>
      <c r="F167" s="60">
        <f t="shared" si="14"/>
        <v>6500</v>
      </c>
      <c r="G167" s="61">
        <v>0</v>
      </c>
      <c r="H167" s="3">
        <v>0</v>
      </c>
      <c r="I167" s="3">
        <v>0</v>
      </c>
      <c r="J167" s="6">
        <v>0</v>
      </c>
      <c r="N167" s="288">
        <f t="shared" si="15"/>
        <v>0</v>
      </c>
    </row>
    <row r="168" spans="1:14" ht="27" thickBot="1">
      <c r="A168" s="58" t="s">
        <v>168</v>
      </c>
      <c r="B168" s="59" t="s">
        <v>2</v>
      </c>
      <c r="C168" s="59" t="s">
        <v>25</v>
      </c>
      <c r="D168" s="48">
        <v>1000</v>
      </c>
      <c r="E168" s="137">
        <f t="shared" si="13"/>
        <v>1000</v>
      </c>
      <c r="F168" s="60">
        <f t="shared" si="14"/>
        <v>193494</v>
      </c>
      <c r="G168" s="61">
        <v>192494</v>
      </c>
      <c r="H168" s="3">
        <v>0</v>
      </c>
      <c r="I168" s="3">
        <v>0</v>
      </c>
      <c r="J168" s="6">
        <v>0</v>
      </c>
      <c r="N168" s="288">
        <f t="shared" si="15"/>
        <v>0</v>
      </c>
    </row>
    <row r="169" spans="1:14" ht="65.25" thickBot="1">
      <c r="A169" s="58" t="s">
        <v>169</v>
      </c>
      <c r="B169" s="59" t="s">
        <v>2</v>
      </c>
      <c r="C169" s="59" t="s">
        <v>25</v>
      </c>
      <c r="D169" s="48">
        <v>1000</v>
      </c>
      <c r="E169" s="137">
        <f t="shared" si="13"/>
        <v>1000</v>
      </c>
      <c r="F169" s="60">
        <f t="shared" si="14"/>
        <v>170000</v>
      </c>
      <c r="G169" s="61">
        <v>169000</v>
      </c>
      <c r="H169" s="3">
        <v>0</v>
      </c>
      <c r="I169" s="3">
        <v>0</v>
      </c>
      <c r="J169" s="6">
        <v>0</v>
      </c>
      <c r="N169" s="288">
        <f t="shared" si="15"/>
        <v>0</v>
      </c>
    </row>
    <row r="170" spans="1:14" ht="65.25" thickBot="1">
      <c r="A170" s="58" t="s">
        <v>170</v>
      </c>
      <c r="B170" s="59" t="s">
        <v>2</v>
      </c>
      <c r="C170" s="59" t="s">
        <v>25</v>
      </c>
      <c r="D170" s="48">
        <v>1000</v>
      </c>
      <c r="E170" s="137">
        <f t="shared" si="13"/>
        <v>1000</v>
      </c>
      <c r="F170" s="60">
        <f t="shared" si="14"/>
        <v>54000</v>
      </c>
      <c r="G170" s="61">
        <v>53000</v>
      </c>
      <c r="H170" s="3">
        <v>0</v>
      </c>
      <c r="I170" s="3">
        <v>0</v>
      </c>
      <c r="J170" s="6">
        <v>0</v>
      </c>
      <c r="N170" s="288">
        <f t="shared" si="15"/>
        <v>0</v>
      </c>
    </row>
    <row r="171" spans="1:14" ht="27" thickBot="1">
      <c r="A171" s="134" t="s">
        <v>49</v>
      </c>
      <c r="B171" s="59" t="s">
        <v>2</v>
      </c>
      <c r="C171" s="135" t="s">
        <v>25</v>
      </c>
      <c r="D171" s="48">
        <v>1000</v>
      </c>
      <c r="E171" s="137">
        <f t="shared" si="13"/>
        <v>1000</v>
      </c>
      <c r="F171" s="60">
        <f t="shared" si="14"/>
        <v>33000</v>
      </c>
      <c r="G171" s="61">
        <v>32000</v>
      </c>
      <c r="H171" s="3">
        <v>0</v>
      </c>
      <c r="I171" s="3">
        <v>0</v>
      </c>
      <c r="J171" s="6">
        <v>0</v>
      </c>
      <c r="N171" s="288">
        <f t="shared" si="15"/>
        <v>0</v>
      </c>
    </row>
    <row r="172" spans="1:14" s="2" customFormat="1" ht="39.75" thickBot="1">
      <c r="A172" s="134" t="s">
        <v>141</v>
      </c>
      <c r="B172" s="59" t="s">
        <v>2</v>
      </c>
      <c r="C172" s="135" t="s">
        <v>25</v>
      </c>
      <c r="D172" s="153">
        <v>0</v>
      </c>
      <c r="E172" s="137">
        <f t="shared" si="13"/>
        <v>0</v>
      </c>
      <c r="F172" s="154">
        <f t="shared" si="14"/>
        <v>80000</v>
      </c>
      <c r="G172" s="155">
        <v>30000</v>
      </c>
      <c r="H172" s="156">
        <v>30000</v>
      </c>
      <c r="I172" s="156">
        <v>20000</v>
      </c>
      <c r="J172" s="157"/>
      <c r="N172" s="288">
        <f t="shared" si="15"/>
        <v>0</v>
      </c>
    </row>
    <row r="173" spans="1:14" ht="27" thickBot="1">
      <c r="A173" s="134" t="s">
        <v>142</v>
      </c>
      <c r="B173" s="59" t="s">
        <v>2</v>
      </c>
      <c r="C173" s="135" t="s">
        <v>25</v>
      </c>
      <c r="D173" s="48">
        <v>13000</v>
      </c>
      <c r="E173" s="137">
        <f t="shared" si="13"/>
        <v>13000</v>
      </c>
      <c r="F173" s="60">
        <f t="shared" si="14"/>
        <v>29000</v>
      </c>
      <c r="G173" s="61">
        <v>16000</v>
      </c>
      <c r="H173" s="3">
        <v>0</v>
      </c>
      <c r="I173" s="3">
        <v>0</v>
      </c>
      <c r="J173" s="6">
        <v>0</v>
      </c>
      <c r="N173" s="288">
        <f t="shared" si="15"/>
        <v>0</v>
      </c>
    </row>
    <row r="174" spans="1:14" ht="31.5" customHeight="1" thickBot="1">
      <c r="A174" s="134" t="s">
        <v>152</v>
      </c>
      <c r="B174" s="59" t="s">
        <v>2</v>
      </c>
      <c r="C174" s="135" t="s">
        <v>25</v>
      </c>
      <c r="D174" s="48">
        <v>1000</v>
      </c>
      <c r="E174" s="137">
        <f aca="true" t="shared" si="16" ref="E174:E203">D174</f>
        <v>1000</v>
      </c>
      <c r="F174" s="60">
        <f aca="true" t="shared" si="17" ref="F174:F203">D174+G174+H174+I174+J174</f>
        <v>56000</v>
      </c>
      <c r="G174" s="61">
        <v>55000</v>
      </c>
      <c r="H174" s="3">
        <v>0</v>
      </c>
      <c r="I174" s="3">
        <v>0</v>
      </c>
      <c r="J174" s="6">
        <v>0</v>
      </c>
      <c r="N174" s="288">
        <f t="shared" si="15"/>
        <v>0</v>
      </c>
    </row>
    <row r="175" spans="1:14" ht="39.75" thickBot="1">
      <c r="A175" s="134" t="s">
        <v>123</v>
      </c>
      <c r="B175" s="59" t="s">
        <v>2</v>
      </c>
      <c r="C175" s="135" t="s">
        <v>25</v>
      </c>
      <c r="D175" s="48">
        <v>60000</v>
      </c>
      <c r="E175" s="137">
        <f t="shared" si="16"/>
        <v>60000</v>
      </c>
      <c r="F175" s="60">
        <f t="shared" si="17"/>
        <v>60000</v>
      </c>
      <c r="G175" s="61">
        <v>0</v>
      </c>
      <c r="H175" s="3">
        <v>0</v>
      </c>
      <c r="I175" s="3">
        <v>0</v>
      </c>
      <c r="J175" s="6">
        <v>0</v>
      </c>
      <c r="N175" s="288">
        <f t="shared" si="15"/>
        <v>0</v>
      </c>
    </row>
    <row r="176" spans="1:14" ht="13.5" customHeight="1" thickBot="1">
      <c r="A176" s="134" t="s">
        <v>124</v>
      </c>
      <c r="B176" s="59" t="s">
        <v>2</v>
      </c>
      <c r="C176" s="135" t="s">
        <v>25</v>
      </c>
      <c r="D176" s="48">
        <v>3000000</v>
      </c>
      <c r="E176" s="137">
        <f t="shared" si="16"/>
        <v>3000000</v>
      </c>
      <c r="F176" s="60">
        <f t="shared" si="17"/>
        <v>3000000</v>
      </c>
      <c r="G176" s="136">
        <v>0</v>
      </c>
      <c r="H176" s="49">
        <v>0</v>
      </c>
      <c r="I176" s="49">
        <v>0</v>
      </c>
      <c r="J176" s="50">
        <v>0</v>
      </c>
      <c r="N176" s="288">
        <f t="shared" si="15"/>
        <v>0</v>
      </c>
    </row>
    <row r="177" spans="1:14" ht="29.25" customHeight="1" thickBot="1">
      <c r="A177" s="134" t="s">
        <v>185</v>
      </c>
      <c r="B177" s="59" t="s">
        <v>2</v>
      </c>
      <c r="C177" s="135" t="s">
        <v>25</v>
      </c>
      <c r="D177" s="48">
        <v>1000</v>
      </c>
      <c r="E177" s="137">
        <f t="shared" si="16"/>
        <v>1000</v>
      </c>
      <c r="F177" s="60">
        <f t="shared" si="17"/>
        <v>1635498</v>
      </c>
      <c r="G177" s="136">
        <v>500000</v>
      </c>
      <c r="H177" s="49">
        <v>600000</v>
      </c>
      <c r="I177" s="49">
        <v>534498</v>
      </c>
      <c r="J177" s="50">
        <v>0</v>
      </c>
      <c r="N177" s="288">
        <f t="shared" si="15"/>
        <v>0</v>
      </c>
    </row>
    <row r="178" spans="1:14" ht="42" customHeight="1" thickBot="1">
      <c r="A178" s="134" t="s">
        <v>131</v>
      </c>
      <c r="B178" s="59" t="s">
        <v>2</v>
      </c>
      <c r="C178" s="135" t="s">
        <v>25</v>
      </c>
      <c r="D178" s="48">
        <v>16000</v>
      </c>
      <c r="E178" s="137">
        <f t="shared" si="16"/>
        <v>16000</v>
      </c>
      <c r="F178" s="60">
        <f t="shared" si="17"/>
        <v>16000</v>
      </c>
      <c r="G178" s="136">
        <v>0</v>
      </c>
      <c r="H178" s="49">
        <v>0</v>
      </c>
      <c r="I178" s="49">
        <v>0</v>
      </c>
      <c r="J178" s="50">
        <v>0</v>
      </c>
      <c r="N178" s="288">
        <f t="shared" si="15"/>
        <v>0</v>
      </c>
    </row>
    <row r="179" spans="1:14" ht="39.75" thickBot="1">
      <c r="A179" s="134" t="s">
        <v>132</v>
      </c>
      <c r="B179" s="59" t="s">
        <v>2</v>
      </c>
      <c r="C179" s="135" t="s">
        <v>25</v>
      </c>
      <c r="D179" s="48">
        <v>26000</v>
      </c>
      <c r="E179" s="137">
        <f t="shared" si="16"/>
        <v>26000</v>
      </c>
      <c r="F179" s="60">
        <f t="shared" si="17"/>
        <v>26000</v>
      </c>
      <c r="G179" s="61">
        <v>0</v>
      </c>
      <c r="H179" s="3">
        <v>0</v>
      </c>
      <c r="I179" s="3">
        <v>0</v>
      </c>
      <c r="J179" s="6">
        <v>0</v>
      </c>
      <c r="N179" s="288">
        <f t="shared" si="15"/>
        <v>0</v>
      </c>
    </row>
    <row r="180" spans="1:14" ht="39.75" thickBot="1">
      <c r="A180" s="134" t="s">
        <v>133</v>
      </c>
      <c r="B180" s="59" t="s">
        <v>2</v>
      </c>
      <c r="C180" s="135" t="s">
        <v>25</v>
      </c>
      <c r="D180" s="48">
        <v>24000</v>
      </c>
      <c r="E180" s="137">
        <f t="shared" si="16"/>
        <v>24000</v>
      </c>
      <c r="F180" s="60">
        <f t="shared" si="17"/>
        <v>24000</v>
      </c>
      <c r="G180" s="136">
        <v>0</v>
      </c>
      <c r="H180" s="49">
        <v>0</v>
      </c>
      <c r="I180" s="49">
        <v>0</v>
      </c>
      <c r="J180" s="50">
        <v>0</v>
      </c>
      <c r="N180" s="288">
        <f t="shared" si="15"/>
        <v>0</v>
      </c>
    </row>
    <row r="181" spans="1:14" ht="52.5" thickBot="1">
      <c r="A181" s="134" t="s">
        <v>134</v>
      </c>
      <c r="B181" s="59" t="s">
        <v>2</v>
      </c>
      <c r="C181" s="135" t="s">
        <v>25</v>
      </c>
      <c r="D181" s="48">
        <v>22000</v>
      </c>
      <c r="E181" s="137">
        <f t="shared" si="16"/>
        <v>22000</v>
      </c>
      <c r="F181" s="60">
        <f t="shared" si="17"/>
        <v>22000</v>
      </c>
      <c r="G181" s="136">
        <v>0</v>
      </c>
      <c r="H181" s="49">
        <v>0</v>
      </c>
      <c r="I181" s="49">
        <v>0</v>
      </c>
      <c r="J181" s="50">
        <v>0</v>
      </c>
      <c r="N181" s="288">
        <f t="shared" si="15"/>
        <v>0</v>
      </c>
    </row>
    <row r="182" spans="1:14" ht="44.25" customHeight="1" thickBot="1">
      <c r="A182" s="134" t="s">
        <v>135</v>
      </c>
      <c r="B182" s="59" t="s">
        <v>2</v>
      </c>
      <c r="C182" s="135" t="s">
        <v>25</v>
      </c>
      <c r="D182" s="48">
        <v>18000</v>
      </c>
      <c r="E182" s="137">
        <f t="shared" si="16"/>
        <v>18000</v>
      </c>
      <c r="F182" s="60">
        <f t="shared" si="17"/>
        <v>18000</v>
      </c>
      <c r="G182" s="136">
        <v>0</v>
      </c>
      <c r="H182" s="49">
        <v>0</v>
      </c>
      <c r="I182" s="49">
        <v>0</v>
      </c>
      <c r="J182" s="50">
        <v>0</v>
      </c>
      <c r="N182" s="288">
        <f t="shared" si="15"/>
        <v>0</v>
      </c>
    </row>
    <row r="183" spans="1:14" ht="65.25" thickBot="1">
      <c r="A183" s="134" t="s">
        <v>136</v>
      </c>
      <c r="B183" s="59" t="s">
        <v>2</v>
      </c>
      <c r="C183" s="135" t="s">
        <v>25</v>
      </c>
      <c r="D183" s="48">
        <v>18000</v>
      </c>
      <c r="E183" s="137">
        <f t="shared" si="16"/>
        <v>18000</v>
      </c>
      <c r="F183" s="60">
        <f t="shared" si="17"/>
        <v>18000</v>
      </c>
      <c r="G183" s="136">
        <v>0</v>
      </c>
      <c r="H183" s="49">
        <v>0</v>
      </c>
      <c r="I183" s="49">
        <v>0</v>
      </c>
      <c r="J183" s="50">
        <v>0</v>
      </c>
      <c r="N183" s="288">
        <f t="shared" si="15"/>
        <v>0</v>
      </c>
    </row>
    <row r="184" spans="1:14" ht="53.25" customHeight="1" thickBot="1">
      <c r="A184" s="134" t="s">
        <v>137</v>
      </c>
      <c r="B184" s="59" t="s">
        <v>2</v>
      </c>
      <c r="C184" s="135" t="s">
        <v>25</v>
      </c>
      <c r="D184" s="48">
        <v>1000</v>
      </c>
      <c r="E184" s="137">
        <f t="shared" si="16"/>
        <v>1000</v>
      </c>
      <c r="F184" s="60">
        <f t="shared" si="17"/>
        <v>20000</v>
      </c>
      <c r="G184" s="136">
        <v>19000</v>
      </c>
      <c r="H184" s="49">
        <v>0</v>
      </c>
      <c r="I184" s="49">
        <v>0</v>
      </c>
      <c r="J184" s="50">
        <v>0</v>
      </c>
      <c r="N184" s="288">
        <f t="shared" si="15"/>
        <v>0</v>
      </c>
    </row>
    <row r="185" spans="1:14" ht="52.5" thickBot="1">
      <c r="A185" s="134" t="s">
        <v>138</v>
      </c>
      <c r="B185" s="59" t="s">
        <v>2</v>
      </c>
      <c r="C185" s="135" t="s">
        <v>25</v>
      </c>
      <c r="D185" s="48">
        <v>1000</v>
      </c>
      <c r="E185" s="137">
        <f t="shared" si="16"/>
        <v>1000</v>
      </c>
      <c r="F185" s="60">
        <f t="shared" si="17"/>
        <v>20000</v>
      </c>
      <c r="G185" s="136">
        <v>19000</v>
      </c>
      <c r="H185" s="49">
        <v>0</v>
      </c>
      <c r="I185" s="49">
        <v>0</v>
      </c>
      <c r="J185" s="50">
        <v>0</v>
      </c>
      <c r="N185" s="288">
        <f t="shared" si="15"/>
        <v>0</v>
      </c>
    </row>
    <row r="186" spans="1:14" ht="52.5" thickBot="1">
      <c r="A186" s="160" t="s">
        <v>139</v>
      </c>
      <c r="B186" s="161" t="s">
        <v>2</v>
      </c>
      <c r="C186" s="162" t="s">
        <v>25</v>
      </c>
      <c r="D186" s="163">
        <v>1000</v>
      </c>
      <c r="E186" s="137">
        <f t="shared" si="16"/>
        <v>1000</v>
      </c>
      <c r="F186" s="164">
        <f t="shared" si="17"/>
        <v>20000</v>
      </c>
      <c r="G186" s="136">
        <v>19000</v>
      </c>
      <c r="H186" s="49">
        <v>0</v>
      </c>
      <c r="I186" s="49">
        <v>0</v>
      </c>
      <c r="J186" s="50">
        <v>0</v>
      </c>
      <c r="N186" s="288">
        <f t="shared" si="15"/>
        <v>0</v>
      </c>
    </row>
    <row r="187" spans="1:14" ht="52.5" thickBot="1">
      <c r="A187" s="134" t="s">
        <v>186</v>
      </c>
      <c r="B187" s="59" t="s">
        <v>2</v>
      </c>
      <c r="C187" s="135" t="s">
        <v>25</v>
      </c>
      <c r="D187" s="48">
        <v>10000</v>
      </c>
      <c r="E187" s="137">
        <f t="shared" si="16"/>
        <v>10000</v>
      </c>
      <c r="F187" s="164">
        <f t="shared" si="17"/>
        <v>10000</v>
      </c>
      <c r="G187" s="136">
        <v>0</v>
      </c>
      <c r="H187" s="49">
        <v>0</v>
      </c>
      <c r="I187" s="49">
        <v>0</v>
      </c>
      <c r="J187" s="50">
        <v>0</v>
      </c>
      <c r="N187" s="288">
        <f t="shared" si="15"/>
        <v>0</v>
      </c>
    </row>
    <row r="188" spans="1:14" ht="39.75" thickBot="1">
      <c r="A188" s="134" t="s">
        <v>187</v>
      </c>
      <c r="B188" s="59" t="s">
        <v>2</v>
      </c>
      <c r="C188" s="135" t="s">
        <v>25</v>
      </c>
      <c r="D188" s="48">
        <v>10000</v>
      </c>
      <c r="E188" s="137">
        <f t="shared" si="16"/>
        <v>10000</v>
      </c>
      <c r="F188" s="164">
        <f t="shared" si="17"/>
        <v>10000</v>
      </c>
      <c r="G188" s="136">
        <v>0</v>
      </c>
      <c r="H188" s="49">
        <v>0</v>
      </c>
      <c r="I188" s="49">
        <v>0</v>
      </c>
      <c r="J188" s="50">
        <v>0</v>
      </c>
      <c r="N188" s="288">
        <f t="shared" si="15"/>
        <v>0</v>
      </c>
    </row>
    <row r="189" spans="1:14" ht="41.25" customHeight="1" thickBot="1">
      <c r="A189" s="134" t="s">
        <v>188</v>
      </c>
      <c r="B189" s="59" t="s">
        <v>2</v>
      </c>
      <c r="C189" s="135" t="s">
        <v>25</v>
      </c>
      <c r="D189" s="48">
        <v>15000</v>
      </c>
      <c r="E189" s="137">
        <f t="shared" si="16"/>
        <v>15000</v>
      </c>
      <c r="F189" s="164">
        <f t="shared" si="17"/>
        <v>15000</v>
      </c>
      <c r="G189" s="136">
        <v>0</v>
      </c>
      <c r="H189" s="49">
        <v>0</v>
      </c>
      <c r="I189" s="49">
        <v>0</v>
      </c>
      <c r="J189" s="50">
        <v>0</v>
      </c>
      <c r="N189" s="288">
        <f t="shared" si="15"/>
        <v>0</v>
      </c>
    </row>
    <row r="190" spans="1:14" ht="40.5" customHeight="1" thickBot="1">
      <c r="A190" s="134" t="s">
        <v>189</v>
      </c>
      <c r="B190" s="59" t="s">
        <v>2</v>
      </c>
      <c r="C190" s="135" t="s">
        <v>25</v>
      </c>
      <c r="D190" s="48">
        <v>7000</v>
      </c>
      <c r="E190" s="137">
        <f t="shared" si="16"/>
        <v>7000</v>
      </c>
      <c r="F190" s="164">
        <f t="shared" si="17"/>
        <v>7000</v>
      </c>
      <c r="G190" s="136">
        <v>0</v>
      </c>
      <c r="H190" s="49">
        <v>0</v>
      </c>
      <c r="I190" s="49">
        <v>0</v>
      </c>
      <c r="J190" s="50">
        <v>0</v>
      </c>
      <c r="N190" s="288">
        <f t="shared" si="15"/>
        <v>0</v>
      </c>
    </row>
    <row r="191" spans="1:14" ht="39.75" thickBot="1">
      <c r="A191" s="134" t="s">
        <v>190</v>
      </c>
      <c r="B191" s="59" t="s">
        <v>2</v>
      </c>
      <c r="C191" s="135" t="s">
        <v>25</v>
      </c>
      <c r="D191" s="48">
        <v>11000</v>
      </c>
      <c r="E191" s="137">
        <f t="shared" si="16"/>
        <v>11000</v>
      </c>
      <c r="F191" s="164">
        <f t="shared" si="17"/>
        <v>11000</v>
      </c>
      <c r="G191" s="136">
        <v>0</v>
      </c>
      <c r="H191" s="49">
        <v>0</v>
      </c>
      <c r="I191" s="49">
        <v>0</v>
      </c>
      <c r="J191" s="50">
        <v>0</v>
      </c>
      <c r="N191" s="288">
        <f t="shared" si="15"/>
        <v>0</v>
      </c>
    </row>
    <row r="192" spans="1:14" ht="39.75" thickBot="1">
      <c r="A192" s="134" t="s">
        <v>191</v>
      </c>
      <c r="B192" s="59" t="s">
        <v>2</v>
      </c>
      <c r="C192" s="135" t="s">
        <v>25</v>
      </c>
      <c r="D192" s="48">
        <v>13000</v>
      </c>
      <c r="E192" s="137">
        <f t="shared" si="16"/>
        <v>13000</v>
      </c>
      <c r="F192" s="164">
        <f t="shared" si="17"/>
        <v>13000</v>
      </c>
      <c r="G192" s="136">
        <v>0</v>
      </c>
      <c r="H192" s="49">
        <v>0</v>
      </c>
      <c r="I192" s="49">
        <v>0</v>
      </c>
      <c r="J192" s="50">
        <v>0</v>
      </c>
      <c r="N192" s="288">
        <f t="shared" si="15"/>
        <v>0</v>
      </c>
    </row>
    <row r="193" spans="1:14" ht="39.75" thickBot="1">
      <c r="A193" s="134" t="s">
        <v>192</v>
      </c>
      <c r="B193" s="59" t="s">
        <v>2</v>
      </c>
      <c r="C193" s="135" t="s">
        <v>25</v>
      </c>
      <c r="D193" s="48">
        <v>8000</v>
      </c>
      <c r="E193" s="137">
        <f t="shared" si="16"/>
        <v>8000</v>
      </c>
      <c r="F193" s="164">
        <f t="shared" si="17"/>
        <v>8000</v>
      </c>
      <c r="G193" s="136">
        <v>0</v>
      </c>
      <c r="H193" s="49">
        <v>0</v>
      </c>
      <c r="I193" s="49">
        <v>0</v>
      </c>
      <c r="J193" s="50">
        <v>0</v>
      </c>
      <c r="N193" s="288">
        <f t="shared" si="15"/>
        <v>0</v>
      </c>
    </row>
    <row r="194" spans="1:14" ht="39.75" thickBot="1">
      <c r="A194" s="160" t="s">
        <v>193</v>
      </c>
      <c r="B194" s="161" t="s">
        <v>2</v>
      </c>
      <c r="C194" s="162" t="s">
        <v>25</v>
      </c>
      <c r="D194" s="165">
        <v>13000</v>
      </c>
      <c r="E194" s="137">
        <f t="shared" si="16"/>
        <v>13000</v>
      </c>
      <c r="F194" s="166">
        <f t="shared" si="17"/>
        <v>13000</v>
      </c>
      <c r="G194" s="136">
        <v>0</v>
      </c>
      <c r="H194" s="49">
        <v>0</v>
      </c>
      <c r="I194" s="49">
        <v>0</v>
      </c>
      <c r="J194" s="50">
        <v>0</v>
      </c>
      <c r="N194" s="288">
        <f t="shared" si="15"/>
        <v>0</v>
      </c>
    </row>
    <row r="195" spans="1:14" ht="52.5" thickBot="1">
      <c r="A195" s="263" t="s">
        <v>268</v>
      </c>
      <c r="B195" s="59" t="s">
        <v>2</v>
      </c>
      <c r="C195" s="135" t="s">
        <v>25</v>
      </c>
      <c r="D195" s="260">
        <v>1200</v>
      </c>
      <c r="E195" s="137">
        <f t="shared" si="16"/>
        <v>1200</v>
      </c>
      <c r="F195" s="166">
        <f t="shared" si="17"/>
        <v>1200</v>
      </c>
      <c r="G195" s="3"/>
      <c r="H195" s="3"/>
      <c r="I195" s="3"/>
      <c r="J195" s="3"/>
      <c r="N195" s="288">
        <f t="shared" si="15"/>
        <v>0</v>
      </c>
    </row>
    <row r="196" spans="1:14" ht="39.75" thickBot="1">
      <c r="A196" s="263" t="s">
        <v>269</v>
      </c>
      <c r="B196" s="161" t="s">
        <v>2</v>
      </c>
      <c r="C196" s="162" t="s">
        <v>25</v>
      </c>
      <c r="D196" s="260">
        <v>1200</v>
      </c>
      <c r="E196" s="137">
        <f t="shared" si="16"/>
        <v>1200</v>
      </c>
      <c r="F196" s="166">
        <f t="shared" si="17"/>
        <v>1200</v>
      </c>
      <c r="G196" s="3"/>
      <c r="H196" s="3"/>
      <c r="I196" s="3"/>
      <c r="J196" s="3"/>
      <c r="N196" s="288">
        <f t="shared" si="15"/>
        <v>0</v>
      </c>
    </row>
    <row r="197" spans="1:14" ht="52.5" thickBot="1">
      <c r="A197" s="263" t="s">
        <v>270</v>
      </c>
      <c r="B197" s="59" t="s">
        <v>2</v>
      </c>
      <c r="C197" s="135" t="s">
        <v>25</v>
      </c>
      <c r="D197" s="260">
        <v>1200</v>
      </c>
      <c r="E197" s="137">
        <f t="shared" si="16"/>
        <v>1200</v>
      </c>
      <c r="F197" s="166">
        <f t="shared" si="17"/>
        <v>1200</v>
      </c>
      <c r="G197" s="3"/>
      <c r="H197" s="3"/>
      <c r="I197" s="3"/>
      <c r="J197" s="3"/>
      <c r="N197" s="288">
        <f t="shared" si="15"/>
        <v>0</v>
      </c>
    </row>
    <row r="198" spans="1:14" ht="52.5" thickBot="1">
      <c r="A198" s="263" t="s">
        <v>271</v>
      </c>
      <c r="B198" s="161" t="s">
        <v>2</v>
      </c>
      <c r="C198" s="162" t="s">
        <v>25</v>
      </c>
      <c r="D198" s="260">
        <v>1200</v>
      </c>
      <c r="E198" s="137">
        <f t="shared" si="16"/>
        <v>1200</v>
      </c>
      <c r="F198" s="166">
        <f t="shared" si="17"/>
        <v>1200</v>
      </c>
      <c r="G198" s="3"/>
      <c r="H198" s="3"/>
      <c r="I198" s="3"/>
      <c r="J198" s="3"/>
      <c r="N198" s="288">
        <f t="shared" si="15"/>
        <v>0</v>
      </c>
    </row>
    <row r="199" spans="1:14" ht="52.5" thickBot="1">
      <c r="A199" s="263" t="s">
        <v>272</v>
      </c>
      <c r="B199" s="59" t="s">
        <v>2</v>
      </c>
      <c r="C199" s="135" t="s">
        <v>25</v>
      </c>
      <c r="D199" s="260">
        <v>1200</v>
      </c>
      <c r="E199" s="137">
        <f t="shared" si="16"/>
        <v>1200</v>
      </c>
      <c r="F199" s="166">
        <f t="shared" si="17"/>
        <v>1200</v>
      </c>
      <c r="G199" s="3"/>
      <c r="H199" s="3"/>
      <c r="I199" s="3"/>
      <c r="J199" s="3"/>
      <c r="N199" s="288">
        <f t="shared" si="15"/>
        <v>0</v>
      </c>
    </row>
    <row r="200" spans="1:14" ht="65.25" thickBot="1">
      <c r="A200" s="263" t="s">
        <v>273</v>
      </c>
      <c r="B200" s="161" t="s">
        <v>2</v>
      </c>
      <c r="C200" s="162" t="s">
        <v>25</v>
      </c>
      <c r="D200" s="260">
        <v>1200</v>
      </c>
      <c r="E200" s="137">
        <f t="shared" si="16"/>
        <v>1200</v>
      </c>
      <c r="F200" s="166">
        <f t="shared" si="17"/>
        <v>1200</v>
      </c>
      <c r="G200" s="3"/>
      <c r="H200" s="3"/>
      <c r="I200" s="3"/>
      <c r="J200" s="3"/>
      <c r="N200" s="288">
        <f t="shared" si="15"/>
        <v>0</v>
      </c>
    </row>
    <row r="201" spans="1:14" ht="39.75" customHeight="1" thickBot="1">
      <c r="A201" s="263" t="s">
        <v>274</v>
      </c>
      <c r="B201" s="59" t="s">
        <v>2</v>
      </c>
      <c r="C201" s="135" t="s">
        <v>25</v>
      </c>
      <c r="D201" s="260">
        <v>1000</v>
      </c>
      <c r="E201" s="137">
        <f t="shared" si="16"/>
        <v>1000</v>
      </c>
      <c r="F201" s="166">
        <f t="shared" si="17"/>
        <v>1000</v>
      </c>
      <c r="G201" s="3"/>
      <c r="H201" s="3"/>
      <c r="I201" s="3"/>
      <c r="J201" s="3"/>
      <c r="N201" s="288">
        <f t="shared" si="15"/>
        <v>0</v>
      </c>
    </row>
    <row r="202" spans="1:14" ht="65.25" thickBot="1">
      <c r="A202" s="263" t="s">
        <v>275</v>
      </c>
      <c r="B202" s="161" t="s">
        <v>2</v>
      </c>
      <c r="C202" s="162" t="s">
        <v>25</v>
      </c>
      <c r="D202" s="260">
        <v>1000</v>
      </c>
      <c r="E202" s="137">
        <f t="shared" si="16"/>
        <v>1000</v>
      </c>
      <c r="F202" s="166">
        <f t="shared" si="17"/>
        <v>1000</v>
      </c>
      <c r="G202" s="3"/>
      <c r="H202" s="3"/>
      <c r="I202" s="3"/>
      <c r="J202" s="3"/>
      <c r="N202" s="288">
        <f t="shared" si="15"/>
        <v>0</v>
      </c>
    </row>
    <row r="203" spans="1:14" ht="65.25" thickBot="1">
      <c r="A203" s="275" t="s">
        <v>276</v>
      </c>
      <c r="B203" s="161" t="s">
        <v>2</v>
      </c>
      <c r="C203" s="276" t="s">
        <v>25</v>
      </c>
      <c r="D203" s="277">
        <v>1000</v>
      </c>
      <c r="E203" s="277">
        <f t="shared" si="16"/>
        <v>1000</v>
      </c>
      <c r="F203" s="278">
        <f t="shared" si="17"/>
        <v>1000</v>
      </c>
      <c r="G203" s="3"/>
      <c r="H203" s="3"/>
      <c r="I203" s="3"/>
      <c r="J203" s="3"/>
      <c r="N203" s="288">
        <f t="shared" si="15"/>
        <v>0</v>
      </c>
    </row>
    <row r="204" spans="1:14" ht="24.75" customHeight="1" thickBot="1">
      <c r="A204" s="537" t="s">
        <v>0</v>
      </c>
      <c r="B204" s="538"/>
      <c r="C204" s="539"/>
      <c r="D204" s="114">
        <f>SUM(D109:D203)</f>
        <v>8176276</v>
      </c>
      <c r="E204" s="114">
        <f>SUM(E109:E203)</f>
        <v>8176276</v>
      </c>
      <c r="F204" s="264">
        <f>SUM(F109:F203)</f>
        <v>233806231</v>
      </c>
      <c r="G204" s="261">
        <f>SUM(G109:G194)</f>
        <v>97851065</v>
      </c>
      <c r="H204" s="261">
        <f>SUM(H109:H194)</f>
        <v>70630000</v>
      </c>
      <c r="I204" s="261">
        <f>SUM(I109:I194)</f>
        <v>57148890</v>
      </c>
      <c r="J204" s="262">
        <f>SUM(J109:J194)</f>
        <v>0</v>
      </c>
      <c r="N204" s="288">
        <f t="shared" si="15"/>
        <v>0</v>
      </c>
    </row>
    <row r="205" spans="1:14" ht="30" customHeight="1" thickBot="1">
      <c r="A205" s="507" t="s">
        <v>261</v>
      </c>
      <c r="B205" s="508"/>
      <c r="C205" s="509"/>
      <c r="D205" s="97">
        <f aca="true" t="shared" si="18" ref="D205:J205">D16+D19+D32+D48+D56+D104+D107+D204</f>
        <v>22359562</v>
      </c>
      <c r="E205" s="97">
        <f t="shared" si="18"/>
        <v>22359562</v>
      </c>
      <c r="F205" s="97">
        <f t="shared" si="18"/>
        <v>255562007</v>
      </c>
      <c r="G205" s="97">
        <f t="shared" si="18"/>
        <v>105423555</v>
      </c>
      <c r="H205" s="97">
        <f t="shared" si="18"/>
        <v>70630000</v>
      </c>
      <c r="I205" s="97">
        <f t="shared" si="18"/>
        <v>57148890</v>
      </c>
      <c r="J205" s="246">
        <f t="shared" si="18"/>
        <v>0</v>
      </c>
      <c r="N205" s="288">
        <f t="shared" si="15"/>
        <v>0</v>
      </c>
    </row>
    <row r="206" spans="1:14" ht="19.5" customHeight="1" hidden="1" thickBot="1">
      <c r="A206" s="504" t="s">
        <v>130</v>
      </c>
      <c r="B206" s="505"/>
      <c r="C206" s="506"/>
      <c r="D206" s="95">
        <v>0</v>
      </c>
      <c r="E206" s="95"/>
      <c r="F206" s="95"/>
      <c r="G206" s="96"/>
      <c r="H206" s="96"/>
      <c r="I206" s="112"/>
      <c r="J206" s="113"/>
      <c r="N206" s="288">
        <f aca="true" t="shared" si="19" ref="N206:N262">E206+G206-F206+H206+I206+J206</f>
        <v>0</v>
      </c>
    </row>
    <row r="207" spans="1:14" ht="39.75" customHeight="1" thickBot="1">
      <c r="A207" s="490" t="s">
        <v>277</v>
      </c>
      <c r="B207" s="491"/>
      <c r="C207" s="492"/>
      <c r="D207" s="215">
        <f>D209+D219+D220+D230+D231+D232+D233+D234+D235</f>
        <v>371454</v>
      </c>
      <c r="E207" s="215">
        <f>E209+E219+E220+E230+E231+E232+E233+E234+E235</f>
        <v>371454</v>
      </c>
      <c r="F207" s="215">
        <f>F209+F213+F214+F215+F216+F217+F218+F219+F220+F221+F222+F223+F224+F225+F230+F231+F232+F233+F234+F235+F236+F237+F238+F239+F240+F241+F246+F247+F248+F255</f>
        <v>9422488</v>
      </c>
      <c r="G207" s="215">
        <f>G209+G213+G214+G215+G216+G217+G218+G219+G220+G221+G222+G223+G224+G225+G230+G231+G232+G233+G234+G235+G236+G237+G238+G239+G240+G241+G246+G247+G248+G255</f>
        <v>9051034</v>
      </c>
      <c r="H207" s="215">
        <f>H209+H213+H214+H215+H216+H217+H218+H219+H220+H221+H222+H223+H224+H225+H230+H231+H232+H233+H234+H235+H236+H237+H238+H239+H240+H241+H246+H247+H248+H255</f>
        <v>0</v>
      </c>
      <c r="I207" s="215">
        <f>I209+I213+I214+I215+I216+I217+I218+I219+I220+I221+I222+I223+I224+I225+I230+I231+I232+I233+I234+I235+I236+I237+I238+I239+I240+I241+I246+I247+I248</f>
        <v>0</v>
      </c>
      <c r="J207" s="215">
        <f>J209+J213+J214+J215+J216+J217+J218+J219+J220+J221+J222+J223+J224+J225+J230+J231+J232+J233+J234+J235+J236+J237+J238+J239+J240+J241+J246+J247+J248</f>
        <v>0</v>
      </c>
      <c r="N207" s="288">
        <f t="shared" si="19"/>
        <v>0</v>
      </c>
    </row>
    <row r="208" spans="1:14" ht="35.25" customHeight="1" thickBot="1">
      <c r="A208" s="552" t="s">
        <v>234</v>
      </c>
      <c r="B208" s="553"/>
      <c r="C208" s="553"/>
      <c r="D208" s="553"/>
      <c r="E208" s="553"/>
      <c r="F208" s="553"/>
      <c r="G208" s="553"/>
      <c r="H208" s="553"/>
      <c r="I208" s="553"/>
      <c r="J208" s="554"/>
      <c r="N208" s="288">
        <f t="shared" si="19"/>
        <v>0</v>
      </c>
    </row>
    <row r="209" spans="1:14" ht="60" customHeight="1">
      <c r="A209" s="273" t="s">
        <v>278</v>
      </c>
      <c r="B209" s="216" t="s">
        <v>2</v>
      </c>
      <c r="C209" s="216" t="s">
        <v>235</v>
      </c>
      <c r="D209" s="265">
        <v>45000</v>
      </c>
      <c r="E209" s="265">
        <v>45000</v>
      </c>
      <c r="F209" s="265">
        <v>45000</v>
      </c>
      <c r="G209" s="266"/>
      <c r="H209" s="266"/>
      <c r="I209" s="266"/>
      <c r="J209" s="267"/>
      <c r="N209" s="288">
        <f t="shared" si="19"/>
        <v>0</v>
      </c>
    </row>
    <row r="210" spans="1:14" ht="60" customHeight="1">
      <c r="A210" s="274" t="s">
        <v>280</v>
      </c>
      <c r="B210" s="272" t="s">
        <v>2</v>
      </c>
      <c r="C210" s="272" t="s">
        <v>235</v>
      </c>
      <c r="D210" s="265">
        <v>86289</v>
      </c>
      <c r="E210" s="265">
        <v>86289</v>
      </c>
      <c r="F210" s="265">
        <v>86289</v>
      </c>
      <c r="G210" s="266"/>
      <c r="H210" s="266"/>
      <c r="I210" s="266"/>
      <c r="J210" s="267"/>
      <c r="N210" s="288">
        <f t="shared" si="19"/>
        <v>0</v>
      </c>
    </row>
    <row r="211" spans="1:14" ht="35.25" customHeight="1" thickBot="1">
      <c r="A211" s="555" t="s">
        <v>236</v>
      </c>
      <c r="B211" s="556"/>
      <c r="C211" s="557"/>
      <c r="D211" s="232">
        <f>D209+D210</f>
        <v>131289</v>
      </c>
      <c r="E211" s="232">
        <f>E209+E210</f>
        <v>131289</v>
      </c>
      <c r="F211" s="232">
        <f>F209+F210</f>
        <v>131289</v>
      </c>
      <c r="G211" s="232"/>
      <c r="H211" s="232"/>
      <c r="I211" s="232"/>
      <c r="J211" s="247"/>
      <c r="N211" s="288">
        <f t="shared" si="19"/>
        <v>0</v>
      </c>
    </row>
    <row r="212" spans="1:14" ht="27" customHeight="1" thickBot="1">
      <c r="A212" s="485" t="s">
        <v>11</v>
      </c>
      <c r="B212" s="486"/>
      <c r="C212" s="486"/>
      <c r="D212" s="486"/>
      <c r="E212" s="486"/>
      <c r="F212" s="486"/>
      <c r="G212" s="486"/>
      <c r="H212" s="486"/>
      <c r="I212" s="486"/>
      <c r="J212" s="487"/>
      <c r="N212" s="288">
        <f t="shared" si="19"/>
        <v>0</v>
      </c>
    </row>
    <row r="213" spans="1:14" ht="27" customHeight="1">
      <c r="A213" s="183" t="s">
        <v>171</v>
      </c>
      <c r="B213" s="173" t="s">
        <v>2</v>
      </c>
      <c r="C213" s="173" t="s">
        <v>230</v>
      </c>
      <c r="D213" s="175">
        <v>0</v>
      </c>
      <c r="E213" s="175">
        <f>D213</f>
        <v>0</v>
      </c>
      <c r="F213" s="184">
        <f>D213+G213+H213+I213+J213</f>
        <v>3235783</v>
      </c>
      <c r="G213" s="194">
        <v>3235783</v>
      </c>
      <c r="H213" s="175">
        <v>0</v>
      </c>
      <c r="I213" s="175">
        <v>0</v>
      </c>
      <c r="J213" s="185">
        <v>0</v>
      </c>
      <c r="N213" s="288">
        <f t="shared" si="19"/>
        <v>0</v>
      </c>
    </row>
    <row r="214" spans="1:14" ht="27" customHeight="1" thickBot="1">
      <c r="A214" s="167" t="s">
        <v>172</v>
      </c>
      <c r="B214" s="168" t="s">
        <v>2</v>
      </c>
      <c r="C214" s="168" t="s">
        <v>230</v>
      </c>
      <c r="D214" s="169">
        <v>0</v>
      </c>
      <c r="E214" s="169">
        <f aca="true" t="shared" si="20" ref="E214:E225">D214</f>
        <v>0</v>
      </c>
      <c r="F214" s="186">
        <f aca="true" t="shared" si="21" ref="F214:F225">D214+G214+H214+I214+J214</f>
        <v>2655528</v>
      </c>
      <c r="G214" s="195">
        <v>2655528</v>
      </c>
      <c r="H214" s="169">
        <v>0</v>
      </c>
      <c r="I214" s="169">
        <v>0</v>
      </c>
      <c r="J214" s="171">
        <v>0</v>
      </c>
      <c r="N214" s="288">
        <f t="shared" si="19"/>
        <v>0</v>
      </c>
    </row>
    <row r="215" spans="1:14" ht="38.25">
      <c r="A215" s="167" t="s">
        <v>173</v>
      </c>
      <c r="B215" s="168" t="s">
        <v>2</v>
      </c>
      <c r="C215" s="173" t="s">
        <v>230</v>
      </c>
      <c r="D215" s="169">
        <v>0</v>
      </c>
      <c r="E215" s="169">
        <f t="shared" si="20"/>
        <v>0</v>
      </c>
      <c r="F215" s="186">
        <f t="shared" si="21"/>
        <v>25000</v>
      </c>
      <c r="G215" s="195">
        <v>25000</v>
      </c>
      <c r="H215" s="169">
        <v>0</v>
      </c>
      <c r="I215" s="169">
        <v>0</v>
      </c>
      <c r="J215" s="171">
        <v>0</v>
      </c>
      <c r="N215" s="288">
        <f t="shared" si="19"/>
        <v>0</v>
      </c>
    </row>
    <row r="216" spans="1:14" ht="39" thickBot="1">
      <c r="A216" s="167" t="s">
        <v>174</v>
      </c>
      <c r="B216" s="168" t="s">
        <v>2</v>
      </c>
      <c r="C216" s="168" t="s">
        <v>230</v>
      </c>
      <c r="D216" s="169">
        <v>0</v>
      </c>
      <c r="E216" s="169">
        <f t="shared" si="20"/>
        <v>0</v>
      </c>
      <c r="F216" s="186">
        <f t="shared" si="21"/>
        <v>27500</v>
      </c>
      <c r="G216" s="195">
        <v>27500</v>
      </c>
      <c r="H216" s="169">
        <v>0</v>
      </c>
      <c r="I216" s="169">
        <v>0</v>
      </c>
      <c r="J216" s="171">
        <v>0</v>
      </c>
      <c r="N216" s="288">
        <f t="shared" si="19"/>
        <v>0</v>
      </c>
    </row>
    <row r="217" spans="1:14" ht="38.25">
      <c r="A217" s="167" t="s">
        <v>175</v>
      </c>
      <c r="B217" s="168" t="s">
        <v>2</v>
      </c>
      <c r="C217" s="173" t="s">
        <v>230</v>
      </c>
      <c r="D217" s="169">
        <v>0</v>
      </c>
      <c r="E217" s="169">
        <f t="shared" si="20"/>
        <v>0</v>
      </c>
      <c r="F217" s="186">
        <f t="shared" si="21"/>
        <v>22000</v>
      </c>
      <c r="G217" s="195">
        <v>22000</v>
      </c>
      <c r="H217" s="169">
        <v>0</v>
      </c>
      <c r="I217" s="169">
        <v>0</v>
      </c>
      <c r="J217" s="171">
        <v>0</v>
      </c>
      <c r="N217" s="288">
        <f t="shared" si="19"/>
        <v>0</v>
      </c>
    </row>
    <row r="218" spans="1:14" ht="39" thickBot="1">
      <c r="A218" s="167" t="s">
        <v>176</v>
      </c>
      <c r="B218" s="168" t="s">
        <v>2</v>
      </c>
      <c r="C218" s="168" t="s">
        <v>230</v>
      </c>
      <c r="D218" s="169">
        <v>0</v>
      </c>
      <c r="E218" s="169">
        <f t="shared" si="20"/>
        <v>0</v>
      </c>
      <c r="F218" s="186">
        <f t="shared" si="21"/>
        <v>12500</v>
      </c>
      <c r="G218" s="195">
        <v>12500</v>
      </c>
      <c r="H218" s="169">
        <v>0</v>
      </c>
      <c r="I218" s="169">
        <v>0</v>
      </c>
      <c r="J218" s="171">
        <v>0</v>
      </c>
      <c r="N218" s="288">
        <f t="shared" si="19"/>
        <v>0</v>
      </c>
    </row>
    <row r="219" spans="1:14" ht="25.5">
      <c r="A219" s="167" t="s">
        <v>223</v>
      </c>
      <c r="B219" s="168" t="s">
        <v>2</v>
      </c>
      <c r="C219" s="173" t="s">
        <v>230</v>
      </c>
      <c r="D219" s="169">
        <v>86000</v>
      </c>
      <c r="E219" s="169">
        <f t="shared" si="20"/>
        <v>86000</v>
      </c>
      <c r="F219" s="186">
        <f t="shared" si="21"/>
        <v>86000</v>
      </c>
      <c r="G219" s="195">
        <v>0</v>
      </c>
      <c r="H219" s="169">
        <v>0</v>
      </c>
      <c r="I219" s="169">
        <v>0</v>
      </c>
      <c r="J219" s="171">
        <v>0</v>
      </c>
      <c r="N219" s="288">
        <f t="shared" si="19"/>
        <v>0</v>
      </c>
    </row>
    <row r="220" spans="1:14" ht="26.25" thickBot="1">
      <c r="A220" s="167" t="s">
        <v>224</v>
      </c>
      <c r="B220" s="168" t="s">
        <v>2</v>
      </c>
      <c r="C220" s="168" t="s">
        <v>230</v>
      </c>
      <c r="D220" s="169">
        <v>60000</v>
      </c>
      <c r="E220" s="169">
        <f t="shared" si="20"/>
        <v>60000</v>
      </c>
      <c r="F220" s="186">
        <f t="shared" si="21"/>
        <v>60000</v>
      </c>
      <c r="G220" s="195">
        <v>0</v>
      </c>
      <c r="H220" s="169">
        <v>0</v>
      </c>
      <c r="I220" s="169">
        <v>0</v>
      </c>
      <c r="J220" s="171">
        <v>0</v>
      </c>
      <c r="N220" s="288">
        <f t="shared" si="19"/>
        <v>0</v>
      </c>
    </row>
    <row r="221" spans="1:14" ht="27" customHeight="1">
      <c r="A221" s="167" t="s">
        <v>177</v>
      </c>
      <c r="B221" s="168" t="s">
        <v>2</v>
      </c>
      <c r="C221" s="173" t="s">
        <v>230</v>
      </c>
      <c r="D221" s="169">
        <v>0</v>
      </c>
      <c r="E221" s="169">
        <f t="shared" si="20"/>
        <v>0</v>
      </c>
      <c r="F221" s="186">
        <f t="shared" si="21"/>
        <v>189000</v>
      </c>
      <c r="G221" s="195">
        <v>189000</v>
      </c>
      <c r="H221" s="169">
        <v>0</v>
      </c>
      <c r="I221" s="169">
        <v>0</v>
      </c>
      <c r="J221" s="171">
        <v>0</v>
      </c>
      <c r="N221" s="288">
        <f t="shared" si="19"/>
        <v>0</v>
      </c>
    </row>
    <row r="222" spans="1:14" ht="27" customHeight="1" thickBot="1">
      <c r="A222" s="167" t="s">
        <v>178</v>
      </c>
      <c r="B222" s="168" t="s">
        <v>2</v>
      </c>
      <c r="C222" s="168" t="s">
        <v>230</v>
      </c>
      <c r="D222" s="169">
        <v>0</v>
      </c>
      <c r="E222" s="169">
        <f t="shared" si="20"/>
        <v>0</v>
      </c>
      <c r="F222" s="186">
        <f t="shared" si="21"/>
        <v>176000</v>
      </c>
      <c r="G222" s="195">
        <v>176000</v>
      </c>
      <c r="H222" s="169">
        <v>0</v>
      </c>
      <c r="I222" s="169">
        <v>0</v>
      </c>
      <c r="J222" s="171">
        <v>0</v>
      </c>
      <c r="N222" s="288">
        <f t="shared" si="19"/>
        <v>0</v>
      </c>
    </row>
    <row r="223" spans="1:14" ht="33.75" customHeight="1">
      <c r="A223" s="167" t="s">
        <v>179</v>
      </c>
      <c r="B223" s="168" t="s">
        <v>2</v>
      </c>
      <c r="C223" s="173" t="s">
        <v>230</v>
      </c>
      <c r="D223" s="169">
        <v>0</v>
      </c>
      <c r="E223" s="169">
        <f t="shared" si="20"/>
        <v>0</v>
      </c>
      <c r="F223" s="186">
        <f t="shared" si="21"/>
        <v>5000</v>
      </c>
      <c r="G223" s="195">
        <v>5000</v>
      </c>
      <c r="H223" s="169">
        <v>0</v>
      </c>
      <c r="I223" s="169">
        <v>0</v>
      </c>
      <c r="J223" s="171">
        <v>0</v>
      </c>
      <c r="N223" s="288">
        <f t="shared" si="19"/>
        <v>0</v>
      </c>
    </row>
    <row r="224" spans="1:14" ht="39" thickBot="1">
      <c r="A224" s="191" t="s">
        <v>180</v>
      </c>
      <c r="B224" s="132" t="s">
        <v>2</v>
      </c>
      <c r="C224" s="168" t="s">
        <v>230</v>
      </c>
      <c r="D224" s="133">
        <v>0</v>
      </c>
      <c r="E224" s="133">
        <f>D224</f>
        <v>0</v>
      </c>
      <c r="F224" s="192">
        <f>D224+G224+H224+I224+J224</f>
        <v>4000</v>
      </c>
      <c r="G224" s="196">
        <v>4000</v>
      </c>
      <c r="H224" s="133">
        <v>0</v>
      </c>
      <c r="I224" s="133">
        <v>0</v>
      </c>
      <c r="J224" s="193">
        <v>0</v>
      </c>
      <c r="N224" s="288">
        <f t="shared" si="19"/>
        <v>0</v>
      </c>
    </row>
    <row r="225" spans="1:14" ht="39.75" customHeight="1">
      <c r="A225" s="217" t="s">
        <v>113</v>
      </c>
      <c r="B225" s="218" t="s">
        <v>2</v>
      </c>
      <c r="C225" s="219" t="s">
        <v>230</v>
      </c>
      <c r="D225" s="221">
        <v>0</v>
      </c>
      <c r="E225" s="221">
        <f t="shared" si="20"/>
        <v>0</v>
      </c>
      <c r="F225" s="222">
        <f t="shared" si="21"/>
        <v>156000</v>
      </c>
      <c r="G225" s="223">
        <v>156000</v>
      </c>
      <c r="H225" s="221">
        <v>0</v>
      </c>
      <c r="I225" s="221">
        <v>0</v>
      </c>
      <c r="J225" s="224">
        <v>0</v>
      </c>
      <c r="N225" s="288">
        <f t="shared" si="19"/>
        <v>0</v>
      </c>
    </row>
    <row r="226" spans="1:14" ht="24.75" customHeight="1">
      <c r="A226" s="488" t="s">
        <v>237</v>
      </c>
      <c r="B226" s="489"/>
      <c r="C226" s="489"/>
      <c r="D226" s="220">
        <f>SUM(D213:D225)</f>
        <v>146000</v>
      </c>
      <c r="E226" s="220">
        <f aca="true" t="shared" si="22" ref="E226:J226">SUM(E213:E225)</f>
        <v>146000</v>
      </c>
      <c r="F226" s="220">
        <f t="shared" si="22"/>
        <v>6654311</v>
      </c>
      <c r="G226" s="220">
        <f t="shared" si="22"/>
        <v>6508311</v>
      </c>
      <c r="H226" s="220">
        <f t="shared" si="22"/>
        <v>0</v>
      </c>
      <c r="I226" s="220">
        <f t="shared" si="22"/>
        <v>0</v>
      </c>
      <c r="J226" s="248">
        <f t="shared" si="22"/>
        <v>0</v>
      </c>
      <c r="N226" s="288">
        <f t="shared" si="19"/>
        <v>0</v>
      </c>
    </row>
    <row r="227" spans="1:14" ht="24.75" customHeight="1">
      <c r="A227" s="558" t="s">
        <v>238</v>
      </c>
      <c r="B227" s="559"/>
      <c r="C227" s="559"/>
      <c r="D227" s="268">
        <v>16100</v>
      </c>
      <c r="E227" s="268">
        <v>16100</v>
      </c>
      <c r="F227" s="268">
        <v>16100</v>
      </c>
      <c r="G227" s="268"/>
      <c r="H227" s="268"/>
      <c r="I227" s="268"/>
      <c r="J227" s="269"/>
      <c r="N227" s="288">
        <f t="shared" si="19"/>
        <v>0</v>
      </c>
    </row>
    <row r="228" spans="1:14" ht="24.75" customHeight="1">
      <c r="A228" s="560" t="s">
        <v>239</v>
      </c>
      <c r="B228" s="561"/>
      <c r="C228" s="561"/>
      <c r="D228" s="225">
        <f>D226+D227</f>
        <v>162100</v>
      </c>
      <c r="E228" s="225">
        <f aca="true" t="shared" si="23" ref="E228:J228">E226+E227</f>
        <v>162100</v>
      </c>
      <c r="F228" s="225">
        <f t="shared" si="23"/>
        <v>6670411</v>
      </c>
      <c r="G228" s="225">
        <f t="shared" si="23"/>
        <v>6508311</v>
      </c>
      <c r="H228" s="225">
        <f t="shared" si="23"/>
        <v>0</v>
      </c>
      <c r="I228" s="225">
        <f t="shared" si="23"/>
        <v>0</v>
      </c>
      <c r="J228" s="249">
        <f t="shared" si="23"/>
        <v>0</v>
      </c>
      <c r="N228" s="288">
        <f t="shared" si="19"/>
        <v>0</v>
      </c>
    </row>
    <row r="229" spans="1:14" ht="24.75" customHeight="1" thickBot="1">
      <c r="A229" s="479" t="s">
        <v>194</v>
      </c>
      <c r="B229" s="480"/>
      <c r="C229" s="480"/>
      <c r="D229" s="480"/>
      <c r="E229" s="480"/>
      <c r="F229" s="480"/>
      <c r="G229" s="480"/>
      <c r="H229" s="480"/>
      <c r="I229" s="480"/>
      <c r="J229" s="481"/>
      <c r="N229" s="288">
        <f t="shared" si="19"/>
        <v>0</v>
      </c>
    </row>
    <row r="230" spans="1:14" ht="51">
      <c r="A230" s="183" t="s">
        <v>195</v>
      </c>
      <c r="B230" s="173" t="s">
        <v>2</v>
      </c>
      <c r="C230" s="173" t="s">
        <v>231</v>
      </c>
      <c r="D230" s="175">
        <v>4000</v>
      </c>
      <c r="E230" s="175">
        <f>D230</f>
        <v>4000</v>
      </c>
      <c r="F230" s="184">
        <f>D230+G230+H230+I230+J230</f>
        <v>4000</v>
      </c>
      <c r="G230" s="176">
        <v>0</v>
      </c>
      <c r="H230" s="175">
        <v>0</v>
      </c>
      <c r="I230" s="175">
        <v>0</v>
      </c>
      <c r="J230" s="185">
        <v>0</v>
      </c>
      <c r="N230" s="288">
        <f t="shared" si="19"/>
        <v>0</v>
      </c>
    </row>
    <row r="231" spans="1:14" ht="64.5" thickBot="1">
      <c r="A231" s="167" t="s">
        <v>199</v>
      </c>
      <c r="B231" s="168" t="s">
        <v>2</v>
      </c>
      <c r="C231" s="168" t="s">
        <v>231</v>
      </c>
      <c r="D231" s="169">
        <v>26000</v>
      </c>
      <c r="E231" s="169">
        <f>D231</f>
        <v>26000</v>
      </c>
      <c r="F231" s="186">
        <f>D231+G231+H231+I231+J231</f>
        <v>26000</v>
      </c>
      <c r="G231" s="187">
        <v>0</v>
      </c>
      <c r="H231" s="188">
        <v>0</v>
      </c>
      <c r="I231" s="188">
        <v>0</v>
      </c>
      <c r="J231" s="189">
        <v>0</v>
      </c>
      <c r="N231" s="288">
        <f t="shared" si="19"/>
        <v>0</v>
      </c>
    </row>
    <row r="232" spans="1:14" ht="51">
      <c r="A232" s="190" t="s">
        <v>198</v>
      </c>
      <c r="B232" s="168" t="s">
        <v>2</v>
      </c>
      <c r="C232" s="173" t="s">
        <v>231</v>
      </c>
      <c r="D232" s="169">
        <v>115472</v>
      </c>
      <c r="E232" s="169">
        <f>D232</f>
        <v>115472</v>
      </c>
      <c r="F232" s="186">
        <f>D232+G232+H232+I232+J232</f>
        <v>1154723</v>
      </c>
      <c r="G232" s="180">
        <v>1039251</v>
      </c>
      <c r="H232" s="169">
        <v>0</v>
      </c>
      <c r="I232" s="169">
        <v>0</v>
      </c>
      <c r="J232" s="171">
        <v>0</v>
      </c>
      <c r="N232" s="288">
        <f t="shared" si="19"/>
        <v>0</v>
      </c>
    </row>
    <row r="233" spans="1:14" ht="51.75" thickBot="1">
      <c r="A233" s="167" t="s">
        <v>200</v>
      </c>
      <c r="B233" s="168" t="s">
        <v>2</v>
      </c>
      <c r="C233" s="168" t="s">
        <v>231</v>
      </c>
      <c r="D233" s="169">
        <v>32364</v>
      </c>
      <c r="E233" s="169">
        <f>D233</f>
        <v>32364</v>
      </c>
      <c r="F233" s="186">
        <f>D233+G233+H233+I233+J233</f>
        <v>32364</v>
      </c>
      <c r="G233" s="180">
        <v>0</v>
      </c>
      <c r="H233" s="169">
        <v>0</v>
      </c>
      <c r="I233" s="169">
        <v>0</v>
      </c>
      <c r="J233" s="171">
        <v>0</v>
      </c>
      <c r="N233" s="288">
        <f t="shared" si="19"/>
        <v>0</v>
      </c>
    </row>
    <row r="234" spans="1:14" ht="63.75">
      <c r="A234" s="167" t="s">
        <v>201</v>
      </c>
      <c r="B234" s="168" t="s">
        <v>2</v>
      </c>
      <c r="C234" s="173" t="s">
        <v>231</v>
      </c>
      <c r="D234" s="169">
        <v>1190</v>
      </c>
      <c r="E234" s="169">
        <f>D234</f>
        <v>1190</v>
      </c>
      <c r="F234" s="186">
        <f>D234+G234+H234+I234+J234</f>
        <v>11900</v>
      </c>
      <c r="G234" s="180">
        <v>10710</v>
      </c>
      <c r="H234" s="169">
        <v>0</v>
      </c>
      <c r="I234" s="169">
        <v>0</v>
      </c>
      <c r="J234" s="171">
        <v>0</v>
      </c>
      <c r="N234" s="288">
        <f t="shared" si="19"/>
        <v>0</v>
      </c>
    </row>
    <row r="235" spans="1:14" ht="77.25" thickBot="1">
      <c r="A235" s="167" t="s">
        <v>202</v>
      </c>
      <c r="B235" s="168" t="s">
        <v>2</v>
      </c>
      <c r="C235" s="168" t="s">
        <v>231</v>
      </c>
      <c r="D235" s="169">
        <v>1428</v>
      </c>
      <c r="E235" s="169">
        <f aca="true" t="shared" si="24" ref="E235:E241">D235</f>
        <v>1428</v>
      </c>
      <c r="F235" s="186">
        <f aca="true" t="shared" si="25" ref="F235:F241">D235+G235+H235+I235+J235</f>
        <v>14280</v>
      </c>
      <c r="G235" s="180">
        <v>12852</v>
      </c>
      <c r="H235" s="169">
        <v>0</v>
      </c>
      <c r="I235" s="169">
        <v>0</v>
      </c>
      <c r="J235" s="171">
        <v>0</v>
      </c>
      <c r="N235" s="288">
        <f t="shared" si="19"/>
        <v>0</v>
      </c>
    </row>
    <row r="236" spans="1:14" ht="38.25">
      <c r="A236" s="167" t="s">
        <v>114</v>
      </c>
      <c r="B236" s="168" t="s">
        <v>2</v>
      </c>
      <c r="C236" s="173" t="s">
        <v>231</v>
      </c>
      <c r="D236" s="169">
        <v>0</v>
      </c>
      <c r="E236" s="169">
        <f t="shared" si="24"/>
        <v>0</v>
      </c>
      <c r="F236" s="186">
        <f t="shared" si="25"/>
        <v>130000</v>
      </c>
      <c r="G236" s="180">
        <v>130000</v>
      </c>
      <c r="H236" s="169"/>
      <c r="I236" s="169"/>
      <c r="J236" s="171"/>
      <c r="N236" s="288">
        <f t="shared" si="19"/>
        <v>0</v>
      </c>
    </row>
    <row r="237" spans="1:14" ht="90" thickBot="1">
      <c r="A237" s="167" t="s">
        <v>115</v>
      </c>
      <c r="B237" s="168" t="s">
        <v>2</v>
      </c>
      <c r="C237" s="168" t="s">
        <v>231</v>
      </c>
      <c r="D237" s="169">
        <v>0</v>
      </c>
      <c r="E237" s="169">
        <f t="shared" si="24"/>
        <v>0</v>
      </c>
      <c r="F237" s="186">
        <f t="shared" si="25"/>
        <v>130000</v>
      </c>
      <c r="G237" s="180">
        <v>130000</v>
      </c>
      <c r="H237" s="169"/>
      <c r="I237" s="169"/>
      <c r="J237" s="171"/>
      <c r="N237" s="288">
        <f t="shared" si="19"/>
        <v>0</v>
      </c>
    </row>
    <row r="238" spans="1:14" ht="153">
      <c r="A238" s="167" t="s">
        <v>116</v>
      </c>
      <c r="B238" s="168" t="s">
        <v>2</v>
      </c>
      <c r="C238" s="173" t="s">
        <v>231</v>
      </c>
      <c r="D238" s="169">
        <v>0</v>
      </c>
      <c r="E238" s="169">
        <f t="shared" si="24"/>
        <v>0</v>
      </c>
      <c r="F238" s="186">
        <f t="shared" si="25"/>
        <v>153510</v>
      </c>
      <c r="G238" s="180">
        <v>153510</v>
      </c>
      <c r="H238" s="169"/>
      <c r="I238" s="169"/>
      <c r="J238" s="171"/>
      <c r="N238" s="288">
        <f t="shared" si="19"/>
        <v>0</v>
      </c>
    </row>
    <row r="239" spans="1:14" ht="102.75" thickBot="1">
      <c r="A239" s="167" t="s">
        <v>117</v>
      </c>
      <c r="B239" s="168" t="s">
        <v>2</v>
      </c>
      <c r="C239" s="168" t="s">
        <v>231</v>
      </c>
      <c r="D239" s="169">
        <v>0</v>
      </c>
      <c r="E239" s="169">
        <f t="shared" si="24"/>
        <v>0</v>
      </c>
      <c r="F239" s="186">
        <f t="shared" si="25"/>
        <v>152320</v>
      </c>
      <c r="G239" s="180">
        <v>152320</v>
      </c>
      <c r="H239" s="169"/>
      <c r="I239" s="169"/>
      <c r="J239" s="171"/>
      <c r="N239" s="288">
        <f t="shared" si="19"/>
        <v>0</v>
      </c>
    </row>
    <row r="240" spans="1:14" ht="38.25">
      <c r="A240" s="167" t="s">
        <v>88</v>
      </c>
      <c r="B240" s="168" t="s">
        <v>2</v>
      </c>
      <c r="C240" s="173" t="s">
        <v>231</v>
      </c>
      <c r="D240" s="169">
        <v>0</v>
      </c>
      <c r="E240" s="169">
        <f t="shared" si="24"/>
        <v>0</v>
      </c>
      <c r="F240" s="186">
        <f t="shared" si="25"/>
        <v>156080</v>
      </c>
      <c r="G240" s="180">
        <v>156080</v>
      </c>
      <c r="H240" s="169"/>
      <c r="I240" s="169"/>
      <c r="J240" s="171"/>
      <c r="N240" s="288">
        <f t="shared" si="19"/>
        <v>0</v>
      </c>
    </row>
    <row r="241" spans="1:14" ht="26.25" thickBot="1">
      <c r="A241" s="191" t="s">
        <v>101</v>
      </c>
      <c r="B241" s="132" t="s">
        <v>2</v>
      </c>
      <c r="C241" s="168" t="s">
        <v>231</v>
      </c>
      <c r="D241" s="221">
        <v>0</v>
      </c>
      <c r="E241" s="221">
        <f t="shared" si="24"/>
        <v>0</v>
      </c>
      <c r="F241" s="222">
        <f t="shared" si="25"/>
        <v>100000</v>
      </c>
      <c r="G241" s="226">
        <v>100000</v>
      </c>
      <c r="H241" s="221"/>
      <c r="I241" s="221"/>
      <c r="J241" s="224"/>
      <c r="N241" s="288">
        <f t="shared" si="19"/>
        <v>0</v>
      </c>
    </row>
    <row r="242" spans="1:14" ht="24.75" customHeight="1">
      <c r="A242" s="516" t="s">
        <v>240</v>
      </c>
      <c r="B242" s="517"/>
      <c r="C242" s="517"/>
      <c r="D242" s="227">
        <f>SUM(D230:D241)</f>
        <v>180454</v>
      </c>
      <c r="E242" s="227">
        <f aca="true" t="shared" si="26" ref="E242:J242">SUM(E230:E241)</f>
        <v>180454</v>
      </c>
      <c r="F242" s="227">
        <f t="shared" si="26"/>
        <v>2065177</v>
      </c>
      <c r="G242" s="227">
        <f t="shared" si="26"/>
        <v>1884723</v>
      </c>
      <c r="H242" s="227">
        <f t="shared" si="26"/>
        <v>0</v>
      </c>
      <c r="I242" s="227">
        <f t="shared" si="26"/>
        <v>0</v>
      </c>
      <c r="J242" s="250">
        <f t="shared" si="26"/>
        <v>0</v>
      </c>
      <c r="N242" s="288">
        <f t="shared" si="19"/>
        <v>0</v>
      </c>
    </row>
    <row r="243" spans="1:14" ht="24.75" customHeight="1">
      <c r="A243" s="562" t="s">
        <v>241</v>
      </c>
      <c r="B243" s="563"/>
      <c r="C243" s="563"/>
      <c r="D243" s="268">
        <v>8000</v>
      </c>
      <c r="E243" s="268">
        <v>8000</v>
      </c>
      <c r="F243" s="268">
        <v>8000</v>
      </c>
      <c r="G243" s="268"/>
      <c r="H243" s="268"/>
      <c r="I243" s="268"/>
      <c r="J243" s="269"/>
      <c r="N243" s="288">
        <f t="shared" si="19"/>
        <v>0</v>
      </c>
    </row>
    <row r="244" spans="1:14" ht="24.75" customHeight="1" thickBot="1">
      <c r="A244" s="564" t="s">
        <v>242</v>
      </c>
      <c r="B244" s="565"/>
      <c r="C244" s="565"/>
      <c r="D244" s="270">
        <f>D242+D243</f>
        <v>188454</v>
      </c>
      <c r="E244" s="270">
        <f aca="true" t="shared" si="27" ref="E244:J244">E242+E243</f>
        <v>188454</v>
      </c>
      <c r="F244" s="270">
        <f t="shared" si="27"/>
        <v>2073177</v>
      </c>
      <c r="G244" s="270">
        <f t="shared" si="27"/>
        <v>1884723</v>
      </c>
      <c r="H244" s="270">
        <f t="shared" si="27"/>
        <v>0</v>
      </c>
      <c r="I244" s="270">
        <f t="shared" si="27"/>
        <v>0</v>
      </c>
      <c r="J244" s="271">
        <f t="shared" si="27"/>
        <v>0</v>
      </c>
      <c r="N244" s="288">
        <f t="shared" si="19"/>
        <v>0</v>
      </c>
    </row>
    <row r="245" spans="1:14" ht="24.75" customHeight="1" thickBot="1">
      <c r="A245" s="546" t="s">
        <v>181</v>
      </c>
      <c r="B245" s="547"/>
      <c r="C245" s="547"/>
      <c r="D245" s="547"/>
      <c r="E245" s="547"/>
      <c r="F245" s="547"/>
      <c r="G245" s="547"/>
      <c r="H245" s="547"/>
      <c r="I245" s="547"/>
      <c r="J245" s="548"/>
      <c r="N245" s="288">
        <f t="shared" si="19"/>
        <v>0</v>
      </c>
    </row>
    <row r="246" spans="1:14" ht="26.25">
      <c r="A246" s="172" t="s">
        <v>167</v>
      </c>
      <c r="B246" s="173" t="s">
        <v>2</v>
      </c>
      <c r="C246" s="173" t="s">
        <v>232</v>
      </c>
      <c r="D246" s="174">
        <v>0</v>
      </c>
      <c r="E246" s="175">
        <f>D246</f>
        <v>0</v>
      </c>
      <c r="F246" s="213">
        <f>D246+G246+H246+I246+J246</f>
        <v>170000</v>
      </c>
      <c r="G246" s="176">
        <v>170000</v>
      </c>
      <c r="H246" s="177"/>
      <c r="I246" s="177"/>
      <c r="J246" s="178"/>
      <c r="N246" s="288">
        <f t="shared" si="19"/>
        <v>0</v>
      </c>
    </row>
    <row r="247" spans="1:14" ht="27" thickBot="1">
      <c r="A247" s="57" t="s">
        <v>87</v>
      </c>
      <c r="B247" s="168" t="s">
        <v>2</v>
      </c>
      <c r="C247" s="168" t="s">
        <v>232</v>
      </c>
      <c r="D247" s="179">
        <v>0</v>
      </c>
      <c r="E247" s="169">
        <f>D247</f>
        <v>0</v>
      </c>
      <c r="F247" s="214">
        <f>D247+G247+H247+I247+J247</f>
        <v>170000</v>
      </c>
      <c r="G247" s="180">
        <v>170000</v>
      </c>
      <c r="H247" s="181"/>
      <c r="I247" s="181"/>
      <c r="J247" s="182"/>
      <c r="N247" s="288">
        <f t="shared" si="19"/>
        <v>0</v>
      </c>
    </row>
    <row r="248" spans="1:14" ht="64.5">
      <c r="A248" s="57" t="s">
        <v>122</v>
      </c>
      <c r="B248" s="168" t="s">
        <v>2</v>
      </c>
      <c r="C248" s="173" t="s">
        <v>232</v>
      </c>
      <c r="D248" s="179">
        <v>0</v>
      </c>
      <c r="E248" s="169">
        <f>D248</f>
        <v>0</v>
      </c>
      <c r="F248" s="214">
        <f>D248+G248+H248+I248+J248</f>
        <v>160000</v>
      </c>
      <c r="G248" s="180">
        <v>160000</v>
      </c>
      <c r="H248" s="181"/>
      <c r="I248" s="181"/>
      <c r="J248" s="182"/>
      <c r="N248" s="288">
        <f t="shared" si="19"/>
        <v>0</v>
      </c>
    </row>
    <row r="249" spans="1:14" ht="54" customHeight="1" hidden="1">
      <c r="A249" s="231"/>
      <c r="B249" s="218"/>
      <c r="C249" s="218"/>
      <c r="D249" s="221"/>
      <c r="E249" s="221">
        <f>D249</f>
        <v>0</v>
      </c>
      <c r="F249" s="228">
        <f>D249+G249+H249+I249+J249</f>
        <v>0</v>
      </c>
      <c r="G249" s="226">
        <v>0</v>
      </c>
      <c r="H249" s="229">
        <v>0</v>
      </c>
      <c r="I249" s="229">
        <v>0</v>
      </c>
      <c r="J249" s="230">
        <v>0</v>
      </c>
      <c r="N249" s="288">
        <f t="shared" si="19"/>
        <v>0</v>
      </c>
    </row>
    <row r="250" spans="1:14" ht="34.5" customHeight="1">
      <c r="A250" s="474" t="s">
        <v>244</v>
      </c>
      <c r="B250" s="475"/>
      <c r="C250" s="475"/>
      <c r="D250" s="220">
        <f>SUM(D246:D249)</f>
        <v>0</v>
      </c>
      <c r="E250" s="220">
        <f aca="true" t="shared" si="28" ref="E250:J250">SUM(E246:E249)</f>
        <v>0</v>
      </c>
      <c r="F250" s="220">
        <f t="shared" si="28"/>
        <v>500000</v>
      </c>
      <c r="G250" s="220">
        <f t="shared" si="28"/>
        <v>500000</v>
      </c>
      <c r="H250" s="220">
        <f t="shared" si="28"/>
        <v>0</v>
      </c>
      <c r="I250" s="220">
        <f t="shared" si="28"/>
        <v>0</v>
      </c>
      <c r="J250" s="248">
        <f t="shared" si="28"/>
        <v>0</v>
      </c>
      <c r="N250" s="288">
        <f t="shared" si="19"/>
        <v>0</v>
      </c>
    </row>
    <row r="251" spans="1:14" ht="34.5" customHeight="1">
      <c r="A251" s="558" t="s">
        <v>245</v>
      </c>
      <c r="B251" s="559"/>
      <c r="C251" s="559"/>
      <c r="D251" s="268">
        <v>139500</v>
      </c>
      <c r="E251" s="268">
        <v>139500</v>
      </c>
      <c r="F251" s="268">
        <v>139500</v>
      </c>
      <c r="G251" s="268"/>
      <c r="H251" s="268"/>
      <c r="I251" s="268"/>
      <c r="J251" s="269"/>
      <c r="N251" s="288">
        <f t="shared" si="19"/>
        <v>0</v>
      </c>
    </row>
    <row r="252" spans="1:14" ht="34.5" customHeight="1" hidden="1">
      <c r="A252" s="474" t="s">
        <v>243</v>
      </c>
      <c r="B252" s="475"/>
      <c r="C252" s="475"/>
      <c r="D252" s="220"/>
      <c r="E252" s="220"/>
      <c r="F252" s="220"/>
      <c r="G252" s="220"/>
      <c r="H252" s="220"/>
      <c r="I252" s="220"/>
      <c r="J252" s="248"/>
      <c r="N252" s="288">
        <f t="shared" si="19"/>
        <v>0</v>
      </c>
    </row>
    <row r="253" spans="1:14" ht="34.5" customHeight="1">
      <c r="A253" s="566" t="s">
        <v>281</v>
      </c>
      <c r="B253" s="567"/>
      <c r="C253" s="568"/>
      <c r="D253" s="225">
        <f>D252+D250+D251</f>
        <v>139500</v>
      </c>
      <c r="E253" s="225">
        <f aca="true" t="shared" si="29" ref="E253:J253">E252+E250+E251</f>
        <v>139500</v>
      </c>
      <c r="F253" s="225">
        <f t="shared" si="29"/>
        <v>639500</v>
      </c>
      <c r="G253" s="225">
        <f t="shared" si="29"/>
        <v>500000</v>
      </c>
      <c r="H253" s="225">
        <f t="shared" si="29"/>
        <v>0</v>
      </c>
      <c r="I253" s="225">
        <f t="shared" si="29"/>
        <v>0</v>
      </c>
      <c r="J253" s="249">
        <f t="shared" si="29"/>
        <v>0</v>
      </c>
      <c r="N253" s="288">
        <f t="shared" si="19"/>
        <v>0</v>
      </c>
    </row>
    <row r="254" spans="1:14" ht="15" customHeight="1">
      <c r="A254" s="471" t="s">
        <v>211</v>
      </c>
      <c r="B254" s="472"/>
      <c r="C254" s="472"/>
      <c r="D254" s="472"/>
      <c r="E254" s="472"/>
      <c r="F254" s="472"/>
      <c r="G254" s="472"/>
      <c r="H254" s="472"/>
      <c r="I254" s="472"/>
      <c r="J254" s="473"/>
      <c r="N254" s="288">
        <f t="shared" si="19"/>
        <v>0</v>
      </c>
    </row>
    <row r="255" spans="1:14" ht="38.25">
      <c r="A255" s="167" t="s">
        <v>91</v>
      </c>
      <c r="B255" s="168" t="s">
        <v>2</v>
      </c>
      <c r="C255" s="168" t="s">
        <v>233</v>
      </c>
      <c r="D255" s="169">
        <v>0</v>
      </c>
      <c r="E255" s="169">
        <f>D255</f>
        <v>0</v>
      </c>
      <c r="F255" s="170">
        <f>D255+G255+H255+I255+J255</f>
        <v>158000</v>
      </c>
      <c r="G255" s="169">
        <v>158000</v>
      </c>
      <c r="H255" s="169"/>
      <c r="I255" s="169"/>
      <c r="J255" s="171"/>
      <c r="N255" s="288">
        <f t="shared" si="19"/>
        <v>0</v>
      </c>
    </row>
    <row r="256" spans="1:14" ht="15" customHeight="1" thickBot="1">
      <c r="A256" s="468" t="s">
        <v>282</v>
      </c>
      <c r="B256" s="469"/>
      <c r="C256" s="470"/>
      <c r="D256" s="131">
        <f aca="true" t="shared" si="30" ref="D256:J256">SUM(D255)</f>
        <v>0</v>
      </c>
      <c r="E256" s="131">
        <f t="shared" si="30"/>
        <v>0</v>
      </c>
      <c r="F256" s="131">
        <f t="shared" si="30"/>
        <v>158000</v>
      </c>
      <c r="G256" s="131">
        <f t="shared" si="30"/>
        <v>158000</v>
      </c>
      <c r="H256" s="131">
        <f t="shared" si="30"/>
        <v>0</v>
      </c>
      <c r="I256" s="131">
        <f t="shared" si="30"/>
        <v>0</v>
      </c>
      <c r="J256" s="251">
        <f t="shared" si="30"/>
        <v>0</v>
      </c>
      <c r="N256" s="288">
        <f t="shared" si="19"/>
        <v>0</v>
      </c>
    </row>
    <row r="257" spans="1:14" ht="58.5" customHeight="1">
      <c r="A257" s="496" t="s">
        <v>246</v>
      </c>
      <c r="B257" s="497"/>
      <c r="C257" s="498"/>
      <c r="D257" s="126">
        <v>300000</v>
      </c>
      <c r="E257" s="126">
        <v>300000</v>
      </c>
      <c r="F257" s="127">
        <v>300000</v>
      </c>
      <c r="G257" s="128"/>
      <c r="H257" s="129"/>
      <c r="I257" s="129"/>
      <c r="J257" s="130"/>
      <c r="N257" s="288">
        <f t="shared" si="19"/>
        <v>0</v>
      </c>
    </row>
    <row r="258" spans="1:14" ht="33" customHeight="1">
      <c r="A258" s="496" t="s">
        <v>247</v>
      </c>
      <c r="B258" s="497"/>
      <c r="C258" s="498"/>
      <c r="D258" s="233">
        <v>162000</v>
      </c>
      <c r="E258" s="233">
        <v>162000</v>
      </c>
      <c r="F258" s="234">
        <v>162000</v>
      </c>
      <c r="G258" s="235"/>
      <c r="H258" s="236"/>
      <c r="I258" s="236"/>
      <c r="J258" s="237"/>
      <c r="N258" s="288">
        <f t="shared" si="19"/>
        <v>0</v>
      </c>
    </row>
    <row r="259" spans="1:14" ht="33" customHeight="1">
      <c r="A259" s="569" t="s">
        <v>248</v>
      </c>
      <c r="B259" s="570"/>
      <c r="C259" s="571"/>
      <c r="D259" s="239">
        <f>D16+D32+D48+D56+D104+D107+D204</f>
        <v>22359562</v>
      </c>
      <c r="E259" s="239">
        <f aca="true" t="shared" si="31" ref="E259:J259">E16+E32+E48+E56+E104+E107+E204</f>
        <v>22359562</v>
      </c>
      <c r="F259" s="239">
        <f t="shared" si="31"/>
        <v>255562007</v>
      </c>
      <c r="G259" s="239">
        <f t="shared" si="31"/>
        <v>105423555</v>
      </c>
      <c r="H259" s="239">
        <f t="shared" si="31"/>
        <v>70630000</v>
      </c>
      <c r="I259" s="239">
        <f t="shared" si="31"/>
        <v>57148890</v>
      </c>
      <c r="J259" s="239">
        <f t="shared" si="31"/>
        <v>0</v>
      </c>
      <c r="N259" s="288">
        <f t="shared" si="19"/>
        <v>0</v>
      </c>
    </row>
    <row r="260" spans="1:14" ht="33" customHeight="1">
      <c r="A260" s="569" t="s">
        <v>279</v>
      </c>
      <c r="B260" s="570"/>
      <c r="C260" s="571"/>
      <c r="D260" s="289">
        <f>D211+D226+D227+D243+D242+D250+D251+D256</f>
        <v>621343</v>
      </c>
      <c r="E260" s="289">
        <f aca="true" t="shared" si="32" ref="E260:J260">E211+E226+E227+E243+E242+E250+E251+E256</f>
        <v>621343</v>
      </c>
      <c r="F260" s="289">
        <f t="shared" si="32"/>
        <v>9672377</v>
      </c>
      <c r="G260" s="289">
        <f t="shared" si="32"/>
        <v>9051034</v>
      </c>
      <c r="H260" s="289">
        <f t="shared" si="32"/>
        <v>0</v>
      </c>
      <c r="I260" s="289">
        <f t="shared" si="32"/>
        <v>0</v>
      </c>
      <c r="J260" s="289">
        <f t="shared" si="32"/>
        <v>0</v>
      </c>
      <c r="N260" s="288">
        <f t="shared" si="19"/>
        <v>0</v>
      </c>
    </row>
    <row r="261" spans="1:14" ht="33" customHeight="1">
      <c r="A261" s="569" t="s">
        <v>249</v>
      </c>
      <c r="B261" s="570"/>
      <c r="C261" s="571"/>
      <c r="D261" s="238">
        <f>D257+D258</f>
        <v>462000</v>
      </c>
      <c r="E261" s="238">
        <f aca="true" t="shared" si="33" ref="E261:J261">E257+E258</f>
        <v>462000</v>
      </c>
      <c r="F261" s="238">
        <f t="shared" si="33"/>
        <v>462000</v>
      </c>
      <c r="G261" s="238">
        <f t="shared" si="33"/>
        <v>0</v>
      </c>
      <c r="H261" s="238">
        <f t="shared" si="33"/>
        <v>0</v>
      </c>
      <c r="I261" s="238">
        <f t="shared" si="33"/>
        <v>0</v>
      </c>
      <c r="J261" s="238">
        <f t="shared" si="33"/>
        <v>0</v>
      </c>
      <c r="N261" s="288">
        <f t="shared" si="19"/>
        <v>0</v>
      </c>
    </row>
    <row r="262" spans="1:14" ht="39.75" customHeight="1" thickBot="1">
      <c r="A262" s="494" t="s">
        <v>26</v>
      </c>
      <c r="B262" s="495"/>
      <c r="C262" s="495"/>
      <c r="D262" s="254">
        <f>D261+D260+D259</f>
        <v>23442905</v>
      </c>
      <c r="E262" s="254">
        <f aca="true" t="shared" si="34" ref="E262:J262">E261+E260+E259</f>
        <v>23442905</v>
      </c>
      <c r="F262" s="254">
        <f t="shared" si="34"/>
        <v>265696384</v>
      </c>
      <c r="G262" s="254">
        <f t="shared" si="34"/>
        <v>114474589</v>
      </c>
      <c r="H262" s="254">
        <f t="shared" si="34"/>
        <v>70630000</v>
      </c>
      <c r="I262" s="254">
        <f t="shared" si="34"/>
        <v>57148890</v>
      </c>
      <c r="J262" s="255">
        <f t="shared" si="34"/>
        <v>0</v>
      </c>
      <c r="N262" s="288">
        <f t="shared" si="19"/>
        <v>0</v>
      </c>
    </row>
    <row r="263" spans="1:9" ht="18" customHeight="1">
      <c r="A263" s="280"/>
      <c r="B263" s="280"/>
      <c r="C263" s="280"/>
      <c r="D263" s="20"/>
      <c r="E263" s="20"/>
      <c r="F263" s="20"/>
      <c r="G263" s="11"/>
      <c r="H263" s="11"/>
      <c r="I263" s="11"/>
    </row>
    <row r="264" spans="1:10" ht="12.75">
      <c r="A264" s="21" t="s">
        <v>103</v>
      </c>
      <c r="B264" s="22"/>
      <c r="C264" s="22"/>
      <c r="D264" s="22" t="s">
        <v>104</v>
      </c>
      <c r="E264" s="22"/>
      <c r="F264" s="22"/>
      <c r="G264" s="27" t="s">
        <v>105</v>
      </c>
      <c r="H264" s="27"/>
      <c r="I264" s="27" t="s">
        <v>106</v>
      </c>
      <c r="J264" s="27"/>
    </row>
    <row r="265" spans="1:10" ht="12.75">
      <c r="A265" s="21" t="s">
        <v>107</v>
      </c>
      <c r="B265" s="22"/>
      <c r="C265" s="22"/>
      <c r="D265" s="22" t="s">
        <v>108</v>
      </c>
      <c r="E265" s="22"/>
      <c r="F265" s="22"/>
      <c r="G265" s="27" t="s">
        <v>109</v>
      </c>
      <c r="H265" s="27"/>
      <c r="I265" s="27" t="s">
        <v>110</v>
      </c>
      <c r="J265" s="27"/>
    </row>
    <row r="266" spans="1:10" ht="12.75">
      <c r="A266" s="22"/>
      <c r="B266" s="22"/>
      <c r="C266" s="22"/>
      <c r="D266" s="22"/>
      <c r="E266" s="22"/>
      <c r="F266" s="22"/>
      <c r="G266" s="27"/>
      <c r="H266" s="27"/>
      <c r="I266" s="27"/>
      <c r="J266" s="27"/>
    </row>
    <row r="267" spans="1:10" ht="12.75">
      <c r="A267" s="493"/>
      <c r="B267" s="493"/>
      <c r="C267" s="493"/>
      <c r="D267" s="493"/>
      <c r="E267" s="493"/>
      <c r="F267" s="493"/>
      <c r="G267" s="467"/>
      <c r="H267" s="467"/>
      <c r="I267" s="467"/>
      <c r="J267" s="467"/>
    </row>
    <row r="268" spans="1:6" ht="12.75">
      <c r="A268" s="25"/>
      <c r="B268" s="25"/>
      <c r="C268" s="25"/>
      <c r="D268" s="25"/>
      <c r="E268" s="25"/>
      <c r="F268" s="25"/>
    </row>
    <row r="269" spans="1:6" ht="12.75">
      <c r="A269" s="25"/>
      <c r="B269" s="25"/>
      <c r="C269" s="25"/>
      <c r="D269" s="25"/>
      <c r="E269" s="25"/>
      <c r="F269" s="25"/>
    </row>
    <row r="270" spans="1:6" ht="12.75">
      <c r="A270" s="26"/>
      <c r="B270" s="25"/>
      <c r="C270" s="25"/>
      <c r="D270" s="25"/>
      <c r="E270" s="25"/>
      <c r="F270" s="25"/>
    </row>
    <row r="271" spans="1:6" ht="12.75">
      <c r="A271" s="26"/>
      <c r="B271" s="25"/>
      <c r="C271" s="25"/>
      <c r="D271" s="25"/>
      <c r="E271" s="290" t="s">
        <v>284</v>
      </c>
      <c r="F271" s="290" t="s">
        <v>285</v>
      </c>
    </row>
    <row r="272" spans="1:6" ht="12.75">
      <c r="A272" s="26"/>
      <c r="B272" s="27"/>
      <c r="C272" s="27"/>
      <c r="D272" s="25"/>
      <c r="E272" s="25"/>
      <c r="F272" s="27"/>
    </row>
    <row r="273" spans="1:6" ht="12.75">
      <c r="A273" s="26"/>
      <c r="B273" s="25"/>
      <c r="C273" s="25"/>
      <c r="D273" s="11" t="s">
        <v>283</v>
      </c>
      <c r="E273" s="25">
        <v>23442905</v>
      </c>
      <c r="F273" s="39">
        <f>E273-D262</f>
        <v>0</v>
      </c>
    </row>
    <row r="274" spans="1:6" ht="12.75">
      <c r="A274" s="26"/>
      <c r="B274" s="25"/>
      <c r="C274" s="25"/>
      <c r="D274" s="11" t="s">
        <v>286</v>
      </c>
      <c r="E274" s="25">
        <v>462000</v>
      </c>
      <c r="F274" s="39">
        <f>E274-D261</f>
        <v>0</v>
      </c>
    </row>
    <row r="275" spans="1:6" ht="12.75">
      <c r="A275" s="25"/>
      <c r="B275" s="25"/>
      <c r="C275" s="25"/>
      <c r="D275" s="11" t="s">
        <v>287</v>
      </c>
      <c r="E275" s="25">
        <v>621343</v>
      </c>
      <c r="F275" s="39">
        <f>E275-D260</f>
        <v>0</v>
      </c>
    </row>
    <row r="276" spans="1:6" ht="12.75">
      <c r="A276" s="28"/>
      <c r="B276" s="25"/>
      <c r="C276" s="25"/>
      <c r="D276" s="11" t="s">
        <v>288</v>
      </c>
      <c r="E276" s="25">
        <v>22359562</v>
      </c>
      <c r="F276" s="39">
        <f>E276-D259</f>
        <v>0</v>
      </c>
    </row>
    <row r="277" spans="1:6" ht="12.75">
      <c r="A277" s="26"/>
      <c r="B277" s="25"/>
      <c r="C277" s="25"/>
      <c r="D277" s="25"/>
      <c r="E277" s="25"/>
      <c r="F277" s="25"/>
    </row>
    <row r="278" spans="1:6" ht="12.75">
      <c r="A278" s="25"/>
      <c r="B278" s="25"/>
      <c r="C278" s="25"/>
      <c r="D278" s="25"/>
      <c r="E278" s="25"/>
      <c r="F278" s="25"/>
    </row>
    <row r="279" spans="1:6" ht="12.75">
      <c r="A279" s="25"/>
      <c r="B279" s="25"/>
      <c r="C279" s="25"/>
      <c r="D279" s="25"/>
      <c r="E279" s="25"/>
      <c r="F279" s="25"/>
    </row>
    <row r="280" spans="1:6" ht="12.75">
      <c r="A280" s="25"/>
      <c r="B280" s="25"/>
      <c r="C280" s="25"/>
      <c r="D280" s="25"/>
      <c r="E280" s="25"/>
      <c r="F280" s="25"/>
    </row>
    <row r="281" spans="1:6" ht="12.75">
      <c r="A281" s="25"/>
      <c r="B281" s="25"/>
      <c r="C281" s="25"/>
      <c r="D281" s="25"/>
      <c r="E281" s="25"/>
      <c r="F281" s="25"/>
    </row>
    <row r="282" spans="1:6" ht="12.75">
      <c r="A282" s="25"/>
      <c r="B282" s="25"/>
      <c r="C282" s="25"/>
      <c r="D282" s="25"/>
      <c r="E282" s="25"/>
      <c r="F282" s="25"/>
    </row>
    <row r="283" spans="1:6" ht="12.75">
      <c r="A283" s="29"/>
      <c r="B283" s="25"/>
      <c r="C283" s="25"/>
      <c r="D283" s="25"/>
      <c r="E283" s="25"/>
      <c r="F283" s="25"/>
    </row>
    <row r="284" spans="1:6" ht="12.75">
      <c r="A284" s="30"/>
      <c r="B284" s="31"/>
      <c r="C284" s="31"/>
      <c r="D284" s="31"/>
      <c r="E284" s="31"/>
      <c r="F284" s="31"/>
    </row>
    <row r="285" spans="1:6" ht="12.75">
      <c r="A285" s="30"/>
      <c r="B285" s="31"/>
      <c r="C285" s="31"/>
      <c r="D285" s="31"/>
      <c r="E285" s="31"/>
      <c r="F285" s="31"/>
    </row>
    <row r="286" spans="1:6" ht="12.75">
      <c r="A286" s="30"/>
      <c r="B286" s="31"/>
      <c r="C286" s="31"/>
      <c r="D286" s="31"/>
      <c r="E286" s="31"/>
      <c r="F286" s="31"/>
    </row>
    <row r="287" spans="1:6" ht="12.75">
      <c r="A287" s="32"/>
      <c r="B287" s="31"/>
      <c r="C287" s="31"/>
      <c r="D287" s="31"/>
      <c r="E287" s="31"/>
      <c r="F287" s="31"/>
    </row>
    <row r="288" spans="1:6" ht="12.75">
      <c r="A288" s="33"/>
      <c r="B288" s="25"/>
      <c r="C288" s="25"/>
      <c r="D288" s="25"/>
      <c r="E288" s="25"/>
      <c r="F288" s="25"/>
    </row>
    <row r="289" spans="1:6" ht="12.75">
      <c r="A289" s="33"/>
      <c r="B289" s="25"/>
      <c r="C289" s="25"/>
      <c r="D289" s="25"/>
      <c r="E289" s="25"/>
      <c r="F289" s="25"/>
    </row>
    <row r="290" spans="1:6" ht="12.75">
      <c r="A290" s="33"/>
      <c r="B290" s="25"/>
      <c r="C290" s="25"/>
      <c r="D290" s="25"/>
      <c r="E290" s="25"/>
      <c r="F290" s="25"/>
    </row>
    <row r="291" spans="1:6" ht="12.75">
      <c r="A291" s="34"/>
      <c r="B291" s="27"/>
      <c r="C291" s="27"/>
      <c r="D291" s="27"/>
      <c r="E291" s="27"/>
      <c r="F291" s="27"/>
    </row>
    <row r="292" spans="1:6" ht="12.75">
      <c r="A292" s="25"/>
      <c r="B292" s="25"/>
      <c r="C292" s="25"/>
      <c r="D292" s="25"/>
      <c r="E292" s="25"/>
      <c r="F292" s="25"/>
    </row>
    <row r="293" spans="1:6" ht="12.75">
      <c r="A293" s="25"/>
      <c r="B293" s="25"/>
      <c r="C293" s="25"/>
      <c r="D293" s="25"/>
      <c r="E293" s="25"/>
      <c r="F293" s="25"/>
    </row>
    <row r="294" spans="1:6" ht="12.75">
      <c r="A294" s="25"/>
      <c r="B294" s="25"/>
      <c r="C294" s="25"/>
      <c r="D294" s="25"/>
      <c r="E294" s="25"/>
      <c r="F294" s="25"/>
    </row>
    <row r="295" spans="1:6" ht="12.75">
      <c r="A295" s="40"/>
      <c r="B295" s="25"/>
      <c r="C295" s="25"/>
      <c r="D295" s="25"/>
      <c r="E295" s="25"/>
      <c r="F295" s="25"/>
    </row>
    <row r="296" spans="1:6" ht="12.75">
      <c r="A296" s="36"/>
      <c r="B296" s="27"/>
      <c r="C296" s="25"/>
      <c r="D296" s="25"/>
      <c r="E296" s="25"/>
      <c r="F296" s="25"/>
    </row>
    <row r="297" spans="1:6" ht="12.75">
      <c r="A297" s="25"/>
      <c r="B297" s="25"/>
      <c r="C297" s="25"/>
      <c r="D297" s="25"/>
      <c r="E297" s="25"/>
      <c r="F297" s="25"/>
    </row>
    <row r="298" spans="1:6" ht="12.75">
      <c r="A298" s="25"/>
      <c r="B298" s="25"/>
      <c r="C298" s="25"/>
      <c r="D298" s="25"/>
      <c r="E298" s="25"/>
      <c r="F298" s="25"/>
    </row>
    <row r="299" spans="1:6" ht="12.75">
      <c r="A299" s="25"/>
      <c r="B299" s="25"/>
      <c r="C299" s="25"/>
      <c r="D299" s="25"/>
      <c r="E299" s="25"/>
      <c r="F299" s="25"/>
    </row>
    <row r="300" spans="1:6" ht="12.75">
      <c r="A300" s="25"/>
      <c r="B300" s="25"/>
      <c r="C300" s="25"/>
      <c r="D300" s="25"/>
      <c r="E300" s="25"/>
      <c r="F300" s="25"/>
    </row>
    <row r="301" spans="1:6" ht="12.75">
      <c r="A301" s="279"/>
      <c r="B301" s="279"/>
      <c r="C301" s="279"/>
      <c r="D301" s="279"/>
      <c r="E301" s="25"/>
      <c r="F301" s="25"/>
    </row>
    <row r="302" spans="1:6" ht="12.75">
      <c r="A302" s="36"/>
      <c r="B302" s="25"/>
      <c r="C302" s="25"/>
      <c r="D302" s="38"/>
      <c r="E302" s="25"/>
      <c r="F302" s="25"/>
    </row>
    <row r="303" spans="1:6" ht="12.75">
      <c r="A303" s="39"/>
      <c r="B303" s="25"/>
      <c r="C303" s="25"/>
      <c r="D303" s="39"/>
      <c r="E303" s="25"/>
      <c r="F303" s="25"/>
    </row>
    <row r="304" spans="1:6" ht="12.75">
      <c r="A304" s="39"/>
      <c r="B304" s="25"/>
      <c r="C304" s="25"/>
      <c r="D304" s="39"/>
      <c r="E304" s="25"/>
      <c r="F304" s="25"/>
    </row>
    <row r="305" spans="1:6" ht="12.75">
      <c r="A305" s="39"/>
      <c r="B305" s="25"/>
      <c r="C305" s="25"/>
      <c r="D305" s="39"/>
      <c r="E305" s="25"/>
      <c r="F305" s="25"/>
    </row>
    <row r="306" spans="1:6" ht="12.75">
      <c r="A306" s="39"/>
      <c r="B306" s="25"/>
      <c r="C306" s="25"/>
      <c r="D306" s="39"/>
      <c r="E306" s="25"/>
      <c r="F306" s="25"/>
    </row>
    <row r="307" spans="1:6" ht="12.75">
      <c r="A307" s="39"/>
      <c r="B307" s="25"/>
      <c r="C307" s="25"/>
      <c r="D307" s="39"/>
      <c r="E307" s="25"/>
      <c r="F307" s="25"/>
    </row>
    <row r="308" spans="1:6" ht="12.75">
      <c r="A308" s="39"/>
      <c r="B308" s="25"/>
      <c r="C308" s="25"/>
      <c r="D308" s="39"/>
      <c r="E308" s="25"/>
      <c r="F308" s="25"/>
    </row>
    <row r="309" spans="1:6" ht="12.75">
      <c r="A309" s="39"/>
      <c r="B309" s="25"/>
      <c r="C309" s="25"/>
      <c r="D309" s="25"/>
      <c r="E309" s="25"/>
      <c r="F309" s="25"/>
    </row>
    <row r="310" spans="1:6" ht="12.75">
      <c r="A310" s="39"/>
      <c r="B310" s="25"/>
      <c r="C310" s="25"/>
      <c r="D310" s="25"/>
      <c r="E310" s="25"/>
      <c r="F310" s="25"/>
    </row>
    <row r="311" spans="1:6" ht="12.75">
      <c r="A311" s="25"/>
      <c r="B311" s="25"/>
      <c r="C311" s="25"/>
      <c r="D311" s="25"/>
      <c r="E311" s="25"/>
      <c r="F311" s="25"/>
    </row>
    <row r="312" spans="1:6" ht="12.75">
      <c r="A312" s="25"/>
      <c r="B312" s="25"/>
      <c r="C312" s="25"/>
      <c r="D312" s="25"/>
      <c r="E312" s="25"/>
      <c r="F312" s="25"/>
    </row>
    <row r="313" spans="1:6" ht="12.75">
      <c r="A313" s="25"/>
      <c r="B313" s="25"/>
      <c r="C313" s="25"/>
      <c r="D313" s="25"/>
      <c r="E313" s="25"/>
      <c r="F313" s="25"/>
    </row>
    <row r="314" spans="1:6" ht="12.75">
      <c r="A314" s="25"/>
      <c r="B314" s="25"/>
      <c r="C314" s="25"/>
      <c r="D314" s="25"/>
      <c r="E314" s="40"/>
      <c r="F314" s="25"/>
    </row>
    <row r="315" spans="1:6" ht="12.75">
      <c r="A315" s="25"/>
      <c r="B315" s="25"/>
      <c r="C315" s="25"/>
      <c r="D315" s="25"/>
      <c r="E315" s="25"/>
      <c r="F315" s="25"/>
    </row>
    <row r="316" spans="1:6" ht="12.75">
      <c r="A316" s="25"/>
      <c r="B316" s="25"/>
      <c r="C316" s="25"/>
      <c r="D316" s="25"/>
      <c r="E316" s="25"/>
      <c r="F316" s="25"/>
    </row>
    <row r="317" spans="1:6" ht="12.75">
      <c r="A317" s="25"/>
      <c r="B317" s="25"/>
      <c r="C317" s="25"/>
      <c r="D317" s="25"/>
      <c r="E317" s="25"/>
      <c r="F317" s="25"/>
    </row>
    <row r="318" spans="1:6" ht="12.75">
      <c r="A318" s="25"/>
      <c r="B318" s="25"/>
      <c r="C318" s="25"/>
      <c r="D318" s="25"/>
      <c r="E318" s="25"/>
      <c r="F318" s="25"/>
    </row>
    <row r="319" spans="1:6" ht="12.75">
      <c r="A319" s="25"/>
      <c r="B319" s="25"/>
      <c r="C319" s="25"/>
      <c r="D319" s="25"/>
      <c r="E319" s="25"/>
      <c r="F319" s="25"/>
    </row>
    <row r="320" spans="1:6" ht="12.75">
      <c r="A320" s="25"/>
      <c r="B320" s="25"/>
      <c r="C320" s="25"/>
      <c r="D320" s="25"/>
      <c r="E320" s="25"/>
      <c r="F320" s="25"/>
    </row>
    <row r="321" spans="1:6" ht="12.75">
      <c r="A321" s="25"/>
      <c r="B321" s="25"/>
      <c r="C321" s="25"/>
      <c r="D321" s="25"/>
      <c r="E321" s="25"/>
      <c r="F321" s="25"/>
    </row>
    <row r="322" spans="1:6" ht="12.75">
      <c r="A322" s="25"/>
      <c r="B322" s="25"/>
      <c r="C322" s="25"/>
      <c r="D322" s="25"/>
      <c r="E322" s="25"/>
      <c r="F322" s="25"/>
    </row>
    <row r="323" spans="1:6" ht="12.75">
      <c r="A323" s="25"/>
      <c r="B323" s="25"/>
      <c r="C323" s="25"/>
      <c r="D323" s="25"/>
      <c r="E323" s="25"/>
      <c r="F323" s="25"/>
    </row>
    <row r="324" spans="1:6" ht="12.75">
      <c r="A324" s="25"/>
      <c r="B324" s="25"/>
      <c r="C324" s="25"/>
      <c r="D324" s="25"/>
      <c r="E324" s="25"/>
      <c r="F324" s="25"/>
    </row>
    <row r="325" spans="1:6" ht="12.75">
      <c r="A325" s="25"/>
      <c r="B325" s="25"/>
      <c r="C325" s="25"/>
      <c r="D325" s="25"/>
      <c r="E325" s="25"/>
      <c r="F325" s="25"/>
    </row>
    <row r="326" spans="1:6" ht="12.75">
      <c r="A326" s="25"/>
      <c r="B326" s="25"/>
      <c r="C326" s="25"/>
      <c r="D326" s="25"/>
      <c r="E326" s="25"/>
      <c r="F326" s="25"/>
    </row>
    <row r="327" spans="1:6" ht="12.75">
      <c r="A327" s="25"/>
      <c r="B327" s="25"/>
      <c r="C327" s="25"/>
      <c r="D327" s="25"/>
      <c r="E327" s="25"/>
      <c r="F327" s="25"/>
    </row>
    <row r="328" spans="1:6" ht="12.75">
      <c r="A328" s="25"/>
      <c r="B328" s="25"/>
      <c r="C328" s="25"/>
      <c r="D328" s="25"/>
      <c r="E328" s="25"/>
      <c r="F328" s="25"/>
    </row>
    <row r="329" spans="1:6" ht="12.75">
      <c r="A329" s="25"/>
      <c r="B329" s="25"/>
      <c r="C329" s="25"/>
      <c r="D329" s="25"/>
      <c r="E329" s="25"/>
      <c r="F329" s="25"/>
    </row>
    <row r="330" spans="1:6" ht="12.75">
      <c r="A330" s="25"/>
      <c r="B330" s="25"/>
      <c r="C330" s="25"/>
      <c r="D330" s="25"/>
      <c r="E330" s="25"/>
      <c r="F330" s="25"/>
    </row>
    <row r="331" spans="1:6" ht="12.75">
      <c r="A331" s="25"/>
      <c r="B331" s="25"/>
      <c r="C331" s="25"/>
      <c r="D331" s="25"/>
      <c r="E331" s="25"/>
      <c r="F331" s="25"/>
    </row>
    <row r="332" spans="1:6" ht="12.75">
      <c r="A332" s="25"/>
      <c r="B332" s="25"/>
      <c r="C332" s="25"/>
      <c r="D332" s="25"/>
      <c r="E332" s="25"/>
      <c r="F332" s="25"/>
    </row>
    <row r="333" spans="1:6" ht="12.75">
      <c r="A333" s="25"/>
      <c r="B333" s="25"/>
      <c r="C333" s="25"/>
      <c r="D333" s="25"/>
      <c r="E333" s="25"/>
      <c r="F333" s="25"/>
    </row>
    <row r="334" spans="1:6" ht="12.75">
      <c r="A334" s="25"/>
      <c r="B334" s="25"/>
      <c r="C334" s="25"/>
      <c r="D334" s="25"/>
      <c r="E334" s="25"/>
      <c r="F334" s="25"/>
    </row>
    <row r="335" spans="1:6" ht="12.75">
      <c r="A335" s="25"/>
      <c r="B335" s="25"/>
      <c r="C335" s="25"/>
      <c r="D335" s="25"/>
      <c r="E335" s="25"/>
      <c r="F335" s="25"/>
    </row>
    <row r="336" spans="1:6" ht="12.75">
      <c r="A336" s="25"/>
      <c r="B336" s="25"/>
      <c r="C336" s="25"/>
      <c r="D336" s="25"/>
      <c r="E336" s="25"/>
      <c r="F336" s="25"/>
    </row>
    <row r="337" spans="1:6" ht="12.75">
      <c r="A337" s="25"/>
      <c r="B337" s="25"/>
      <c r="C337" s="25"/>
      <c r="D337" s="25"/>
      <c r="E337" s="25"/>
      <c r="F337" s="25"/>
    </row>
    <row r="338" spans="1:6" ht="12.75">
      <c r="A338" s="25"/>
      <c r="B338" s="25"/>
      <c r="C338" s="25"/>
      <c r="D338" s="25"/>
      <c r="E338" s="25"/>
      <c r="F338" s="25"/>
    </row>
    <row r="339" spans="1:6" ht="12.75">
      <c r="A339" s="25"/>
      <c r="B339" s="25"/>
      <c r="C339" s="25"/>
      <c r="D339" s="25"/>
      <c r="E339" s="25"/>
      <c r="F339" s="25"/>
    </row>
    <row r="340" spans="1:6" ht="12.75">
      <c r="A340" s="25"/>
      <c r="B340" s="25"/>
      <c r="C340" s="25"/>
      <c r="D340" s="25"/>
      <c r="E340" s="25"/>
      <c r="F340" s="25"/>
    </row>
    <row r="341" spans="1:6" ht="12.75">
      <c r="A341" s="25"/>
      <c r="B341" s="25"/>
      <c r="C341" s="25"/>
      <c r="D341" s="25"/>
      <c r="E341" s="25"/>
      <c r="F341" s="25"/>
    </row>
    <row r="342" spans="1:6" ht="12.75">
      <c r="A342" s="25"/>
      <c r="B342" s="25"/>
      <c r="C342" s="25"/>
      <c r="D342" s="25"/>
      <c r="E342" s="25"/>
      <c r="F342" s="25"/>
    </row>
    <row r="343" spans="1:6" ht="12.75">
      <c r="A343" s="25"/>
      <c r="B343" s="25"/>
      <c r="C343" s="25"/>
      <c r="D343" s="25"/>
      <c r="E343" s="25"/>
      <c r="F343" s="25"/>
    </row>
    <row r="344" spans="1:6" ht="12.75">
      <c r="A344" s="25"/>
      <c r="B344" s="25"/>
      <c r="C344" s="25"/>
      <c r="D344" s="25"/>
      <c r="E344" s="25"/>
      <c r="F344" s="25"/>
    </row>
    <row r="345" spans="1:6" ht="12.75">
      <c r="A345" s="25"/>
      <c r="B345" s="25"/>
      <c r="C345" s="25"/>
      <c r="D345" s="25"/>
      <c r="E345" s="25"/>
      <c r="F345" s="25"/>
    </row>
    <row r="346" spans="1:6" ht="12.75">
      <c r="A346" s="25"/>
      <c r="B346" s="25"/>
      <c r="C346" s="25"/>
      <c r="D346" s="25"/>
      <c r="E346" s="25"/>
      <c r="F346" s="25"/>
    </row>
    <row r="347" spans="1:6" ht="12.75">
      <c r="A347" s="25"/>
      <c r="B347" s="25"/>
      <c r="C347" s="25"/>
      <c r="D347" s="25"/>
      <c r="E347" s="25"/>
      <c r="F347" s="25"/>
    </row>
    <row r="348" spans="1:6" ht="12.75">
      <c r="A348" s="25"/>
      <c r="B348" s="25"/>
      <c r="C348" s="25"/>
      <c r="D348" s="25"/>
      <c r="E348" s="25"/>
      <c r="F348" s="25"/>
    </row>
    <row r="349" spans="1:6" ht="12.75">
      <c r="A349" s="25"/>
      <c r="B349" s="25"/>
      <c r="C349" s="25"/>
      <c r="D349" s="25"/>
      <c r="E349" s="25"/>
      <c r="F349" s="25"/>
    </row>
    <row r="350" spans="1:6" ht="12.75">
      <c r="A350" s="25"/>
      <c r="B350" s="25"/>
      <c r="C350" s="25"/>
      <c r="D350" s="25"/>
      <c r="E350" s="25"/>
      <c r="F350" s="25"/>
    </row>
    <row r="351" spans="1:6" ht="12.75">
      <c r="A351" s="25"/>
      <c r="B351" s="25"/>
      <c r="C351" s="25"/>
      <c r="D351" s="25"/>
      <c r="E351" s="25"/>
      <c r="F351" s="25"/>
    </row>
    <row r="352" spans="1:6" ht="12.75">
      <c r="A352" s="25"/>
      <c r="B352" s="25"/>
      <c r="C352" s="25"/>
      <c r="D352" s="25"/>
      <c r="E352" s="25"/>
      <c r="F352" s="25"/>
    </row>
    <row r="353" spans="1:6" ht="12.75">
      <c r="A353" s="25"/>
      <c r="B353" s="25"/>
      <c r="C353" s="25"/>
      <c r="D353" s="25"/>
      <c r="E353" s="25"/>
      <c r="F353" s="25"/>
    </row>
    <row r="354" spans="1:6" ht="12.75">
      <c r="A354" s="25"/>
      <c r="B354" s="25"/>
      <c r="C354" s="25"/>
      <c r="D354" s="25"/>
      <c r="E354" s="25"/>
      <c r="F354" s="25"/>
    </row>
    <row r="355" spans="1:6" ht="12.75">
      <c r="A355" s="25"/>
      <c r="B355" s="25"/>
      <c r="C355" s="25"/>
      <c r="D355" s="25"/>
      <c r="E355" s="25"/>
      <c r="F355" s="25"/>
    </row>
    <row r="356" spans="1:6" ht="12.75">
      <c r="A356" s="25"/>
      <c r="B356" s="25"/>
      <c r="C356" s="25"/>
      <c r="D356" s="25"/>
      <c r="E356" s="25"/>
      <c r="F356" s="25"/>
    </row>
    <row r="357" spans="1:6" ht="12.75">
      <c r="A357" s="25"/>
      <c r="B357" s="25"/>
      <c r="C357" s="25"/>
      <c r="D357" s="25"/>
      <c r="E357" s="25"/>
      <c r="F357" s="25"/>
    </row>
    <row r="358" spans="1:6" ht="12.75">
      <c r="A358" s="25"/>
      <c r="B358" s="25"/>
      <c r="C358" s="25"/>
      <c r="D358" s="25"/>
      <c r="E358" s="25"/>
      <c r="F358" s="25"/>
    </row>
    <row r="359" spans="1:6" ht="12.75">
      <c r="A359" s="25"/>
      <c r="B359" s="25"/>
      <c r="C359" s="25"/>
      <c r="D359" s="25"/>
      <c r="E359" s="25"/>
      <c r="F359" s="25"/>
    </row>
    <row r="360" spans="1:6" ht="12.75">
      <c r="A360" s="25"/>
      <c r="B360" s="25"/>
      <c r="C360" s="25"/>
      <c r="D360" s="25"/>
      <c r="E360" s="25"/>
      <c r="F360" s="25"/>
    </row>
    <row r="361" spans="1:6" ht="12.75">
      <c r="A361" s="25"/>
      <c r="B361" s="25"/>
      <c r="C361" s="25"/>
      <c r="D361" s="25"/>
      <c r="E361" s="25"/>
      <c r="F361" s="25"/>
    </row>
    <row r="362" spans="1:6" ht="12.75">
      <c r="A362" s="25"/>
      <c r="B362" s="25"/>
      <c r="C362" s="25"/>
      <c r="D362" s="25"/>
      <c r="E362" s="25"/>
      <c r="F362" s="25"/>
    </row>
    <row r="363" spans="1:6" ht="12.75">
      <c r="A363" s="25"/>
      <c r="B363" s="25"/>
      <c r="C363" s="25"/>
      <c r="D363" s="25"/>
      <c r="E363" s="25"/>
      <c r="F363" s="25"/>
    </row>
    <row r="364" spans="1:6" ht="12.75">
      <c r="A364" s="25"/>
      <c r="B364" s="25"/>
      <c r="C364" s="25"/>
      <c r="D364" s="25"/>
      <c r="E364" s="25"/>
      <c r="F364" s="25"/>
    </row>
    <row r="365" spans="1:6" ht="12.75">
      <c r="A365" s="25"/>
      <c r="B365" s="25"/>
      <c r="C365" s="25"/>
      <c r="D365" s="25"/>
      <c r="E365" s="25"/>
      <c r="F365" s="25"/>
    </row>
    <row r="366" spans="1:6" ht="12.75">
      <c r="A366" s="25"/>
      <c r="B366" s="25"/>
      <c r="C366" s="25"/>
      <c r="D366" s="25"/>
      <c r="E366" s="25"/>
      <c r="F366" s="25"/>
    </row>
    <row r="367" spans="1:6" ht="12.75">
      <c r="A367" s="25"/>
      <c r="B367" s="25"/>
      <c r="C367" s="25"/>
      <c r="D367" s="25"/>
      <c r="E367" s="25"/>
      <c r="F367" s="25"/>
    </row>
    <row r="368" spans="1:6" ht="12.75">
      <c r="A368" s="25"/>
      <c r="B368" s="25"/>
      <c r="C368" s="25"/>
      <c r="D368" s="25"/>
      <c r="E368" s="25"/>
      <c r="F368" s="25"/>
    </row>
    <row r="369" spans="1:6" ht="12.75">
      <c r="A369" s="25"/>
      <c r="B369" s="25"/>
      <c r="C369" s="25"/>
      <c r="D369" s="25"/>
      <c r="E369" s="25"/>
      <c r="F369" s="25"/>
    </row>
    <row r="370" spans="1:6" ht="12.75">
      <c r="A370" s="25"/>
      <c r="B370" s="25"/>
      <c r="C370" s="25"/>
      <c r="D370" s="25"/>
      <c r="E370" s="25"/>
      <c r="F370" s="25"/>
    </row>
    <row r="371" spans="1:6" ht="12.75">
      <c r="A371" s="25"/>
      <c r="B371" s="25"/>
      <c r="C371" s="25"/>
      <c r="D371" s="25"/>
      <c r="E371" s="25"/>
      <c r="F371" s="25"/>
    </row>
    <row r="372" spans="1:6" ht="12.75">
      <c r="A372" s="25"/>
      <c r="B372" s="25"/>
      <c r="C372" s="25"/>
      <c r="D372" s="25"/>
      <c r="E372" s="25"/>
      <c r="F372" s="25"/>
    </row>
    <row r="373" spans="1:6" ht="12.75">
      <c r="A373" s="25"/>
      <c r="B373" s="25"/>
      <c r="C373" s="25"/>
      <c r="D373" s="25"/>
      <c r="E373" s="25"/>
      <c r="F373" s="25"/>
    </row>
    <row r="374" spans="1:6" ht="12.75">
      <c r="A374" s="25"/>
      <c r="B374" s="25"/>
      <c r="C374" s="25"/>
      <c r="D374" s="25"/>
      <c r="E374" s="25"/>
      <c r="F374" s="25"/>
    </row>
    <row r="375" spans="1:6" ht="12.75">
      <c r="A375" s="25"/>
      <c r="B375" s="25"/>
      <c r="C375" s="25"/>
      <c r="D375" s="25"/>
      <c r="E375" s="25"/>
      <c r="F375" s="25"/>
    </row>
    <row r="376" spans="1:6" ht="12.75">
      <c r="A376" s="25"/>
      <c r="B376" s="25"/>
      <c r="C376" s="25"/>
      <c r="D376" s="25"/>
      <c r="E376" s="25"/>
      <c r="F376" s="25"/>
    </row>
    <row r="377" spans="1:6" ht="12.75">
      <c r="A377" s="25"/>
      <c r="B377" s="25"/>
      <c r="C377" s="25"/>
      <c r="D377" s="25"/>
      <c r="E377" s="25"/>
      <c r="F377" s="25"/>
    </row>
    <row r="378" spans="1:6" ht="12.75">
      <c r="A378" s="25"/>
      <c r="B378" s="25"/>
      <c r="C378" s="25"/>
      <c r="D378" s="25"/>
      <c r="E378" s="25"/>
      <c r="F378" s="25"/>
    </row>
    <row r="379" spans="1:6" ht="12.75">
      <c r="A379" s="25"/>
      <c r="B379" s="25"/>
      <c r="C379" s="25"/>
      <c r="D379" s="25"/>
      <c r="E379" s="25"/>
      <c r="F379" s="25"/>
    </row>
    <row r="380" spans="1:6" ht="12.75">
      <c r="A380" s="25"/>
      <c r="B380" s="25"/>
      <c r="C380" s="25"/>
      <c r="D380" s="25"/>
      <c r="E380" s="25"/>
      <c r="F380" s="25"/>
    </row>
    <row r="381" spans="1:6" ht="12.75">
      <c r="A381" s="25"/>
      <c r="B381" s="25"/>
      <c r="C381" s="25"/>
      <c r="D381" s="25"/>
      <c r="E381" s="25"/>
      <c r="F381" s="25"/>
    </row>
    <row r="382" spans="1:6" ht="12.75">
      <c r="A382" s="25"/>
      <c r="B382" s="25"/>
      <c r="C382" s="25"/>
      <c r="D382" s="25"/>
      <c r="E382" s="25"/>
      <c r="F382" s="25"/>
    </row>
    <row r="383" spans="1:6" ht="12.75">
      <c r="A383" s="25"/>
      <c r="B383" s="25"/>
      <c r="C383" s="25"/>
      <c r="D383" s="25"/>
      <c r="E383" s="25"/>
      <c r="F383" s="25"/>
    </row>
    <row r="384" spans="1:6" ht="12.75">
      <c r="A384" s="25"/>
      <c r="B384" s="25"/>
      <c r="C384" s="25"/>
      <c r="D384" s="25"/>
      <c r="E384" s="25"/>
      <c r="F384" s="25"/>
    </row>
    <row r="385" spans="1:6" ht="12.75">
      <c r="A385" s="25"/>
      <c r="B385" s="25"/>
      <c r="C385" s="25"/>
      <c r="D385" s="25"/>
      <c r="E385" s="25"/>
      <c r="F385" s="25"/>
    </row>
    <row r="386" spans="1:6" ht="12.75">
      <c r="A386" s="25"/>
      <c r="B386" s="25"/>
      <c r="C386" s="25"/>
      <c r="D386" s="25"/>
      <c r="E386" s="25"/>
      <c r="F386" s="25"/>
    </row>
    <row r="387" spans="1:6" ht="12.75">
      <c r="A387" s="25"/>
      <c r="B387" s="25"/>
      <c r="C387" s="25"/>
      <c r="D387" s="25"/>
      <c r="E387" s="25"/>
      <c r="F387" s="25"/>
    </row>
    <row r="388" spans="1:6" ht="12.75">
      <c r="A388" s="25"/>
      <c r="B388" s="25"/>
      <c r="C388" s="25"/>
      <c r="D388" s="25"/>
      <c r="E388" s="25"/>
      <c r="F388" s="25"/>
    </row>
    <row r="389" spans="1:6" ht="12.75">
      <c r="A389" s="25"/>
      <c r="B389" s="25"/>
      <c r="C389" s="25"/>
      <c r="D389" s="25"/>
      <c r="E389" s="25"/>
      <c r="F389" s="25"/>
    </row>
    <row r="390" spans="1:6" ht="12.75">
      <c r="A390" s="25"/>
      <c r="B390" s="25"/>
      <c r="C390" s="25"/>
      <c r="D390" s="25"/>
      <c r="E390" s="25"/>
      <c r="F390" s="25"/>
    </row>
    <row r="391" spans="1:6" ht="12.75">
      <c r="A391" s="25"/>
      <c r="B391" s="25"/>
      <c r="C391" s="25"/>
      <c r="D391" s="25"/>
      <c r="E391" s="25"/>
      <c r="F391" s="25"/>
    </row>
    <row r="392" spans="1:6" ht="12.75">
      <c r="A392" s="25"/>
      <c r="B392" s="25"/>
      <c r="C392" s="25"/>
      <c r="D392" s="25"/>
      <c r="E392" s="25"/>
      <c r="F392" s="25"/>
    </row>
    <row r="393" spans="1:6" ht="12.75">
      <c r="A393" s="25"/>
      <c r="B393" s="25"/>
      <c r="C393" s="25"/>
      <c r="D393" s="25"/>
      <c r="E393" s="25"/>
      <c r="F393" s="25"/>
    </row>
    <row r="394" spans="1:6" ht="12.75">
      <c r="A394" s="25"/>
      <c r="B394" s="25"/>
      <c r="C394" s="25"/>
      <c r="D394" s="25"/>
      <c r="E394" s="25"/>
      <c r="F394" s="25"/>
    </row>
    <row r="395" spans="1:6" ht="12.75">
      <c r="A395" s="25"/>
      <c r="B395" s="25"/>
      <c r="C395" s="25"/>
      <c r="D395" s="25"/>
      <c r="E395" s="25"/>
      <c r="F395" s="25"/>
    </row>
    <row r="396" spans="1:6" ht="12.75">
      <c r="A396" s="25"/>
      <c r="B396" s="25"/>
      <c r="C396" s="25"/>
      <c r="D396" s="25"/>
      <c r="E396" s="25"/>
      <c r="F396" s="25"/>
    </row>
    <row r="397" spans="1:6" ht="12.75">
      <c r="A397" s="25"/>
      <c r="B397" s="25"/>
      <c r="C397" s="25"/>
      <c r="D397" s="25"/>
      <c r="E397" s="25"/>
      <c r="F397" s="25"/>
    </row>
    <row r="398" spans="1:6" ht="12.75">
      <c r="A398" s="25"/>
      <c r="B398" s="25"/>
      <c r="C398" s="25"/>
      <c r="D398" s="25"/>
      <c r="E398" s="25"/>
      <c r="F398" s="25"/>
    </row>
    <row r="399" spans="1:6" ht="12.75">
      <c r="A399" s="25"/>
      <c r="B399" s="25"/>
      <c r="C399" s="25"/>
      <c r="D399" s="25"/>
      <c r="E399" s="25"/>
      <c r="F399" s="25"/>
    </row>
    <row r="400" spans="1:6" ht="12.75">
      <c r="A400" s="25"/>
      <c r="B400" s="25"/>
      <c r="C400" s="25"/>
      <c r="D400" s="25"/>
      <c r="E400" s="25"/>
      <c r="F400" s="25"/>
    </row>
    <row r="401" spans="1:6" ht="12.75">
      <c r="A401" s="25"/>
      <c r="B401" s="25"/>
      <c r="C401" s="25"/>
      <c r="D401" s="25"/>
      <c r="E401" s="25"/>
      <c r="F401" s="25"/>
    </row>
    <row r="402" spans="1:6" ht="12.75">
      <c r="A402" s="25"/>
      <c r="B402" s="25"/>
      <c r="C402" s="25"/>
      <c r="D402" s="25"/>
      <c r="E402" s="25"/>
      <c r="F402" s="25"/>
    </row>
    <row r="403" spans="1:6" ht="12.75">
      <c r="A403" s="25"/>
      <c r="B403" s="25"/>
      <c r="C403" s="25"/>
      <c r="D403" s="25"/>
      <c r="E403" s="25"/>
      <c r="F403" s="25"/>
    </row>
    <row r="404" spans="1:6" ht="12.75">
      <c r="A404" s="25"/>
      <c r="B404" s="25"/>
      <c r="C404" s="25"/>
      <c r="D404" s="25"/>
      <c r="E404" s="25"/>
      <c r="F404" s="25"/>
    </row>
    <row r="405" spans="1:6" ht="12.75">
      <c r="A405" s="25"/>
      <c r="B405" s="25"/>
      <c r="C405" s="25"/>
      <c r="D405" s="25"/>
      <c r="E405" s="25"/>
      <c r="F405" s="25"/>
    </row>
    <row r="406" spans="1:6" ht="12.75">
      <c r="A406" s="25"/>
      <c r="B406" s="25"/>
      <c r="C406" s="25"/>
      <c r="D406" s="25"/>
      <c r="E406" s="25"/>
      <c r="F406" s="25"/>
    </row>
    <row r="407" spans="1:6" ht="12.75">
      <c r="A407" s="25"/>
      <c r="B407" s="25"/>
      <c r="C407" s="25"/>
      <c r="D407" s="25"/>
      <c r="E407" s="25"/>
      <c r="F407" s="25"/>
    </row>
    <row r="408" spans="1:6" ht="12.75">
      <c r="A408" s="25"/>
      <c r="B408" s="25"/>
      <c r="C408" s="25"/>
      <c r="D408" s="25"/>
      <c r="E408" s="25"/>
      <c r="F408" s="25"/>
    </row>
    <row r="409" spans="1:6" ht="12.75">
      <c r="A409" s="25"/>
      <c r="B409" s="25"/>
      <c r="C409" s="25"/>
      <c r="D409" s="25"/>
      <c r="E409" s="25"/>
      <c r="F409" s="25"/>
    </row>
    <row r="410" spans="1:6" ht="12.75">
      <c r="A410" s="25"/>
      <c r="B410" s="25"/>
      <c r="C410" s="25"/>
      <c r="D410" s="25"/>
      <c r="E410" s="25"/>
      <c r="F410" s="25"/>
    </row>
    <row r="411" spans="1:6" ht="12.75">
      <c r="A411" s="25"/>
      <c r="B411" s="25"/>
      <c r="C411" s="25"/>
      <c r="D411" s="25"/>
      <c r="E411" s="25"/>
      <c r="F411" s="25"/>
    </row>
    <row r="412" spans="1:6" ht="12.75">
      <c r="A412" s="25"/>
      <c r="B412" s="25"/>
      <c r="C412" s="25"/>
      <c r="D412" s="25"/>
      <c r="E412" s="25"/>
      <c r="F412" s="25"/>
    </row>
    <row r="413" spans="1:6" ht="12.75">
      <c r="A413" s="25"/>
      <c r="B413" s="25"/>
      <c r="C413" s="25"/>
      <c r="D413" s="25"/>
      <c r="E413" s="25"/>
      <c r="F413" s="25"/>
    </row>
    <row r="414" spans="1:6" ht="12.75">
      <c r="A414" s="25"/>
      <c r="B414" s="25"/>
      <c r="C414" s="25"/>
      <c r="D414" s="25"/>
      <c r="E414" s="25"/>
      <c r="F414" s="25"/>
    </row>
    <row r="415" spans="1:6" ht="12.75">
      <c r="A415" s="25"/>
      <c r="B415" s="25"/>
      <c r="C415" s="25"/>
      <c r="D415" s="25"/>
      <c r="E415" s="25"/>
      <c r="F415" s="25"/>
    </row>
    <row r="416" spans="1:6" ht="12.75">
      <c r="A416" s="25"/>
      <c r="B416" s="25"/>
      <c r="C416" s="25"/>
      <c r="D416" s="25"/>
      <c r="E416" s="25"/>
      <c r="F416" s="25"/>
    </row>
    <row r="417" spans="1:6" ht="12.75">
      <c r="A417" s="25"/>
      <c r="B417" s="25"/>
      <c r="C417" s="25"/>
      <c r="D417" s="25"/>
      <c r="E417" s="25"/>
      <c r="F417" s="25"/>
    </row>
    <row r="418" spans="1:6" ht="12.75">
      <c r="A418" s="25"/>
      <c r="B418" s="25"/>
      <c r="C418" s="25"/>
      <c r="D418" s="25"/>
      <c r="E418" s="25"/>
      <c r="F418" s="25"/>
    </row>
    <row r="419" spans="1:6" ht="12.75">
      <c r="A419" s="25"/>
      <c r="B419" s="25"/>
      <c r="C419" s="25"/>
      <c r="D419" s="25"/>
      <c r="E419" s="25"/>
      <c r="F419" s="25"/>
    </row>
    <row r="420" spans="1:6" ht="12.75">
      <c r="A420" s="25"/>
      <c r="B420" s="25"/>
      <c r="C420" s="25"/>
      <c r="D420" s="25"/>
      <c r="E420" s="25"/>
      <c r="F420" s="25"/>
    </row>
    <row r="421" spans="1:6" ht="12.75">
      <c r="A421" s="25"/>
      <c r="B421" s="25"/>
      <c r="C421" s="25"/>
      <c r="D421" s="25"/>
      <c r="E421" s="25"/>
      <c r="F421" s="25"/>
    </row>
    <row r="422" spans="1:6" ht="12.75">
      <c r="A422" s="25"/>
      <c r="B422" s="25"/>
      <c r="C422" s="25"/>
      <c r="D422" s="25"/>
      <c r="E422" s="25"/>
      <c r="F422" s="25"/>
    </row>
    <row r="423" spans="1:6" ht="12.75">
      <c r="A423" s="25"/>
      <c r="B423" s="25"/>
      <c r="C423" s="25"/>
      <c r="D423" s="25"/>
      <c r="E423" s="25"/>
      <c r="F423" s="25"/>
    </row>
    <row r="424" spans="1:6" ht="12.75">
      <c r="A424" s="25"/>
      <c r="B424" s="25"/>
      <c r="C424" s="25"/>
      <c r="D424" s="25"/>
      <c r="E424" s="25"/>
      <c r="F424" s="25"/>
    </row>
    <row r="425" spans="1:6" ht="12.75">
      <c r="A425" s="25"/>
      <c r="B425" s="25"/>
      <c r="C425" s="25"/>
      <c r="D425" s="25"/>
      <c r="E425" s="25"/>
      <c r="F425" s="25"/>
    </row>
    <row r="426" spans="1:6" ht="12.75">
      <c r="A426" s="25"/>
      <c r="B426" s="25"/>
      <c r="C426" s="25"/>
      <c r="D426" s="25"/>
      <c r="E426" s="25"/>
      <c r="F426" s="25"/>
    </row>
    <row r="427" spans="1:6" ht="12.75">
      <c r="A427" s="25"/>
      <c r="B427" s="25"/>
      <c r="C427" s="25"/>
      <c r="D427" s="25"/>
      <c r="E427" s="25"/>
      <c r="F427" s="25"/>
    </row>
    <row r="428" spans="1:6" ht="12.75">
      <c r="A428" s="25"/>
      <c r="B428" s="25"/>
      <c r="C428" s="25"/>
      <c r="D428" s="25"/>
      <c r="E428" s="25"/>
      <c r="F428" s="25"/>
    </row>
    <row r="429" spans="1:6" ht="12.75">
      <c r="A429" s="25"/>
      <c r="B429" s="25"/>
      <c r="C429" s="25"/>
      <c r="D429" s="25"/>
      <c r="E429" s="25"/>
      <c r="F429" s="25"/>
    </row>
    <row r="430" spans="1:6" ht="12.75">
      <c r="A430" s="25"/>
      <c r="B430" s="25"/>
      <c r="C430" s="25"/>
      <c r="D430" s="25"/>
      <c r="E430" s="25"/>
      <c r="F430" s="25"/>
    </row>
    <row r="431" spans="1:6" ht="12.75">
      <c r="A431" s="25"/>
      <c r="B431" s="25"/>
      <c r="C431" s="25"/>
      <c r="D431" s="25"/>
      <c r="E431" s="25"/>
      <c r="F431" s="25"/>
    </row>
  </sheetData>
  <sheetProtection/>
  <mergeCells count="49">
    <mergeCell ref="I1:J1"/>
    <mergeCell ref="A5:J5"/>
    <mergeCell ref="A7:J7"/>
    <mergeCell ref="I9:J9"/>
    <mergeCell ref="A12:J12"/>
    <mergeCell ref="A16:C16"/>
    <mergeCell ref="A17:J17"/>
    <mergeCell ref="A19:C19"/>
    <mergeCell ref="A20:J20"/>
    <mergeCell ref="A32:C32"/>
    <mergeCell ref="A33:F33"/>
    <mergeCell ref="A35:C35"/>
    <mergeCell ref="A36:J36"/>
    <mergeCell ref="A48:C48"/>
    <mergeCell ref="A49:J49"/>
    <mergeCell ref="A56:C56"/>
    <mergeCell ref="A57:J57"/>
    <mergeCell ref="A104:C104"/>
    <mergeCell ref="A105:J105"/>
    <mergeCell ref="A108:J108"/>
    <mergeCell ref="A204:C204"/>
    <mergeCell ref="A205:C205"/>
    <mergeCell ref="A206:C206"/>
    <mergeCell ref="A207:C207"/>
    <mergeCell ref="A208:J208"/>
    <mergeCell ref="A211:C211"/>
    <mergeCell ref="A212:J212"/>
    <mergeCell ref="A226:C226"/>
    <mergeCell ref="A227:C227"/>
    <mergeCell ref="A228:C228"/>
    <mergeCell ref="A229:J229"/>
    <mergeCell ref="A242:C242"/>
    <mergeCell ref="A243:C243"/>
    <mergeCell ref="A244:C244"/>
    <mergeCell ref="A245:J245"/>
    <mergeCell ref="A250:C250"/>
    <mergeCell ref="A251:C251"/>
    <mergeCell ref="A252:C252"/>
    <mergeCell ref="A253:C253"/>
    <mergeCell ref="A254:J254"/>
    <mergeCell ref="A256:C256"/>
    <mergeCell ref="A257:C257"/>
    <mergeCell ref="G267:J267"/>
    <mergeCell ref="A258:C258"/>
    <mergeCell ref="A259:C259"/>
    <mergeCell ref="A260:C260"/>
    <mergeCell ref="A261:C261"/>
    <mergeCell ref="A262:C262"/>
    <mergeCell ref="A267:F267"/>
  </mergeCells>
  <printOptions/>
  <pageMargins left="0.2" right="0.15748031496062992" top="0.31" bottom="0.2" header="0.72" footer="0.4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527"/>
  <sheetViews>
    <sheetView zoomScalePageLayoutView="0" workbookViewId="0" topLeftCell="A1">
      <pane ySplit="1" topLeftCell="A247" activePane="bottomLeft" state="frozen"/>
      <selection pane="topLeft" activeCell="A1" sqref="A1"/>
      <selection pane="bottomLeft" activeCell="D254" sqref="D254"/>
    </sheetView>
  </sheetViews>
  <sheetFormatPr defaultColWidth="9.140625" defaultRowHeight="12.75"/>
  <cols>
    <col min="1" max="1" width="41.57421875" style="12" customWidth="1"/>
    <col min="2" max="2" width="7.28125" style="12" customWidth="1"/>
    <col min="3" max="3" width="9.7109375" style="12" customWidth="1"/>
    <col min="4" max="4" width="13.8515625" style="12" customWidth="1"/>
    <col min="5" max="5" width="12.28125" style="12" customWidth="1"/>
    <col min="6" max="6" width="13.00390625" style="12" customWidth="1"/>
    <col min="7" max="7" width="13.140625" style="12" customWidth="1"/>
    <col min="8" max="8" width="11.421875" style="12" customWidth="1"/>
    <col min="9" max="9" width="11.57421875" style="12" customWidth="1"/>
    <col min="10" max="10" width="12.7109375" style="12" customWidth="1"/>
    <col min="11" max="11" width="8.8515625" style="12" customWidth="1"/>
    <col min="12" max="12" width="9.140625" style="12" hidden="1" customWidth="1"/>
    <col min="13" max="13" width="15.421875" style="12" bestFit="1" customWidth="1"/>
    <col min="14" max="14" width="6.421875" style="12" customWidth="1"/>
    <col min="15" max="16384" width="9.140625" style="12" customWidth="1"/>
  </cols>
  <sheetData>
    <row r="1" spans="1:11" ht="20.25" customHeight="1" thickBot="1">
      <c r="A1" s="9" t="s">
        <v>1</v>
      </c>
      <c r="B1" s="11"/>
      <c r="C1" s="11"/>
      <c r="D1" s="11"/>
      <c r="E1" s="11"/>
      <c r="F1" s="11"/>
      <c r="G1" s="11"/>
      <c r="H1" s="11"/>
      <c r="I1" s="518" t="s">
        <v>102</v>
      </c>
      <c r="J1" s="519"/>
      <c r="K1" s="11"/>
    </row>
    <row r="2" spans="1:11" ht="20.25" customHeight="1" hidden="1">
      <c r="A2" s="9"/>
      <c r="B2" s="11"/>
      <c r="C2" s="11"/>
      <c r="D2" s="11"/>
      <c r="E2" s="11"/>
      <c r="F2" s="11"/>
      <c r="G2" s="11"/>
      <c r="H2" s="11"/>
      <c r="I2" s="10"/>
      <c r="J2" s="10"/>
      <c r="K2" s="11"/>
    </row>
    <row r="3" spans="1:11" ht="20.25" customHeight="1" hidden="1">
      <c r="A3" s="9"/>
      <c r="B3" s="11"/>
      <c r="C3" s="11"/>
      <c r="D3" s="11"/>
      <c r="E3" s="11"/>
      <c r="F3" s="11"/>
      <c r="G3" s="11"/>
      <c r="H3" s="11"/>
      <c r="I3" s="10"/>
      <c r="J3" s="10"/>
      <c r="K3" s="11"/>
    </row>
    <row r="4" spans="1:11" ht="20.25" customHeight="1" hidden="1">
      <c r="A4" s="9"/>
      <c r="B4" s="11"/>
      <c r="C4" s="11"/>
      <c r="D4" s="11"/>
      <c r="E4" s="11"/>
      <c r="F4" s="11"/>
      <c r="G4" s="11"/>
      <c r="H4" s="11"/>
      <c r="I4" s="10"/>
      <c r="J4" s="10"/>
      <c r="K4" s="11"/>
    </row>
    <row r="5" spans="1:11" ht="27.75" customHeight="1">
      <c r="A5" s="520" t="s">
        <v>164</v>
      </c>
      <c r="B5" s="520"/>
      <c r="C5" s="520"/>
      <c r="D5" s="520"/>
      <c r="E5" s="520"/>
      <c r="F5" s="520"/>
      <c r="G5" s="520"/>
      <c r="H5" s="520"/>
      <c r="I5" s="520"/>
      <c r="J5" s="520"/>
      <c r="K5" s="11"/>
    </row>
    <row r="6" spans="1:11" ht="27.75" customHeight="1" hidden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11"/>
    </row>
    <row r="7" spans="1:11" ht="18.75" customHeight="1" thickBot="1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11"/>
    </row>
    <row r="8" spans="1:11" ht="18.75" customHeight="1" hidden="1" thickBo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11"/>
    </row>
    <row r="9" spans="1:11" ht="17.25" customHeight="1" thickBot="1">
      <c r="A9" s="11"/>
      <c r="B9" s="11"/>
      <c r="C9" s="11"/>
      <c r="D9" s="11"/>
      <c r="E9" s="11"/>
      <c r="F9" s="11"/>
      <c r="G9" s="11"/>
      <c r="H9" s="11"/>
      <c r="I9" s="525" t="s">
        <v>163</v>
      </c>
      <c r="J9" s="526"/>
      <c r="K9" s="11"/>
    </row>
    <row r="10" spans="1:11" ht="62.25" customHeight="1" thickBot="1">
      <c r="A10" s="240" t="s">
        <v>81</v>
      </c>
      <c r="B10" s="241" t="s">
        <v>84</v>
      </c>
      <c r="C10" s="242" t="s">
        <v>82</v>
      </c>
      <c r="D10" s="242" t="s">
        <v>228</v>
      </c>
      <c r="E10" s="242" t="s">
        <v>229</v>
      </c>
      <c r="F10" s="242" t="s">
        <v>83</v>
      </c>
      <c r="G10" s="243" t="s">
        <v>111</v>
      </c>
      <c r="H10" s="243" t="s">
        <v>112</v>
      </c>
      <c r="I10" s="243" t="s">
        <v>161</v>
      </c>
      <c r="J10" s="242" t="s">
        <v>162</v>
      </c>
      <c r="K10" s="11"/>
    </row>
    <row r="11" spans="1:11" ht="13.5" customHeight="1" thickBo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2">
        <v>7</v>
      </c>
      <c r="H11" s="42">
        <v>8</v>
      </c>
      <c r="I11" s="13">
        <v>9</v>
      </c>
      <c r="J11" s="42">
        <v>10</v>
      </c>
      <c r="K11" s="11"/>
    </row>
    <row r="12" spans="1:11" ht="15" customHeight="1" thickBot="1">
      <c r="A12" s="529" t="s">
        <v>9</v>
      </c>
      <c r="B12" s="530"/>
      <c r="C12" s="530"/>
      <c r="D12" s="530"/>
      <c r="E12" s="530"/>
      <c r="F12" s="530"/>
      <c r="G12" s="530"/>
      <c r="H12" s="530"/>
      <c r="I12" s="530"/>
      <c r="J12" s="531"/>
      <c r="K12" s="11"/>
    </row>
    <row r="13" spans="1:14" ht="15">
      <c r="A13" s="207" t="s">
        <v>27</v>
      </c>
      <c r="B13" s="205" t="s">
        <v>2</v>
      </c>
      <c r="C13" s="206" t="s">
        <v>3</v>
      </c>
      <c r="D13" s="137">
        <v>480000</v>
      </c>
      <c r="E13" s="138">
        <f>D13</f>
        <v>480000</v>
      </c>
      <c r="F13" s="208">
        <f>D13+G13+H13+I13+J13</f>
        <v>480000</v>
      </c>
      <c r="G13" s="138">
        <v>0</v>
      </c>
      <c r="H13" s="138">
        <v>0</v>
      </c>
      <c r="I13" s="138">
        <v>0</v>
      </c>
      <c r="J13" s="139">
        <v>0</v>
      </c>
      <c r="K13" s="11"/>
      <c r="N13" s="288">
        <f>E13+G13-F13+H13+I13+J13</f>
        <v>0</v>
      </c>
    </row>
    <row r="14" spans="1:14" ht="15">
      <c r="A14" s="109" t="s">
        <v>262</v>
      </c>
      <c r="B14" s="256" t="s">
        <v>2</v>
      </c>
      <c r="C14" s="257" t="s">
        <v>3</v>
      </c>
      <c r="D14" s="209">
        <v>36000</v>
      </c>
      <c r="E14" s="110">
        <v>36000</v>
      </c>
      <c r="F14" s="258">
        <v>36000</v>
      </c>
      <c r="G14" s="110"/>
      <c r="H14" s="110"/>
      <c r="I14" s="110"/>
      <c r="J14" s="111"/>
      <c r="K14" s="11"/>
      <c r="N14" s="288">
        <f aca="true" t="shared" si="0" ref="N14:N77">E14+G14-F14+H14+I14+J14</f>
        <v>0</v>
      </c>
    </row>
    <row r="15" spans="1:14" ht="15.75" thickBot="1">
      <c r="A15" s="122" t="s">
        <v>226</v>
      </c>
      <c r="B15" s="203" t="s">
        <v>2</v>
      </c>
      <c r="C15" s="204" t="s">
        <v>3</v>
      </c>
      <c r="D15" s="165">
        <v>134000</v>
      </c>
      <c r="E15" s="123">
        <f>D15</f>
        <v>134000</v>
      </c>
      <c r="F15" s="202">
        <f>D15+G15+H15+I15+J15</f>
        <v>134000</v>
      </c>
      <c r="G15" s="123"/>
      <c r="H15" s="123"/>
      <c r="I15" s="123"/>
      <c r="J15" s="124"/>
      <c r="K15" s="11"/>
      <c r="N15" s="288">
        <f t="shared" si="0"/>
        <v>0</v>
      </c>
    </row>
    <row r="16" spans="1:14" ht="19.5" customHeight="1" thickBot="1">
      <c r="A16" s="527" t="s">
        <v>4</v>
      </c>
      <c r="B16" s="528"/>
      <c r="C16" s="528"/>
      <c r="D16" s="200">
        <f>SUM(D13:D15)</f>
        <v>650000</v>
      </c>
      <c r="E16" s="200">
        <f>SUM(E13:E15)</f>
        <v>650000</v>
      </c>
      <c r="F16" s="200">
        <f>SUM(F13:F15)</f>
        <v>650000</v>
      </c>
      <c r="G16" s="200">
        <f>SUM(G13:G13)</f>
        <v>0</v>
      </c>
      <c r="H16" s="200">
        <f>SUM(H13:H13)</f>
        <v>0</v>
      </c>
      <c r="I16" s="200">
        <f>SUM(I13:I13)</f>
        <v>0</v>
      </c>
      <c r="J16" s="201">
        <f>SUM(J13:J13)</f>
        <v>0</v>
      </c>
      <c r="K16" s="11"/>
      <c r="N16" s="288">
        <f t="shared" si="0"/>
        <v>0</v>
      </c>
    </row>
    <row r="17" spans="1:14" ht="15.75" customHeight="1" hidden="1">
      <c r="A17" s="521" t="s">
        <v>10</v>
      </c>
      <c r="B17" s="522"/>
      <c r="C17" s="522"/>
      <c r="D17" s="522"/>
      <c r="E17" s="522"/>
      <c r="F17" s="522"/>
      <c r="G17" s="522"/>
      <c r="H17" s="522"/>
      <c r="I17" s="522"/>
      <c r="J17" s="523"/>
      <c r="K17" s="11"/>
      <c r="N17" s="288">
        <f t="shared" si="0"/>
        <v>0</v>
      </c>
    </row>
    <row r="18" spans="1:14" ht="15.75" customHeight="1" hidden="1" thickBot="1">
      <c r="A18" s="104"/>
      <c r="B18" s="105" t="s">
        <v>2</v>
      </c>
      <c r="C18" s="106" t="s">
        <v>5</v>
      </c>
      <c r="D18" s="107">
        <v>0</v>
      </c>
      <c r="E18" s="107">
        <v>0</v>
      </c>
      <c r="F18" s="108">
        <v>0</v>
      </c>
      <c r="G18" s="109">
        <v>0</v>
      </c>
      <c r="H18" s="110">
        <v>0</v>
      </c>
      <c r="I18" s="110">
        <v>0</v>
      </c>
      <c r="J18" s="111">
        <v>0</v>
      </c>
      <c r="K18" s="11"/>
      <c r="N18" s="288">
        <f t="shared" si="0"/>
        <v>0</v>
      </c>
    </row>
    <row r="19" spans="1:14" ht="26.25" customHeight="1" hidden="1" thickBot="1">
      <c r="A19" s="532" t="s">
        <v>6</v>
      </c>
      <c r="B19" s="533"/>
      <c r="C19" s="533"/>
      <c r="D19" s="125">
        <f aca="true" t="shared" si="1" ref="D19:J19">SUM(D18)</f>
        <v>0</v>
      </c>
      <c r="E19" s="125">
        <f t="shared" si="1"/>
        <v>0</v>
      </c>
      <c r="F19" s="125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3">
        <f t="shared" si="1"/>
        <v>0</v>
      </c>
      <c r="K19" s="11"/>
      <c r="N19" s="288">
        <f t="shared" si="0"/>
        <v>0</v>
      </c>
    </row>
    <row r="20" spans="1:14" ht="15" thickBot="1">
      <c r="A20" s="534" t="s">
        <v>11</v>
      </c>
      <c r="B20" s="535"/>
      <c r="C20" s="535"/>
      <c r="D20" s="535"/>
      <c r="E20" s="535"/>
      <c r="F20" s="535"/>
      <c r="G20" s="535"/>
      <c r="H20" s="535"/>
      <c r="I20" s="535"/>
      <c r="J20" s="536"/>
      <c r="K20" s="11"/>
      <c r="N20" s="288">
        <f t="shared" si="0"/>
        <v>0</v>
      </c>
    </row>
    <row r="21" spans="1:14" ht="26.25">
      <c r="A21" s="51" t="s">
        <v>155</v>
      </c>
      <c r="B21" s="4" t="s">
        <v>2</v>
      </c>
      <c r="C21" s="5" t="s">
        <v>12</v>
      </c>
      <c r="D21" s="52">
        <v>1000</v>
      </c>
      <c r="E21" s="52">
        <f>D21</f>
        <v>1000</v>
      </c>
      <c r="F21" s="53">
        <f>D21+G21+H21+I21+J21</f>
        <v>130000</v>
      </c>
      <c r="G21" s="45">
        <v>129000</v>
      </c>
      <c r="H21" s="3">
        <v>0</v>
      </c>
      <c r="I21" s="3">
        <v>0</v>
      </c>
      <c r="J21" s="6">
        <v>0</v>
      </c>
      <c r="K21" s="11"/>
      <c r="N21" s="288">
        <f t="shared" si="0"/>
        <v>0</v>
      </c>
    </row>
    <row r="22" spans="1:14" ht="26.25">
      <c r="A22" s="51" t="s">
        <v>263</v>
      </c>
      <c r="B22" s="4" t="s">
        <v>2</v>
      </c>
      <c r="C22" s="5" t="s">
        <v>12</v>
      </c>
      <c r="D22" s="52">
        <v>1000</v>
      </c>
      <c r="E22" s="52">
        <v>1000</v>
      </c>
      <c r="F22" s="53">
        <f>D22+G22+H22+I22+J22</f>
        <v>3286330</v>
      </c>
      <c r="G22" s="45">
        <v>3285330</v>
      </c>
      <c r="H22" s="3"/>
      <c r="I22" s="3"/>
      <c r="J22" s="6"/>
      <c r="K22" s="287"/>
      <c r="N22" s="288">
        <f t="shared" si="0"/>
        <v>0</v>
      </c>
    </row>
    <row r="23" spans="1:14" ht="26.25">
      <c r="A23" s="54" t="s">
        <v>50</v>
      </c>
      <c r="B23" s="4" t="s">
        <v>2</v>
      </c>
      <c r="C23" s="5" t="s">
        <v>12</v>
      </c>
      <c r="D23" s="55">
        <v>157000</v>
      </c>
      <c r="E23" s="52">
        <f>D23</f>
        <v>157000</v>
      </c>
      <c r="F23" s="53">
        <f>D23+G23+H23+I23+J23</f>
        <v>157000</v>
      </c>
      <c r="G23" s="45">
        <v>0</v>
      </c>
      <c r="H23" s="3">
        <v>0</v>
      </c>
      <c r="I23" s="3">
        <v>0</v>
      </c>
      <c r="J23" s="6">
        <v>0</v>
      </c>
      <c r="K23" s="11"/>
      <c r="N23" s="288">
        <f t="shared" si="0"/>
        <v>0</v>
      </c>
    </row>
    <row r="24" spans="1:14" ht="26.25">
      <c r="A24" s="54" t="s">
        <v>62</v>
      </c>
      <c r="B24" s="4" t="s">
        <v>2</v>
      </c>
      <c r="C24" s="5" t="s">
        <v>12</v>
      </c>
      <c r="D24" s="55">
        <v>50000</v>
      </c>
      <c r="E24" s="52">
        <v>50000</v>
      </c>
      <c r="F24" s="53">
        <f>D24+G24+H24+I24+J24</f>
        <v>119000</v>
      </c>
      <c r="G24" s="45">
        <v>69000</v>
      </c>
      <c r="H24" s="3">
        <v>0</v>
      </c>
      <c r="I24" s="3">
        <v>0</v>
      </c>
      <c r="J24" s="6">
        <v>0</v>
      </c>
      <c r="K24" s="11"/>
      <c r="N24" s="288">
        <f t="shared" si="0"/>
        <v>0</v>
      </c>
    </row>
    <row r="25" spans="1:14" ht="26.25">
      <c r="A25" s="51" t="s">
        <v>264</v>
      </c>
      <c r="B25" s="4" t="s">
        <v>2</v>
      </c>
      <c r="C25" s="5" t="s">
        <v>12</v>
      </c>
      <c r="D25" s="55">
        <v>75000</v>
      </c>
      <c r="E25" s="52">
        <v>75000</v>
      </c>
      <c r="F25" s="53">
        <v>75000</v>
      </c>
      <c r="G25" s="45"/>
      <c r="H25" s="3"/>
      <c r="I25" s="3"/>
      <c r="J25" s="6"/>
      <c r="K25" s="11"/>
      <c r="N25" s="288">
        <f t="shared" si="0"/>
        <v>0</v>
      </c>
    </row>
    <row r="26" spans="1:14" ht="26.25">
      <c r="A26" s="54" t="s">
        <v>51</v>
      </c>
      <c r="B26" s="4" t="s">
        <v>2</v>
      </c>
      <c r="C26" s="5" t="s">
        <v>12</v>
      </c>
      <c r="D26" s="55">
        <v>1000</v>
      </c>
      <c r="E26" s="52">
        <f>D26</f>
        <v>1000</v>
      </c>
      <c r="F26" s="53">
        <f>D26+G26+H26+I26+J26</f>
        <v>156000</v>
      </c>
      <c r="G26" s="45">
        <v>155000</v>
      </c>
      <c r="H26" s="3">
        <v>0</v>
      </c>
      <c r="I26" s="3">
        <v>0</v>
      </c>
      <c r="J26" s="6">
        <v>0</v>
      </c>
      <c r="K26" s="11"/>
      <c r="N26" s="288">
        <f t="shared" si="0"/>
        <v>0</v>
      </c>
    </row>
    <row r="27" spans="1:14" ht="26.25">
      <c r="A27" s="54" t="s">
        <v>85</v>
      </c>
      <c r="B27" s="4" t="s">
        <v>2</v>
      </c>
      <c r="C27" s="5" t="s">
        <v>12</v>
      </c>
      <c r="D27" s="55">
        <v>1000</v>
      </c>
      <c r="E27" s="52">
        <f>D27</f>
        <v>1000</v>
      </c>
      <c r="F27" s="53">
        <f>D27+G27+H27+I27+J27</f>
        <v>139000</v>
      </c>
      <c r="G27" s="45">
        <v>138000</v>
      </c>
      <c r="H27" s="3"/>
      <c r="I27" s="3"/>
      <c r="J27" s="6"/>
      <c r="K27" s="11"/>
      <c r="N27" s="288">
        <f t="shared" si="0"/>
        <v>0</v>
      </c>
    </row>
    <row r="28" spans="1:14" ht="26.25">
      <c r="A28" s="54" t="s">
        <v>265</v>
      </c>
      <c r="B28" s="4" t="s">
        <v>2</v>
      </c>
      <c r="C28" s="5" t="s">
        <v>12</v>
      </c>
      <c r="D28" s="55">
        <v>118002</v>
      </c>
      <c r="E28" s="52">
        <v>118002</v>
      </c>
      <c r="F28" s="53">
        <v>118002</v>
      </c>
      <c r="G28" s="45"/>
      <c r="H28" s="3"/>
      <c r="I28" s="3"/>
      <c r="J28" s="6"/>
      <c r="K28" s="11"/>
      <c r="N28" s="288">
        <f t="shared" si="0"/>
        <v>0</v>
      </c>
    </row>
    <row r="29" spans="1:14" ht="26.25" thickBot="1">
      <c r="A29" s="244" t="s">
        <v>266</v>
      </c>
      <c r="B29" s="4" t="s">
        <v>2</v>
      </c>
      <c r="C29" s="5" t="s">
        <v>12</v>
      </c>
      <c r="D29" s="48">
        <v>98900</v>
      </c>
      <c r="E29" s="52">
        <f>D29</f>
        <v>98900</v>
      </c>
      <c r="F29" s="53">
        <f>D29+G29+H29+I29+J29</f>
        <v>98900</v>
      </c>
      <c r="G29" s="45">
        <v>0</v>
      </c>
      <c r="H29" s="3">
        <v>0</v>
      </c>
      <c r="I29" s="3">
        <v>0</v>
      </c>
      <c r="J29" s="6">
        <v>0</v>
      </c>
      <c r="K29" s="11"/>
      <c r="N29" s="288">
        <f t="shared" si="0"/>
        <v>0</v>
      </c>
    </row>
    <row r="30" spans="1:14" ht="15.75" customHeight="1" hidden="1" thickBot="1">
      <c r="A30" s="244"/>
      <c r="B30" s="4"/>
      <c r="C30" s="5"/>
      <c r="D30" s="62"/>
      <c r="E30" s="52"/>
      <c r="F30" s="53"/>
      <c r="G30" s="45"/>
      <c r="H30" s="3"/>
      <c r="I30" s="3"/>
      <c r="J30" s="6"/>
      <c r="K30" s="11"/>
      <c r="N30" s="288">
        <f t="shared" si="0"/>
        <v>0</v>
      </c>
    </row>
    <row r="31" spans="1:14" ht="15.75" customHeight="1" hidden="1" thickBot="1">
      <c r="A31" s="244"/>
      <c r="B31" s="4"/>
      <c r="C31" s="5"/>
      <c r="D31" s="62"/>
      <c r="E31" s="52"/>
      <c r="F31" s="53"/>
      <c r="G31" s="45"/>
      <c r="H31" s="3"/>
      <c r="I31" s="3"/>
      <c r="J31" s="6"/>
      <c r="K31" s="11"/>
      <c r="N31" s="288">
        <f t="shared" si="0"/>
        <v>0</v>
      </c>
    </row>
    <row r="32" spans="1:14" ht="19.5" customHeight="1" thickBot="1">
      <c r="A32" s="501" t="s">
        <v>13</v>
      </c>
      <c r="B32" s="502"/>
      <c r="C32" s="503"/>
      <c r="D32" s="84">
        <f aca="true" t="shared" si="2" ref="D32:J32">SUM(D21:D31)</f>
        <v>502902</v>
      </c>
      <c r="E32" s="84">
        <f t="shared" si="2"/>
        <v>502902</v>
      </c>
      <c r="F32" s="84">
        <f t="shared" si="2"/>
        <v>4279232</v>
      </c>
      <c r="G32" s="84">
        <f t="shared" si="2"/>
        <v>3776330</v>
      </c>
      <c r="H32" s="84">
        <f t="shared" si="2"/>
        <v>0</v>
      </c>
      <c r="I32" s="84">
        <f t="shared" si="2"/>
        <v>0</v>
      </c>
      <c r="J32" s="84">
        <f t="shared" si="2"/>
        <v>0</v>
      </c>
      <c r="K32" s="11"/>
      <c r="N32" s="288">
        <f t="shared" si="0"/>
        <v>0</v>
      </c>
    </row>
    <row r="33" spans="1:14" ht="21.75" customHeight="1" hidden="1">
      <c r="A33" s="499" t="s">
        <v>14</v>
      </c>
      <c r="B33" s="500"/>
      <c r="C33" s="500"/>
      <c r="D33" s="500"/>
      <c r="E33" s="500"/>
      <c r="F33" s="500"/>
      <c r="G33" s="69"/>
      <c r="H33" s="70"/>
      <c r="I33" s="70"/>
      <c r="J33" s="71"/>
      <c r="K33" s="11"/>
      <c r="N33" s="288">
        <f t="shared" si="0"/>
        <v>0</v>
      </c>
    </row>
    <row r="34" spans="1:14" ht="21.75" customHeight="1" hidden="1">
      <c r="A34" s="72"/>
      <c r="B34" s="4" t="s">
        <v>2</v>
      </c>
      <c r="C34" s="5" t="s">
        <v>15</v>
      </c>
      <c r="D34" s="14"/>
      <c r="E34" s="14"/>
      <c r="F34" s="15"/>
      <c r="G34" s="73"/>
      <c r="H34" s="74"/>
      <c r="I34" s="74"/>
      <c r="J34" s="75"/>
      <c r="K34" s="11"/>
      <c r="N34" s="288">
        <f t="shared" si="0"/>
        <v>0</v>
      </c>
    </row>
    <row r="35" spans="1:14" ht="21.75" customHeight="1" hidden="1">
      <c r="A35" s="510" t="s">
        <v>7</v>
      </c>
      <c r="B35" s="511"/>
      <c r="C35" s="512"/>
      <c r="D35" s="16">
        <f>SUM(D34:D34)</f>
        <v>0</v>
      </c>
      <c r="E35" s="16">
        <f>SUM(E34:E34)</f>
        <v>0</v>
      </c>
      <c r="F35" s="17">
        <f>SUM(F34:F34)</f>
        <v>0</v>
      </c>
      <c r="G35" s="76"/>
      <c r="H35" s="77"/>
      <c r="I35" s="77"/>
      <c r="J35" s="78"/>
      <c r="K35" s="11"/>
      <c r="N35" s="288">
        <f t="shared" si="0"/>
        <v>0</v>
      </c>
    </row>
    <row r="36" spans="1:14" ht="19.5" customHeight="1" thickBot="1">
      <c r="A36" s="476" t="s">
        <v>16</v>
      </c>
      <c r="B36" s="477"/>
      <c r="C36" s="477"/>
      <c r="D36" s="477"/>
      <c r="E36" s="477"/>
      <c r="F36" s="477"/>
      <c r="G36" s="477"/>
      <c r="H36" s="477"/>
      <c r="I36" s="477"/>
      <c r="J36" s="478"/>
      <c r="K36" s="11"/>
      <c r="N36" s="288">
        <f t="shared" si="0"/>
        <v>0</v>
      </c>
    </row>
    <row r="37" spans="1:14" ht="40.5" customHeight="1">
      <c r="A37" s="167" t="s">
        <v>157</v>
      </c>
      <c r="B37" s="4" t="s">
        <v>2</v>
      </c>
      <c r="C37" s="5" t="s">
        <v>17</v>
      </c>
      <c r="D37" s="140">
        <v>3500</v>
      </c>
      <c r="E37" s="43">
        <f aca="true" t="shared" si="3" ref="E37:E48">D37</f>
        <v>3500</v>
      </c>
      <c r="F37" s="44">
        <f aca="true" t="shared" si="4" ref="F37:F48">D37+G37+H37+I37+J37</f>
        <v>3500</v>
      </c>
      <c r="G37" s="45">
        <v>0</v>
      </c>
      <c r="H37" s="3">
        <v>0</v>
      </c>
      <c r="I37" s="3">
        <v>0</v>
      </c>
      <c r="J37" s="6">
        <v>0</v>
      </c>
      <c r="K37" s="11"/>
      <c r="N37" s="288">
        <f t="shared" si="0"/>
        <v>0</v>
      </c>
    </row>
    <row r="38" spans="1:14" ht="19.5" customHeight="1">
      <c r="A38" s="167" t="s">
        <v>289</v>
      </c>
      <c r="B38" s="4" t="s">
        <v>2</v>
      </c>
      <c r="C38" s="5" t="s">
        <v>17</v>
      </c>
      <c r="D38" s="140">
        <v>535000</v>
      </c>
      <c r="E38" s="43">
        <v>535000</v>
      </c>
      <c r="F38" s="44">
        <v>535000</v>
      </c>
      <c r="G38" s="45"/>
      <c r="H38" s="3"/>
      <c r="I38" s="3"/>
      <c r="J38" s="6"/>
      <c r="K38" s="11"/>
      <c r="N38" s="288">
        <f t="shared" si="0"/>
        <v>0</v>
      </c>
    </row>
    <row r="39" spans="1:14" ht="15">
      <c r="A39" s="245" t="s">
        <v>52</v>
      </c>
      <c r="B39" s="46" t="s">
        <v>2</v>
      </c>
      <c r="C39" s="47" t="s">
        <v>17</v>
      </c>
      <c r="D39" s="48">
        <v>1000</v>
      </c>
      <c r="E39" s="43">
        <f t="shared" si="3"/>
        <v>1000</v>
      </c>
      <c r="F39" s="44">
        <f t="shared" si="4"/>
        <v>130000</v>
      </c>
      <c r="G39" s="45">
        <v>129000</v>
      </c>
      <c r="H39" s="3">
        <v>0</v>
      </c>
      <c r="I39" s="3">
        <v>0</v>
      </c>
      <c r="J39" s="6">
        <v>0</v>
      </c>
      <c r="K39" s="11"/>
      <c r="N39" s="288">
        <f t="shared" si="0"/>
        <v>0</v>
      </c>
    </row>
    <row r="40" spans="1:14" ht="51.75">
      <c r="A40" s="57" t="s">
        <v>63</v>
      </c>
      <c r="B40" s="46" t="s">
        <v>2</v>
      </c>
      <c r="C40" s="47" t="s">
        <v>17</v>
      </c>
      <c r="D40" s="48">
        <v>100000</v>
      </c>
      <c r="E40" s="43">
        <f t="shared" si="3"/>
        <v>100000</v>
      </c>
      <c r="F40" s="44">
        <f t="shared" si="4"/>
        <v>100000</v>
      </c>
      <c r="G40" s="45">
        <v>0</v>
      </c>
      <c r="H40" s="3">
        <v>0</v>
      </c>
      <c r="I40" s="3">
        <v>0</v>
      </c>
      <c r="J40" s="6">
        <v>0</v>
      </c>
      <c r="K40" s="11"/>
      <c r="N40" s="288">
        <f t="shared" si="0"/>
        <v>0</v>
      </c>
    </row>
    <row r="41" spans="1:14" ht="26.25">
      <c r="A41" s="57" t="s">
        <v>205</v>
      </c>
      <c r="B41" s="46" t="s">
        <v>2</v>
      </c>
      <c r="C41" s="47" t="s">
        <v>17</v>
      </c>
      <c r="D41" s="48">
        <v>50000</v>
      </c>
      <c r="E41" s="43">
        <f t="shared" si="3"/>
        <v>50000</v>
      </c>
      <c r="F41" s="44">
        <f t="shared" si="4"/>
        <v>135000</v>
      </c>
      <c r="G41" s="45">
        <v>85000</v>
      </c>
      <c r="H41" s="3">
        <v>0</v>
      </c>
      <c r="I41" s="3">
        <v>0</v>
      </c>
      <c r="J41" s="6">
        <v>0</v>
      </c>
      <c r="K41" s="11"/>
      <c r="N41" s="288">
        <f t="shared" si="0"/>
        <v>0</v>
      </c>
    </row>
    <row r="42" spans="1:14" ht="30" customHeight="1">
      <c r="A42" s="57" t="s">
        <v>54</v>
      </c>
      <c r="B42" s="46" t="s">
        <v>2</v>
      </c>
      <c r="C42" s="47" t="s">
        <v>17</v>
      </c>
      <c r="D42" s="48">
        <v>1000</v>
      </c>
      <c r="E42" s="43">
        <f t="shared" si="3"/>
        <v>1000</v>
      </c>
      <c r="F42" s="44">
        <f t="shared" si="4"/>
        <v>176840</v>
      </c>
      <c r="G42" s="45">
        <v>175840</v>
      </c>
      <c r="H42" s="3">
        <v>0</v>
      </c>
      <c r="I42" s="3">
        <v>0</v>
      </c>
      <c r="J42" s="6">
        <v>0</v>
      </c>
      <c r="K42" s="11"/>
      <c r="N42" s="288">
        <f t="shared" si="0"/>
        <v>0</v>
      </c>
    </row>
    <row r="43" spans="1:14" ht="43.5" customHeight="1">
      <c r="A43" s="57" t="s">
        <v>53</v>
      </c>
      <c r="B43" s="46" t="s">
        <v>2</v>
      </c>
      <c r="C43" s="47" t="s">
        <v>17</v>
      </c>
      <c r="D43" s="48">
        <v>1000</v>
      </c>
      <c r="E43" s="43">
        <f t="shared" si="3"/>
        <v>1000</v>
      </c>
      <c r="F43" s="44">
        <f t="shared" si="4"/>
        <v>86000</v>
      </c>
      <c r="G43" s="45">
        <v>85000</v>
      </c>
      <c r="H43" s="3">
        <v>0</v>
      </c>
      <c r="I43" s="3">
        <v>0</v>
      </c>
      <c r="J43" s="6">
        <v>0</v>
      </c>
      <c r="K43" s="11"/>
      <c r="N43" s="288">
        <f t="shared" si="0"/>
        <v>0</v>
      </c>
    </row>
    <row r="44" spans="1:14" ht="39">
      <c r="A44" s="57" t="s">
        <v>64</v>
      </c>
      <c r="B44" s="46" t="s">
        <v>2</v>
      </c>
      <c r="C44" s="47" t="s">
        <v>17</v>
      </c>
      <c r="D44" s="48">
        <v>11000</v>
      </c>
      <c r="E44" s="43">
        <f t="shared" si="3"/>
        <v>11000</v>
      </c>
      <c r="F44" s="44">
        <f t="shared" si="4"/>
        <v>11000</v>
      </c>
      <c r="G44" s="45">
        <v>0</v>
      </c>
      <c r="H44" s="3">
        <v>0</v>
      </c>
      <c r="I44" s="3">
        <v>0</v>
      </c>
      <c r="J44" s="6">
        <v>0</v>
      </c>
      <c r="K44" s="11"/>
      <c r="N44" s="288">
        <f t="shared" si="0"/>
        <v>0</v>
      </c>
    </row>
    <row r="45" spans="1:14" ht="26.25">
      <c r="A45" s="57" t="s">
        <v>206</v>
      </c>
      <c r="B45" s="46" t="s">
        <v>2</v>
      </c>
      <c r="C45" s="47" t="s">
        <v>17</v>
      </c>
      <c r="D45" s="48">
        <v>1000</v>
      </c>
      <c r="E45" s="43">
        <f t="shared" si="3"/>
        <v>1000</v>
      </c>
      <c r="F45" s="44">
        <f t="shared" si="4"/>
        <v>135000</v>
      </c>
      <c r="G45" s="45">
        <v>134000</v>
      </c>
      <c r="H45" s="3">
        <v>0</v>
      </c>
      <c r="I45" s="3">
        <v>0</v>
      </c>
      <c r="J45" s="6">
        <v>0</v>
      </c>
      <c r="K45" s="11"/>
      <c r="M45" s="11"/>
      <c r="N45" s="288">
        <f t="shared" si="0"/>
        <v>0</v>
      </c>
    </row>
    <row r="46" spans="1:14" ht="15">
      <c r="A46" s="57" t="s">
        <v>56</v>
      </c>
      <c r="B46" s="46" t="s">
        <v>2</v>
      </c>
      <c r="C46" s="47" t="s">
        <v>17</v>
      </c>
      <c r="D46" s="48">
        <v>1000</v>
      </c>
      <c r="E46" s="43">
        <f t="shared" si="3"/>
        <v>1000</v>
      </c>
      <c r="F46" s="44">
        <f t="shared" si="4"/>
        <v>170000</v>
      </c>
      <c r="G46" s="45">
        <v>169000</v>
      </c>
      <c r="H46" s="3">
        <v>0</v>
      </c>
      <c r="I46" s="3">
        <v>0</v>
      </c>
      <c r="J46" s="6">
        <v>0</v>
      </c>
      <c r="K46" s="11"/>
      <c r="M46" s="11"/>
      <c r="N46" s="288">
        <f t="shared" si="0"/>
        <v>0</v>
      </c>
    </row>
    <row r="47" spans="1:14" ht="15">
      <c r="A47" s="57" t="s">
        <v>222</v>
      </c>
      <c r="B47" s="46" t="s">
        <v>2</v>
      </c>
      <c r="C47" s="47" t="s">
        <v>17</v>
      </c>
      <c r="D47" s="48">
        <v>8000</v>
      </c>
      <c r="E47" s="43">
        <f t="shared" si="3"/>
        <v>8000</v>
      </c>
      <c r="F47" s="44">
        <f t="shared" si="4"/>
        <v>8000</v>
      </c>
      <c r="G47" s="45">
        <v>0</v>
      </c>
      <c r="H47" s="3">
        <v>0</v>
      </c>
      <c r="I47" s="3">
        <v>0</v>
      </c>
      <c r="J47" s="6">
        <v>0</v>
      </c>
      <c r="K47" s="11"/>
      <c r="N47" s="288">
        <f t="shared" si="0"/>
        <v>0</v>
      </c>
    </row>
    <row r="48" spans="1:14" ht="19.5" customHeight="1" thickBot="1">
      <c r="A48" s="57" t="s">
        <v>55</v>
      </c>
      <c r="B48" s="46" t="s">
        <v>2</v>
      </c>
      <c r="C48" s="47" t="s">
        <v>17</v>
      </c>
      <c r="D48" s="48">
        <v>1000</v>
      </c>
      <c r="E48" s="43">
        <f t="shared" si="3"/>
        <v>1000</v>
      </c>
      <c r="F48" s="44">
        <f t="shared" si="4"/>
        <v>75000</v>
      </c>
      <c r="G48" s="45">
        <v>74000</v>
      </c>
      <c r="H48" s="3">
        <v>0</v>
      </c>
      <c r="I48" s="3">
        <v>0</v>
      </c>
      <c r="J48" s="6">
        <v>0</v>
      </c>
      <c r="K48" s="11"/>
      <c r="N48" s="288">
        <f t="shared" si="0"/>
        <v>0</v>
      </c>
    </row>
    <row r="49" spans="1:14" ht="20.25" customHeight="1" thickBot="1">
      <c r="A49" s="540" t="s">
        <v>8</v>
      </c>
      <c r="B49" s="541"/>
      <c r="C49" s="542"/>
      <c r="D49" s="84">
        <f aca="true" t="shared" si="5" ref="D49:J49">SUM(D37:D48)</f>
        <v>713500</v>
      </c>
      <c r="E49" s="84">
        <f t="shared" si="5"/>
        <v>713500</v>
      </c>
      <c r="F49" s="85">
        <f t="shared" si="5"/>
        <v>1565340</v>
      </c>
      <c r="G49" s="85">
        <f t="shared" si="5"/>
        <v>851840</v>
      </c>
      <c r="H49" s="85">
        <f t="shared" si="5"/>
        <v>0</v>
      </c>
      <c r="I49" s="98">
        <f t="shared" si="5"/>
        <v>0</v>
      </c>
      <c r="J49" s="99">
        <f t="shared" si="5"/>
        <v>0</v>
      </c>
      <c r="K49" s="11"/>
      <c r="N49" s="288">
        <f t="shared" si="0"/>
        <v>0</v>
      </c>
    </row>
    <row r="50" spans="1:14" ht="15.75" thickBot="1">
      <c r="A50" s="476" t="s">
        <v>18</v>
      </c>
      <c r="B50" s="477"/>
      <c r="C50" s="477"/>
      <c r="D50" s="477"/>
      <c r="E50" s="477"/>
      <c r="F50" s="477"/>
      <c r="G50" s="477"/>
      <c r="H50" s="477"/>
      <c r="I50" s="477"/>
      <c r="J50" s="478"/>
      <c r="K50" s="11"/>
      <c r="M50" s="11"/>
      <c r="N50" s="288">
        <f t="shared" si="0"/>
        <v>0</v>
      </c>
    </row>
    <row r="51" spans="1:14" ht="64.5">
      <c r="A51" s="63" t="s">
        <v>119</v>
      </c>
      <c r="B51" s="4" t="s">
        <v>2</v>
      </c>
      <c r="C51" s="5" t="s">
        <v>19</v>
      </c>
      <c r="D51" s="43">
        <v>154581</v>
      </c>
      <c r="E51" s="43">
        <v>154581</v>
      </c>
      <c r="F51" s="56">
        <v>154581</v>
      </c>
      <c r="G51" s="45">
        <v>0</v>
      </c>
      <c r="H51" s="3">
        <v>0</v>
      </c>
      <c r="I51" s="3">
        <v>0</v>
      </c>
      <c r="J51" s="6">
        <v>0</v>
      </c>
      <c r="K51" s="11"/>
      <c r="N51" s="288">
        <f t="shared" si="0"/>
        <v>0</v>
      </c>
    </row>
    <row r="52" spans="1:14" ht="39">
      <c r="A52" s="57" t="s">
        <v>196</v>
      </c>
      <c r="B52" s="46" t="s">
        <v>2</v>
      </c>
      <c r="C52" s="47" t="s">
        <v>19</v>
      </c>
      <c r="D52" s="43">
        <v>1000</v>
      </c>
      <c r="E52" s="43">
        <v>1000</v>
      </c>
      <c r="F52" s="44">
        <v>30000</v>
      </c>
      <c r="G52" s="45">
        <v>29000</v>
      </c>
      <c r="H52" s="3">
        <v>0</v>
      </c>
      <c r="I52" s="3">
        <v>0</v>
      </c>
      <c r="J52" s="6">
        <v>0</v>
      </c>
      <c r="K52" s="11"/>
      <c r="N52" s="288">
        <f t="shared" si="0"/>
        <v>0</v>
      </c>
    </row>
    <row r="53" spans="1:14" ht="18" customHeight="1">
      <c r="A53" s="57" t="s">
        <v>197</v>
      </c>
      <c r="B53" s="46" t="s">
        <v>2</v>
      </c>
      <c r="C53" s="47" t="s">
        <v>19</v>
      </c>
      <c r="D53" s="43">
        <v>1000</v>
      </c>
      <c r="E53" s="43">
        <v>1000</v>
      </c>
      <c r="F53" s="44">
        <v>120000</v>
      </c>
      <c r="G53" s="45">
        <v>119000</v>
      </c>
      <c r="H53" s="3">
        <v>0</v>
      </c>
      <c r="I53" s="3">
        <v>0</v>
      </c>
      <c r="J53" s="6">
        <v>0</v>
      </c>
      <c r="K53" s="11"/>
      <c r="N53" s="288">
        <f t="shared" si="0"/>
        <v>0</v>
      </c>
    </row>
    <row r="54" spans="1:14" ht="15">
      <c r="A54" s="57" t="s">
        <v>120</v>
      </c>
      <c r="B54" s="46" t="s">
        <v>2</v>
      </c>
      <c r="C54" s="47" t="s">
        <v>19</v>
      </c>
      <c r="D54" s="43">
        <v>134000</v>
      </c>
      <c r="E54" s="43">
        <v>134000</v>
      </c>
      <c r="F54" s="56">
        <v>134000</v>
      </c>
      <c r="G54" s="45">
        <v>0</v>
      </c>
      <c r="H54" s="3">
        <v>0</v>
      </c>
      <c r="I54" s="3">
        <v>0</v>
      </c>
      <c r="J54" s="6">
        <v>0</v>
      </c>
      <c r="K54" s="11"/>
      <c r="N54" s="288">
        <f t="shared" si="0"/>
        <v>0</v>
      </c>
    </row>
    <row r="55" spans="1:14" ht="64.5">
      <c r="A55" s="57" t="s">
        <v>156</v>
      </c>
      <c r="B55" s="46" t="s">
        <v>2</v>
      </c>
      <c r="C55" s="47" t="s">
        <v>19</v>
      </c>
      <c r="D55" s="43">
        <v>1000</v>
      </c>
      <c r="E55" s="43">
        <f>D55</f>
        <v>1000</v>
      </c>
      <c r="F55" s="44">
        <f>D55+G55+H55+I55+J55</f>
        <v>70000</v>
      </c>
      <c r="G55" s="45">
        <v>69000</v>
      </c>
      <c r="H55" s="3">
        <v>0</v>
      </c>
      <c r="I55" s="3">
        <v>0</v>
      </c>
      <c r="J55" s="6">
        <v>0</v>
      </c>
      <c r="K55" s="11"/>
      <c r="N55" s="288">
        <f t="shared" si="0"/>
        <v>0</v>
      </c>
    </row>
    <row r="56" spans="1:14" ht="19.5" customHeight="1">
      <c r="A56" s="57" t="s">
        <v>118</v>
      </c>
      <c r="B56" s="46" t="s">
        <v>2</v>
      </c>
      <c r="C56" s="47" t="s">
        <v>19</v>
      </c>
      <c r="D56" s="43">
        <v>1000</v>
      </c>
      <c r="E56" s="43">
        <f>D56</f>
        <v>1000</v>
      </c>
      <c r="F56" s="44">
        <f>D56+G56+H56+I56+J56</f>
        <v>70000</v>
      </c>
      <c r="G56" s="45">
        <v>69000</v>
      </c>
      <c r="H56" s="3">
        <v>0</v>
      </c>
      <c r="I56" s="3">
        <v>0</v>
      </c>
      <c r="J56" s="6">
        <v>0</v>
      </c>
      <c r="K56" s="11"/>
      <c r="N56" s="288">
        <f t="shared" si="0"/>
        <v>0</v>
      </c>
    </row>
    <row r="57" spans="1:14" ht="20.25" customHeight="1" thickBot="1">
      <c r="A57" s="513" t="s">
        <v>20</v>
      </c>
      <c r="B57" s="514"/>
      <c r="C57" s="515"/>
      <c r="D57" s="115">
        <f aca="true" t="shared" si="6" ref="D57:J57">SUM(D51:D56)</f>
        <v>292581</v>
      </c>
      <c r="E57" s="115">
        <f t="shared" si="6"/>
        <v>292581</v>
      </c>
      <c r="F57" s="115">
        <f t="shared" si="6"/>
        <v>578581</v>
      </c>
      <c r="G57" s="115">
        <f t="shared" si="6"/>
        <v>286000</v>
      </c>
      <c r="H57" s="116">
        <f t="shared" si="6"/>
        <v>0</v>
      </c>
      <c r="I57" s="116">
        <f t="shared" si="6"/>
        <v>0</v>
      </c>
      <c r="J57" s="117">
        <f t="shared" si="6"/>
        <v>0</v>
      </c>
      <c r="K57" s="11"/>
      <c r="N57" s="288">
        <f t="shared" si="0"/>
        <v>0</v>
      </c>
    </row>
    <row r="58" spans="1:14" ht="15.75" thickBot="1">
      <c r="A58" s="476" t="s">
        <v>21</v>
      </c>
      <c r="B58" s="477"/>
      <c r="C58" s="477"/>
      <c r="D58" s="477"/>
      <c r="E58" s="477"/>
      <c r="F58" s="477"/>
      <c r="G58" s="477"/>
      <c r="H58" s="477"/>
      <c r="I58" s="477"/>
      <c r="J58" s="478"/>
      <c r="K58" s="11"/>
      <c r="M58" s="11"/>
      <c r="N58" s="288">
        <f t="shared" si="0"/>
        <v>0</v>
      </c>
    </row>
    <row r="59" spans="1:14" ht="77.25">
      <c r="A59" s="63" t="s">
        <v>154</v>
      </c>
      <c r="B59" s="4" t="s">
        <v>2</v>
      </c>
      <c r="C59" s="5" t="s">
        <v>22</v>
      </c>
      <c r="D59" s="43">
        <v>1000000</v>
      </c>
      <c r="E59" s="43">
        <f>D59</f>
        <v>1000000</v>
      </c>
      <c r="F59" s="44">
        <f>D59+G59+H59+I59+J59</f>
        <v>1000000</v>
      </c>
      <c r="G59" s="141">
        <v>0</v>
      </c>
      <c r="H59" s="142">
        <v>0</v>
      </c>
      <c r="I59" s="142">
        <v>0</v>
      </c>
      <c r="J59" s="143">
        <v>0</v>
      </c>
      <c r="K59" s="11"/>
      <c r="M59" s="11"/>
      <c r="N59" s="288">
        <f t="shared" si="0"/>
        <v>0</v>
      </c>
    </row>
    <row r="60" spans="1:14" ht="39">
      <c r="A60" s="57" t="s">
        <v>145</v>
      </c>
      <c r="B60" s="46" t="s">
        <v>2</v>
      </c>
      <c r="C60" s="47" t="s">
        <v>22</v>
      </c>
      <c r="D60" s="48">
        <v>305000</v>
      </c>
      <c r="E60" s="43">
        <f aca="true" t="shared" si="7" ref="E60:E104">D60</f>
        <v>305000</v>
      </c>
      <c r="F60" s="44">
        <f aca="true" t="shared" si="8" ref="F60:F104">D60+G60+H60+I60+J60</f>
        <v>305000</v>
      </c>
      <c r="G60" s="141">
        <v>0</v>
      </c>
      <c r="H60" s="142">
        <v>0</v>
      </c>
      <c r="I60" s="142">
        <v>0</v>
      </c>
      <c r="J60" s="143">
        <v>0</v>
      </c>
      <c r="K60" s="11"/>
      <c r="M60" s="11"/>
      <c r="N60" s="288">
        <f t="shared" si="0"/>
        <v>0</v>
      </c>
    </row>
    <row r="61" spans="1:14" ht="30" customHeight="1">
      <c r="A61" s="57" t="s">
        <v>153</v>
      </c>
      <c r="B61" s="46" t="s">
        <v>2</v>
      </c>
      <c r="C61" s="47" t="s">
        <v>22</v>
      </c>
      <c r="D61" s="48">
        <v>215000</v>
      </c>
      <c r="E61" s="43">
        <f t="shared" si="7"/>
        <v>215000</v>
      </c>
      <c r="F61" s="44">
        <f t="shared" si="8"/>
        <v>215000</v>
      </c>
      <c r="G61" s="141">
        <v>0</v>
      </c>
      <c r="H61" s="142">
        <v>0</v>
      </c>
      <c r="I61" s="142">
        <v>0</v>
      </c>
      <c r="J61" s="143">
        <v>0</v>
      </c>
      <c r="K61" s="11"/>
      <c r="N61" s="288">
        <f t="shared" si="0"/>
        <v>0</v>
      </c>
    </row>
    <row r="62" spans="1:14" ht="26.25">
      <c r="A62" s="57" t="s">
        <v>28</v>
      </c>
      <c r="B62" s="46" t="s">
        <v>2</v>
      </c>
      <c r="C62" s="47" t="s">
        <v>22</v>
      </c>
      <c r="D62" s="48">
        <v>1540000</v>
      </c>
      <c r="E62" s="43">
        <f t="shared" si="7"/>
        <v>1540000</v>
      </c>
      <c r="F62" s="44">
        <f t="shared" si="8"/>
        <v>1540000</v>
      </c>
      <c r="G62" s="45">
        <v>0</v>
      </c>
      <c r="H62" s="3">
        <v>0</v>
      </c>
      <c r="I62" s="3">
        <v>0</v>
      </c>
      <c r="J62" s="6">
        <v>0</v>
      </c>
      <c r="K62" s="11"/>
      <c r="N62" s="288">
        <f t="shared" si="0"/>
        <v>0</v>
      </c>
    </row>
    <row r="63" spans="1:14" s="7" customFormat="1" ht="15">
      <c r="A63" s="57" t="s">
        <v>121</v>
      </c>
      <c r="B63" s="46" t="s">
        <v>2</v>
      </c>
      <c r="C63" s="47" t="s">
        <v>22</v>
      </c>
      <c r="D63" s="48">
        <v>6100000</v>
      </c>
      <c r="E63" s="43">
        <f t="shared" si="7"/>
        <v>6100000</v>
      </c>
      <c r="F63" s="44">
        <f t="shared" si="8"/>
        <v>6100000</v>
      </c>
      <c r="G63" s="45">
        <v>0</v>
      </c>
      <c r="H63" s="3">
        <v>0</v>
      </c>
      <c r="I63" s="3">
        <v>0</v>
      </c>
      <c r="J63" s="6">
        <v>0</v>
      </c>
      <c r="K63" s="11"/>
      <c r="N63" s="288">
        <f t="shared" si="0"/>
        <v>0</v>
      </c>
    </row>
    <row r="64" spans="1:14" s="7" customFormat="1" ht="15">
      <c r="A64" s="57" t="s">
        <v>57</v>
      </c>
      <c r="B64" s="46" t="s">
        <v>2</v>
      </c>
      <c r="C64" s="47" t="s">
        <v>22</v>
      </c>
      <c r="D64" s="48">
        <v>1000</v>
      </c>
      <c r="E64" s="43">
        <f t="shared" si="7"/>
        <v>1000</v>
      </c>
      <c r="F64" s="44">
        <f t="shared" si="8"/>
        <v>290000</v>
      </c>
      <c r="G64" s="45">
        <v>289000</v>
      </c>
      <c r="H64" s="3">
        <v>0</v>
      </c>
      <c r="I64" s="3">
        <v>0</v>
      </c>
      <c r="J64" s="6">
        <v>0</v>
      </c>
      <c r="K64" s="11"/>
      <c r="N64" s="288">
        <f t="shared" si="0"/>
        <v>0</v>
      </c>
    </row>
    <row r="65" spans="1:14" ht="26.25">
      <c r="A65" s="57" t="s">
        <v>143</v>
      </c>
      <c r="B65" s="46" t="s">
        <v>2</v>
      </c>
      <c r="C65" s="47" t="s">
        <v>22</v>
      </c>
      <c r="D65" s="48">
        <v>1000</v>
      </c>
      <c r="E65" s="43">
        <f t="shared" si="7"/>
        <v>1000</v>
      </c>
      <c r="F65" s="44">
        <f t="shared" si="8"/>
        <v>100000</v>
      </c>
      <c r="G65" s="45">
        <v>99000</v>
      </c>
      <c r="H65" s="3">
        <v>0</v>
      </c>
      <c r="I65" s="3">
        <v>0</v>
      </c>
      <c r="J65" s="6">
        <v>0</v>
      </c>
      <c r="K65" s="11"/>
      <c r="N65" s="288">
        <f t="shared" si="0"/>
        <v>0</v>
      </c>
    </row>
    <row r="66" spans="1:14" ht="39">
      <c r="A66" s="57" t="s">
        <v>148</v>
      </c>
      <c r="B66" s="46" t="s">
        <v>2</v>
      </c>
      <c r="C66" s="47" t="s">
        <v>22</v>
      </c>
      <c r="D66" s="48">
        <v>30000</v>
      </c>
      <c r="E66" s="43">
        <f t="shared" si="7"/>
        <v>30000</v>
      </c>
      <c r="F66" s="44">
        <f t="shared" si="8"/>
        <v>30000</v>
      </c>
      <c r="G66" s="45">
        <v>0</v>
      </c>
      <c r="H66" s="3">
        <v>0</v>
      </c>
      <c r="I66" s="3">
        <v>0</v>
      </c>
      <c r="J66" s="6">
        <v>0</v>
      </c>
      <c r="K66" s="11"/>
      <c r="N66" s="288">
        <f t="shared" si="0"/>
        <v>0</v>
      </c>
    </row>
    <row r="67" spans="1:14" ht="15">
      <c r="A67" s="57" t="s">
        <v>61</v>
      </c>
      <c r="B67" s="46" t="s">
        <v>2</v>
      </c>
      <c r="C67" s="47" t="s">
        <v>22</v>
      </c>
      <c r="D67" s="48">
        <v>156000</v>
      </c>
      <c r="E67" s="43">
        <f t="shared" si="7"/>
        <v>156000</v>
      </c>
      <c r="F67" s="44">
        <f t="shared" si="8"/>
        <v>156000</v>
      </c>
      <c r="G67" s="45">
        <v>0</v>
      </c>
      <c r="H67" s="3">
        <v>0</v>
      </c>
      <c r="I67" s="3">
        <v>0</v>
      </c>
      <c r="J67" s="6">
        <v>0</v>
      </c>
      <c r="K67" s="11"/>
      <c r="N67" s="288">
        <f t="shared" si="0"/>
        <v>0</v>
      </c>
    </row>
    <row r="68" spans="1:14" ht="19.5" customHeight="1">
      <c r="A68" s="57" t="s">
        <v>60</v>
      </c>
      <c r="B68" s="46" t="s">
        <v>2</v>
      </c>
      <c r="C68" s="47" t="s">
        <v>22</v>
      </c>
      <c r="D68" s="48">
        <v>157000</v>
      </c>
      <c r="E68" s="43">
        <f t="shared" si="7"/>
        <v>157000</v>
      </c>
      <c r="F68" s="44">
        <f t="shared" si="8"/>
        <v>157000</v>
      </c>
      <c r="G68" s="45">
        <v>0</v>
      </c>
      <c r="H68" s="3">
        <v>0</v>
      </c>
      <c r="I68" s="3">
        <v>0</v>
      </c>
      <c r="J68" s="6">
        <v>0</v>
      </c>
      <c r="K68" s="11"/>
      <c r="N68" s="288">
        <f t="shared" si="0"/>
        <v>0</v>
      </c>
    </row>
    <row r="69" spans="1:14" ht="30" customHeight="1">
      <c r="A69" s="57" t="s">
        <v>59</v>
      </c>
      <c r="B69" s="46" t="s">
        <v>2</v>
      </c>
      <c r="C69" s="47" t="s">
        <v>22</v>
      </c>
      <c r="D69" s="48">
        <v>146000</v>
      </c>
      <c r="E69" s="43">
        <f t="shared" si="7"/>
        <v>146000</v>
      </c>
      <c r="F69" s="44">
        <f t="shared" si="8"/>
        <v>157000</v>
      </c>
      <c r="G69" s="45">
        <v>11000</v>
      </c>
      <c r="H69" s="3">
        <v>0</v>
      </c>
      <c r="I69" s="3">
        <v>0</v>
      </c>
      <c r="J69" s="6">
        <v>0</v>
      </c>
      <c r="K69" s="11"/>
      <c r="N69" s="288">
        <f t="shared" si="0"/>
        <v>0</v>
      </c>
    </row>
    <row r="70" spans="1:14" ht="33" customHeight="1">
      <c r="A70" s="57" t="s">
        <v>250</v>
      </c>
      <c r="B70" s="46" t="s">
        <v>2</v>
      </c>
      <c r="C70" s="47" t="s">
        <v>22</v>
      </c>
      <c r="D70" s="48">
        <v>157080</v>
      </c>
      <c r="E70" s="43">
        <f t="shared" si="7"/>
        <v>157080</v>
      </c>
      <c r="F70" s="44">
        <f>D70+G70</f>
        <v>157080</v>
      </c>
      <c r="G70" s="45">
        <v>0</v>
      </c>
      <c r="H70" s="3"/>
      <c r="I70" s="3"/>
      <c r="J70" s="6"/>
      <c r="K70" s="11"/>
      <c r="N70" s="288">
        <f t="shared" si="0"/>
        <v>0</v>
      </c>
    </row>
    <row r="71" spans="1:14" ht="15">
      <c r="A71" s="57" t="s">
        <v>58</v>
      </c>
      <c r="B71" s="46" t="s">
        <v>2</v>
      </c>
      <c r="C71" s="47" t="s">
        <v>22</v>
      </c>
      <c r="D71" s="48">
        <v>1000</v>
      </c>
      <c r="E71" s="43">
        <f t="shared" si="7"/>
        <v>1000</v>
      </c>
      <c r="F71" s="44">
        <f t="shared" si="8"/>
        <v>99000</v>
      </c>
      <c r="G71" s="45">
        <v>98000</v>
      </c>
      <c r="H71" s="3">
        <v>0</v>
      </c>
      <c r="I71" s="3">
        <v>0</v>
      </c>
      <c r="J71" s="6">
        <v>0</v>
      </c>
      <c r="K71" s="11"/>
      <c r="N71" s="288">
        <f t="shared" si="0"/>
        <v>0</v>
      </c>
    </row>
    <row r="72" spans="1:14" s="7" customFormat="1" ht="29.25" customHeight="1">
      <c r="A72" s="57" t="s">
        <v>86</v>
      </c>
      <c r="B72" s="46" t="s">
        <v>2</v>
      </c>
      <c r="C72" s="47" t="s">
        <v>22</v>
      </c>
      <c r="D72" s="48">
        <v>154819</v>
      </c>
      <c r="E72" s="43">
        <f t="shared" si="7"/>
        <v>154819</v>
      </c>
      <c r="F72" s="44">
        <f t="shared" si="8"/>
        <v>154819</v>
      </c>
      <c r="G72" s="45">
        <v>0</v>
      </c>
      <c r="H72" s="3">
        <v>0</v>
      </c>
      <c r="I72" s="3">
        <v>0</v>
      </c>
      <c r="J72" s="6">
        <v>0</v>
      </c>
      <c r="K72" s="11"/>
      <c r="N72" s="288">
        <f t="shared" si="0"/>
        <v>0</v>
      </c>
    </row>
    <row r="73" spans="1:14" s="7" customFormat="1" ht="20.25" customHeight="1">
      <c r="A73" s="57" t="s">
        <v>160</v>
      </c>
      <c r="B73" s="46" t="s">
        <v>2</v>
      </c>
      <c r="C73" s="47" t="s">
        <v>22</v>
      </c>
      <c r="D73" s="48">
        <v>27000</v>
      </c>
      <c r="E73" s="43">
        <f t="shared" si="7"/>
        <v>27000</v>
      </c>
      <c r="F73" s="44">
        <f t="shared" si="8"/>
        <v>27000</v>
      </c>
      <c r="G73" s="45">
        <v>0</v>
      </c>
      <c r="H73" s="3">
        <v>0</v>
      </c>
      <c r="I73" s="3">
        <v>0</v>
      </c>
      <c r="J73" s="6">
        <v>0</v>
      </c>
      <c r="K73" s="11"/>
      <c r="N73" s="288">
        <f t="shared" si="0"/>
        <v>0</v>
      </c>
    </row>
    <row r="74" spans="1:14" s="7" customFormat="1" ht="26.25">
      <c r="A74" s="57" t="s">
        <v>150</v>
      </c>
      <c r="B74" s="46" t="s">
        <v>2</v>
      </c>
      <c r="C74" s="47" t="s">
        <v>22</v>
      </c>
      <c r="D74" s="48">
        <v>20000</v>
      </c>
      <c r="E74" s="43">
        <f t="shared" si="7"/>
        <v>20000</v>
      </c>
      <c r="F74" s="44">
        <f t="shared" si="8"/>
        <v>20000</v>
      </c>
      <c r="G74" s="45">
        <v>0</v>
      </c>
      <c r="H74" s="3">
        <v>0</v>
      </c>
      <c r="I74" s="3">
        <v>0</v>
      </c>
      <c r="J74" s="6">
        <v>0</v>
      </c>
      <c r="K74" s="11"/>
      <c r="N74" s="288">
        <f t="shared" si="0"/>
        <v>0</v>
      </c>
    </row>
    <row r="75" spans="1:14" s="7" customFormat="1" ht="44.25" customHeight="1">
      <c r="A75" s="57" t="s">
        <v>184</v>
      </c>
      <c r="B75" s="46" t="s">
        <v>2</v>
      </c>
      <c r="C75" s="47" t="s">
        <v>22</v>
      </c>
      <c r="D75" s="48">
        <v>1000</v>
      </c>
      <c r="E75" s="43">
        <f t="shared" si="7"/>
        <v>1000</v>
      </c>
      <c r="F75" s="44">
        <f t="shared" si="8"/>
        <v>160650</v>
      </c>
      <c r="G75" s="45">
        <v>159650</v>
      </c>
      <c r="H75" s="3"/>
      <c r="I75" s="3"/>
      <c r="J75" s="6"/>
      <c r="K75" s="11"/>
      <c r="N75" s="288">
        <f t="shared" si="0"/>
        <v>0</v>
      </c>
    </row>
    <row r="76" spans="1:14" s="7" customFormat="1" ht="51.75">
      <c r="A76" s="57" t="s">
        <v>213</v>
      </c>
      <c r="B76" s="46" t="s">
        <v>2</v>
      </c>
      <c r="C76" s="47" t="s">
        <v>22</v>
      </c>
      <c r="D76" s="48">
        <v>1000</v>
      </c>
      <c r="E76" s="43">
        <f t="shared" si="7"/>
        <v>1000</v>
      </c>
      <c r="F76" s="44">
        <f t="shared" si="8"/>
        <v>40000</v>
      </c>
      <c r="G76" s="45">
        <v>39000</v>
      </c>
      <c r="H76" s="3">
        <v>0</v>
      </c>
      <c r="I76" s="3">
        <v>0</v>
      </c>
      <c r="J76" s="6">
        <v>0</v>
      </c>
      <c r="K76" s="11"/>
      <c r="N76" s="288">
        <f t="shared" si="0"/>
        <v>0</v>
      </c>
    </row>
    <row r="77" spans="1:14" s="7" customFormat="1" ht="26.25">
      <c r="A77" s="57" t="s">
        <v>214</v>
      </c>
      <c r="B77" s="46" t="s">
        <v>2</v>
      </c>
      <c r="C77" s="47" t="s">
        <v>22</v>
      </c>
      <c r="D77" s="48">
        <v>11900</v>
      </c>
      <c r="E77" s="43">
        <f t="shared" si="7"/>
        <v>11900</v>
      </c>
      <c r="F77" s="44">
        <f t="shared" si="8"/>
        <v>11900</v>
      </c>
      <c r="G77" s="45">
        <v>0</v>
      </c>
      <c r="H77" s="3">
        <v>0</v>
      </c>
      <c r="I77" s="3">
        <v>0</v>
      </c>
      <c r="J77" s="6">
        <v>0</v>
      </c>
      <c r="K77" s="11"/>
      <c r="N77" s="288">
        <f t="shared" si="0"/>
        <v>0</v>
      </c>
    </row>
    <row r="78" spans="1:14" s="7" customFormat="1" ht="26.25">
      <c r="A78" s="57" t="s">
        <v>215</v>
      </c>
      <c r="B78" s="46" t="s">
        <v>2</v>
      </c>
      <c r="C78" s="47" t="s">
        <v>22</v>
      </c>
      <c r="D78" s="48">
        <v>11900</v>
      </c>
      <c r="E78" s="43">
        <f t="shared" si="7"/>
        <v>11900</v>
      </c>
      <c r="F78" s="44">
        <f t="shared" si="8"/>
        <v>11900</v>
      </c>
      <c r="G78" s="45">
        <v>0</v>
      </c>
      <c r="H78" s="3">
        <v>0</v>
      </c>
      <c r="I78" s="3">
        <v>0</v>
      </c>
      <c r="J78" s="6">
        <v>0</v>
      </c>
      <c r="K78" s="11"/>
      <c r="N78" s="288">
        <f aca="true" t="shared" si="9" ref="N78:N141">E78+G78-F78+H78+I78+J78</f>
        <v>0</v>
      </c>
    </row>
    <row r="79" spans="1:14" s="7" customFormat="1" ht="26.25">
      <c r="A79" s="57" t="s">
        <v>216</v>
      </c>
      <c r="B79" s="46" t="s">
        <v>2</v>
      </c>
      <c r="C79" s="47" t="s">
        <v>22</v>
      </c>
      <c r="D79" s="48">
        <v>11900</v>
      </c>
      <c r="E79" s="43">
        <f t="shared" si="7"/>
        <v>11900</v>
      </c>
      <c r="F79" s="44">
        <f t="shared" si="8"/>
        <v>11900</v>
      </c>
      <c r="G79" s="45">
        <v>0</v>
      </c>
      <c r="H79" s="3">
        <v>0</v>
      </c>
      <c r="I79" s="3">
        <v>0</v>
      </c>
      <c r="J79" s="6">
        <v>0</v>
      </c>
      <c r="K79" s="11"/>
      <c r="N79" s="288">
        <f t="shared" si="9"/>
        <v>0</v>
      </c>
    </row>
    <row r="80" spans="1:14" s="7" customFormat="1" ht="26.25">
      <c r="A80" s="57" t="s">
        <v>217</v>
      </c>
      <c r="B80" s="46" t="s">
        <v>2</v>
      </c>
      <c r="C80" s="47" t="s">
        <v>22</v>
      </c>
      <c r="D80" s="48">
        <v>28560</v>
      </c>
      <c r="E80" s="43">
        <f t="shared" si="7"/>
        <v>28560</v>
      </c>
      <c r="F80" s="44">
        <f t="shared" si="8"/>
        <v>28560</v>
      </c>
      <c r="G80" s="45">
        <v>0</v>
      </c>
      <c r="H80" s="3">
        <v>0</v>
      </c>
      <c r="I80" s="3">
        <v>0</v>
      </c>
      <c r="J80" s="6">
        <v>0</v>
      </c>
      <c r="K80" s="11"/>
      <c r="N80" s="288">
        <f t="shared" si="9"/>
        <v>0</v>
      </c>
    </row>
    <row r="81" spans="1:14" s="7" customFormat="1" ht="26.25">
      <c r="A81" s="57" t="s">
        <v>218</v>
      </c>
      <c r="B81" s="46" t="s">
        <v>2</v>
      </c>
      <c r="C81" s="47" t="s">
        <v>22</v>
      </c>
      <c r="D81" s="48">
        <v>11900</v>
      </c>
      <c r="E81" s="43">
        <f t="shared" si="7"/>
        <v>11900</v>
      </c>
      <c r="F81" s="44">
        <f t="shared" si="8"/>
        <v>11900</v>
      </c>
      <c r="G81" s="45">
        <v>0</v>
      </c>
      <c r="H81" s="3">
        <v>0</v>
      </c>
      <c r="I81" s="3">
        <v>0</v>
      </c>
      <c r="J81" s="6">
        <v>0</v>
      </c>
      <c r="K81" s="11"/>
      <c r="N81" s="288">
        <f t="shared" si="9"/>
        <v>0</v>
      </c>
    </row>
    <row r="82" spans="1:14" s="7" customFormat="1" ht="26.25">
      <c r="A82" s="57" t="s">
        <v>219</v>
      </c>
      <c r="B82" s="46" t="s">
        <v>2</v>
      </c>
      <c r="C82" s="47" t="s">
        <v>22</v>
      </c>
      <c r="D82" s="48">
        <v>14280</v>
      </c>
      <c r="E82" s="43">
        <f t="shared" si="7"/>
        <v>14280</v>
      </c>
      <c r="F82" s="44">
        <f t="shared" si="8"/>
        <v>14280</v>
      </c>
      <c r="G82" s="45">
        <v>0</v>
      </c>
      <c r="H82" s="3">
        <v>0</v>
      </c>
      <c r="I82" s="3">
        <v>0</v>
      </c>
      <c r="J82" s="6">
        <v>0</v>
      </c>
      <c r="K82" s="11"/>
      <c r="N82" s="288">
        <f t="shared" si="9"/>
        <v>0</v>
      </c>
    </row>
    <row r="83" spans="1:14" s="7" customFormat="1" ht="31.5" customHeight="1">
      <c r="A83" s="57" t="s">
        <v>220</v>
      </c>
      <c r="B83" s="46" t="s">
        <v>2</v>
      </c>
      <c r="C83" s="47" t="s">
        <v>22</v>
      </c>
      <c r="D83" s="48">
        <v>9520</v>
      </c>
      <c r="E83" s="43">
        <f t="shared" si="7"/>
        <v>9520</v>
      </c>
      <c r="F83" s="44">
        <f t="shared" si="8"/>
        <v>9520</v>
      </c>
      <c r="G83" s="45">
        <v>0</v>
      </c>
      <c r="H83" s="3">
        <v>0</v>
      </c>
      <c r="I83" s="3">
        <v>0</v>
      </c>
      <c r="J83" s="6">
        <v>0</v>
      </c>
      <c r="K83" s="11"/>
      <c r="N83" s="288">
        <f t="shared" si="9"/>
        <v>0</v>
      </c>
    </row>
    <row r="84" spans="1:14" s="7" customFormat="1" ht="29.25" customHeight="1">
      <c r="A84" s="291" t="s">
        <v>251</v>
      </c>
      <c r="B84" s="46" t="s">
        <v>2</v>
      </c>
      <c r="C84" s="47" t="s">
        <v>22</v>
      </c>
      <c r="D84" s="48">
        <v>1000</v>
      </c>
      <c r="E84" s="43">
        <v>1000</v>
      </c>
      <c r="F84" s="44">
        <f>D84+G84</f>
        <v>160000</v>
      </c>
      <c r="G84" s="45">
        <v>159000</v>
      </c>
      <c r="H84" s="3">
        <v>0</v>
      </c>
      <c r="I84" s="3">
        <v>0</v>
      </c>
      <c r="J84" s="6">
        <v>0</v>
      </c>
      <c r="K84" s="11"/>
      <c r="N84" s="288">
        <f t="shared" si="9"/>
        <v>0</v>
      </c>
    </row>
    <row r="85" spans="1:14" s="7" customFormat="1" ht="42.75">
      <c r="A85" s="291" t="s">
        <v>252</v>
      </c>
      <c r="B85" s="46" t="s">
        <v>2</v>
      </c>
      <c r="C85" s="47" t="s">
        <v>22</v>
      </c>
      <c r="D85" s="48">
        <v>1000</v>
      </c>
      <c r="E85" s="43">
        <v>1000</v>
      </c>
      <c r="F85" s="44">
        <f>D85+G85</f>
        <v>160000</v>
      </c>
      <c r="G85" s="45">
        <v>159000</v>
      </c>
      <c r="H85" s="3">
        <v>0</v>
      </c>
      <c r="I85" s="3">
        <v>0</v>
      </c>
      <c r="J85" s="6">
        <v>0</v>
      </c>
      <c r="K85" s="11"/>
      <c r="N85" s="288">
        <f t="shared" si="9"/>
        <v>0</v>
      </c>
    </row>
    <row r="86" spans="1:14" s="7" customFormat="1" ht="28.5">
      <c r="A86" s="291" t="s">
        <v>253</v>
      </c>
      <c r="B86" s="46" t="s">
        <v>2</v>
      </c>
      <c r="C86" s="47" t="s">
        <v>22</v>
      </c>
      <c r="D86" s="48">
        <v>1000</v>
      </c>
      <c r="E86" s="43">
        <v>1000</v>
      </c>
      <c r="F86" s="44">
        <f aca="true" t="shared" si="10" ref="F86:F93">D86+G86</f>
        <v>160000</v>
      </c>
      <c r="G86" s="45">
        <v>159000</v>
      </c>
      <c r="H86" s="3">
        <v>0</v>
      </c>
      <c r="I86" s="3">
        <v>0</v>
      </c>
      <c r="J86" s="6">
        <v>0</v>
      </c>
      <c r="K86" s="11"/>
      <c r="N86" s="288">
        <f t="shared" si="9"/>
        <v>0</v>
      </c>
    </row>
    <row r="87" spans="1:14" s="7" customFormat="1" ht="28.5">
      <c r="A87" s="291" t="s">
        <v>254</v>
      </c>
      <c r="B87" s="46" t="s">
        <v>2</v>
      </c>
      <c r="C87" s="47" t="s">
        <v>22</v>
      </c>
      <c r="D87" s="48">
        <v>1000</v>
      </c>
      <c r="E87" s="43">
        <v>1000</v>
      </c>
      <c r="F87" s="44">
        <f t="shared" si="10"/>
        <v>160000</v>
      </c>
      <c r="G87" s="45">
        <v>159000</v>
      </c>
      <c r="H87" s="3">
        <v>0</v>
      </c>
      <c r="I87" s="3">
        <v>0</v>
      </c>
      <c r="J87" s="6">
        <v>0</v>
      </c>
      <c r="K87" s="11"/>
      <c r="N87" s="288">
        <f t="shared" si="9"/>
        <v>0</v>
      </c>
    </row>
    <row r="88" spans="1:14" s="7" customFormat="1" ht="30.75" customHeight="1">
      <c r="A88" s="291" t="s">
        <v>255</v>
      </c>
      <c r="B88" s="46" t="s">
        <v>2</v>
      </c>
      <c r="C88" s="47" t="s">
        <v>22</v>
      </c>
      <c r="D88" s="48">
        <v>1000</v>
      </c>
      <c r="E88" s="43">
        <v>1000</v>
      </c>
      <c r="F88" s="44">
        <f t="shared" si="10"/>
        <v>160000</v>
      </c>
      <c r="G88" s="45">
        <v>159000</v>
      </c>
      <c r="H88" s="3">
        <v>0</v>
      </c>
      <c r="I88" s="3">
        <v>0</v>
      </c>
      <c r="J88" s="6">
        <v>0</v>
      </c>
      <c r="K88" s="11"/>
      <c r="N88" s="288">
        <f t="shared" si="9"/>
        <v>0</v>
      </c>
    </row>
    <row r="89" spans="1:14" s="7" customFormat="1" ht="28.5" customHeight="1">
      <c r="A89" s="291" t="s">
        <v>256</v>
      </c>
      <c r="B89" s="46" t="s">
        <v>2</v>
      </c>
      <c r="C89" s="47" t="s">
        <v>22</v>
      </c>
      <c r="D89" s="48">
        <v>1000</v>
      </c>
      <c r="E89" s="43">
        <v>1000</v>
      </c>
      <c r="F89" s="44">
        <f t="shared" si="10"/>
        <v>160000</v>
      </c>
      <c r="G89" s="45">
        <v>159000</v>
      </c>
      <c r="H89" s="3">
        <v>0</v>
      </c>
      <c r="I89" s="3">
        <v>0</v>
      </c>
      <c r="J89" s="6">
        <v>0</v>
      </c>
      <c r="K89" s="11"/>
      <c r="N89" s="288">
        <f t="shared" si="9"/>
        <v>0</v>
      </c>
    </row>
    <row r="90" spans="1:14" s="7" customFormat="1" ht="30" customHeight="1">
      <c r="A90" s="291" t="s">
        <v>257</v>
      </c>
      <c r="B90" s="46" t="s">
        <v>2</v>
      </c>
      <c r="C90" s="47" t="s">
        <v>22</v>
      </c>
      <c r="D90" s="48">
        <v>1000</v>
      </c>
      <c r="E90" s="43">
        <v>1000</v>
      </c>
      <c r="F90" s="44">
        <f t="shared" si="10"/>
        <v>160000</v>
      </c>
      <c r="G90" s="45">
        <v>159000</v>
      </c>
      <c r="H90" s="3">
        <v>0</v>
      </c>
      <c r="I90" s="3">
        <v>0</v>
      </c>
      <c r="J90" s="6">
        <v>0</v>
      </c>
      <c r="K90" s="11"/>
      <c r="N90" s="288">
        <f t="shared" si="9"/>
        <v>0</v>
      </c>
    </row>
    <row r="91" spans="1:14" s="7" customFormat="1" ht="25.5" customHeight="1">
      <c r="A91" s="291" t="s">
        <v>258</v>
      </c>
      <c r="B91" s="46" t="s">
        <v>2</v>
      </c>
      <c r="C91" s="47" t="s">
        <v>22</v>
      </c>
      <c r="D91" s="48">
        <v>1000</v>
      </c>
      <c r="E91" s="43">
        <v>1000</v>
      </c>
      <c r="F91" s="44">
        <f t="shared" si="10"/>
        <v>160000</v>
      </c>
      <c r="G91" s="45">
        <v>159000</v>
      </c>
      <c r="H91" s="3">
        <v>0</v>
      </c>
      <c r="I91" s="3">
        <v>0</v>
      </c>
      <c r="J91" s="6">
        <v>0</v>
      </c>
      <c r="K91" s="11"/>
      <c r="N91" s="288">
        <f t="shared" si="9"/>
        <v>0</v>
      </c>
    </row>
    <row r="92" spans="1:14" s="7" customFormat="1" ht="27.75" customHeight="1">
      <c r="A92" s="291" t="s">
        <v>259</v>
      </c>
      <c r="B92" s="46" t="s">
        <v>2</v>
      </c>
      <c r="C92" s="47" t="s">
        <v>22</v>
      </c>
      <c r="D92" s="48">
        <v>1000</v>
      </c>
      <c r="E92" s="43">
        <v>1000</v>
      </c>
      <c r="F92" s="44">
        <f t="shared" si="10"/>
        <v>160000</v>
      </c>
      <c r="G92" s="45">
        <v>159000</v>
      </c>
      <c r="H92" s="3">
        <v>0</v>
      </c>
      <c r="I92" s="3">
        <v>0</v>
      </c>
      <c r="J92" s="6">
        <v>0</v>
      </c>
      <c r="K92" s="11"/>
      <c r="N92" s="288">
        <f t="shared" si="9"/>
        <v>0</v>
      </c>
    </row>
    <row r="93" spans="1:14" s="7" customFormat="1" ht="42.75">
      <c r="A93" s="291" t="s">
        <v>260</v>
      </c>
      <c r="B93" s="46" t="s">
        <v>2</v>
      </c>
      <c r="C93" s="47" t="s">
        <v>22</v>
      </c>
      <c r="D93" s="48">
        <v>1000</v>
      </c>
      <c r="E93" s="43">
        <v>1000</v>
      </c>
      <c r="F93" s="44">
        <f t="shared" si="10"/>
        <v>160000</v>
      </c>
      <c r="G93" s="45">
        <v>159000</v>
      </c>
      <c r="H93" s="3">
        <v>0</v>
      </c>
      <c r="I93" s="3">
        <v>0</v>
      </c>
      <c r="J93" s="6">
        <v>0</v>
      </c>
      <c r="K93" s="11"/>
      <c r="N93" s="288">
        <f t="shared" si="9"/>
        <v>0</v>
      </c>
    </row>
    <row r="94" spans="1:14" s="7" customFormat="1" ht="15">
      <c r="A94" s="57" t="s">
        <v>151</v>
      </c>
      <c r="B94" s="46" t="s">
        <v>2</v>
      </c>
      <c r="C94" s="47" t="s">
        <v>22</v>
      </c>
      <c r="D94" s="48">
        <v>20000</v>
      </c>
      <c r="E94" s="43">
        <f t="shared" si="7"/>
        <v>20000</v>
      </c>
      <c r="F94" s="44">
        <f t="shared" si="8"/>
        <v>20000</v>
      </c>
      <c r="G94" s="45">
        <v>0</v>
      </c>
      <c r="H94" s="3">
        <v>0</v>
      </c>
      <c r="I94" s="3">
        <v>0</v>
      </c>
      <c r="J94" s="6">
        <v>0</v>
      </c>
      <c r="K94" s="11"/>
      <c r="N94" s="288">
        <f t="shared" si="9"/>
        <v>0</v>
      </c>
    </row>
    <row r="95" spans="1:14" s="7" customFormat="1" ht="26.25">
      <c r="A95" s="57" t="s">
        <v>144</v>
      </c>
      <c r="B95" s="46" t="s">
        <v>2</v>
      </c>
      <c r="C95" s="47" t="s">
        <v>22</v>
      </c>
      <c r="D95" s="48">
        <v>1000</v>
      </c>
      <c r="E95" s="43">
        <f t="shared" si="7"/>
        <v>1000</v>
      </c>
      <c r="F95" s="44">
        <f t="shared" si="8"/>
        <v>133000</v>
      </c>
      <c r="G95" s="45">
        <v>132000</v>
      </c>
      <c r="H95" s="3">
        <v>0</v>
      </c>
      <c r="I95" s="3">
        <v>0</v>
      </c>
      <c r="J95" s="6">
        <v>0</v>
      </c>
      <c r="K95" s="11"/>
      <c r="N95" s="288">
        <f t="shared" si="9"/>
        <v>0</v>
      </c>
    </row>
    <row r="96" spans="1:14" ht="16.5" customHeight="1">
      <c r="A96" s="57" t="s">
        <v>147</v>
      </c>
      <c r="B96" s="46" t="s">
        <v>2</v>
      </c>
      <c r="C96" s="47" t="s">
        <v>22</v>
      </c>
      <c r="D96" s="48">
        <v>1000</v>
      </c>
      <c r="E96" s="43">
        <f t="shared" si="7"/>
        <v>1000</v>
      </c>
      <c r="F96" s="44">
        <f t="shared" si="8"/>
        <v>30000</v>
      </c>
      <c r="G96" s="45">
        <v>29000</v>
      </c>
      <c r="H96" s="3">
        <v>0</v>
      </c>
      <c r="I96" s="3">
        <v>0</v>
      </c>
      <c r="J96" s="6">
        <v>0</v>
      </c>
      <c r="K96" s="11"/>
      <c r="N96" s="288">
        <f t="shared" si="9"/>
        <v>0</v>
      </c>
    </row>
    <row r="97" spans="1:14" ht="15">
      <c r="A97" s="57" t="s">
        <v>89</v>
      </c>
      <c r="B97" s="46" t="s">
        <v>2</v>
      </c>
      <c r="C97" s="47" t="s">
        <v>22</v>
      </c>
      <c r="D97" s="48">
        <v>1000</v>
      </c>
      <c r="E97" s="43">
        <f t="shared" si="7"/>
        <v>1000</v>
      </c>
      <c r="F97" s="44">
        <f t="shared" si="8"/>
        <v>150000</v>
      </c>
      <c r="G97" s="45">
        <v>149000</v>
      </c>
      <c r="H97" s="3">
        <v>0</v>
      </c>
      <c r="I97" s="3">
        <v>0</v>
      </c>
      <c r="J97" s="6">
        <v>0</v>
      </c>
      <c r="K97" s="11"/>
      <c r="N97" s="288">
        <f t="shared" si="9"/>
        <v>0</v>
      </c>
    </row>
    <row r="98" spans="1:14" s="18" customFormat="1" ht="15">
      <c r="A98" s="57" t="s">
        <v>90</v>
      </c>
      <c r="B98" s="46" t="s">
        <v>2</v>
      </c>
      <c r="C98" s="47" t="s">
        <v>22</v>
      </c>
      <c r="D98" s="48">
        <v>1000</v>
      </c>
      <c r="E98" s="43">
        <f t="shared" si="7"/>
        <v>1000</v>
      </c>
      <c r="F98" s="44">
        <f t="shared" si="8"/>
        <v>150000</v>
      </c>
      <c r="G98" s="45">
        <v>149000</v>
      </c>
      <c r="H98" s="3">
        <v>0</v>
      </c>
      <c r="I98" s="3">
        <v>0</v>
      </c>
      <c r="J98" s="6">
        <v>0</v>
      </c>
      <c r="K98" s="11"/>
      <c r="N98" s="288">
        <f t="shared" si="9"/>
        <v>0</v>
      </c>
    </row>
    <row r="99" spans="1:14" s="18" customFormat="1" ht="15">
      <c r="A99" s="57" t="s">
        <v>29</v>
      </c>
      <c r="B99" s="46" t="s">
        <v>2</v>
      </c>
      <c r="C99" s="47" t="s">
        <v>22</v>
      </c>
      <c r="D99" s="48">
        <v>1098458</v>
      </c>
      <c r="E99" s="43">
        <f t="shared" si="7"/>
        <v>1098458</v>
      </c>
      <c r="F99" s="44">
        <f t="shared" si="8"/>
        <v>1098458</v>
      </c>
      <c r="G99" s="45">
        <v>0</v>
      </c>
      <c r="H99" s="3">
        <v>0</v>
      </c>
      <c r="I99" s="3">
        <v>0</v>
      </c>
      <c r="J99" s="6">
        <v>0</v>
      </c>
      <c r="K99" s="11"/>
      <c r="N99" s="288">
        <f t="shared" si="9"/>
        <v>0</v>
      </c>
    </row>
    <row r="100" spans="1:14" s="18" customFormat="1" ht="26.25">
      <c r="A100" s="57" t="s">
        <v>267</v>
      </c>
      <c r="B100" s="46" t="s">
        <v>2</v>
      </c>
      <c r="C100" s="47" t="s">
        <v>22</v>
      </c>
      <c r="D100" s="48">
        <v>30000</v>
      </c>
      <c r="E100" s="43">
        <f t="shared" si="7"/>
        <v>30000</v>
      </c>
      <c r="F100" s="44">
        <f t="shared" si="8"/>
        <v>30000</v>
      </c>
      <c r="G100" s="45"/>
      <c r="H100" s="3"/>
      <c r="I100" s="3"/>
      <c r="J100" s="6"/>
      <c r="K100" s="11"/>
      <c r="N100" s="288">
        <f t="shared" si="9"/>
        <v>0</v>
      </c>
    </row>
    <row r="101" spans="1:14" s="2" customFormat="1" ht="15">
      <c r="A101" s="57" t="s">
        <v>227</v>
      </c>
      <c r="B101" s="46" t="s">
        <v>2</v>
      </c>
      <c r="C101" s="47" t="s">
        <v>22</v>
      </c>
      <c r="D101" s="48">
        <v>73000</v>
      </c>
      <c r="E101" s="43">
        <f t="shared" si="7"/>
        <v>73000</v>
      </c>
      <c r="F101" s="44">
        <f t="shared" si="8"/>
        <v>73000</v>
      </c>
      <c r="G101" s="45">
        <v>0</v>
      </c>
      <c r="H101" s="3">
        <v>0</v>
      </c>
      <c r="I101" s="3">
        <v>0</v>
      </c>
      <c r="J101" s="6">
        <v>0</v>
      </c>
      <c r="K101" s="11"/>
      <c r="N101" s="288">
        <f t="shared" si="9"/>
        <v>0</v>
      </c>
    </row>
    <row r="102" spans="1:14" ht="26.25">
      <c r="A102" s="57" t="s">
        <v>30</v>
      </c>
      <c r="B102" s="46" t="s">
        <v>2</v>
      </c>
      <c r="C102" s="47" t="s">
        <v>22</v>
      </c>
      <c r="D102" s="48">
        <v>40000</v>
      </c>
      <c r="E102" s="43">
        <f t="shared" si="7"/>
        <v>40000</v>
      </c>
      <c r="F102" s="44">
        <f t="shared" si="8"/>
        <v>40000</v>
      </c>
      <c r="G102" s="45">
        <v>0</v>
      </c>
      <c r="H102" s="3">
        <v>0</v>
      </c>
      <c r="I102" s="3">
        <v>0</v>
      </c>
      <c r="J102" s="6">
        <v>0</v>
      </c>
      <c r="N102" s="288">
        <f t="shared" si="9"/>
        <v>0</v>
      </c>
    </row>
    <row r="103" spans="1:14" ht="15">
      <c r="A103" s="79" t="s">
        <v>149</v>
      </c>
      <c r="B103" s="80" t="s">
        <v>2</v>
      </c>
      <c r="C103" s="81" t="s">
        <v>22</v>
      </c>
      <c r="D103" s="82">
        <v>1000</v>
      </c>
      <c r="E103" s="43">
        <f t="shared" si="7"/>
        <v>1000</v>
      </c>
      <c r="F103" s="44">
        <f t="shared" si="8"/>
        <v>1000</v>
      </c>
      <c r="G103" s="83">
        <v>0</v>
      </c>
      <c r="H103" s="49">
        <v>0</v>
      </c>
      <c r="I103" s="49">
        <v>0</v>
      </c>
      <c r="J103" s="50">
        <v>0</v>
      </c>
      <c r="N103" s="288">
        <f t="shared" si="9"/>
        <v>0</v>
      </c>
    </row>
    <row r="104" spans="1:14" ht="19.5" customHeight="1" thickBot="1">
      <c r="A104" s="118" t="s">
        <v>31</v>
      </c>
      <c r="B104" s="119" t="s">
        <v>2</v>
      </c>
      <c r="C104" s="120" t="s">
        <v>22</v>
      </c>
      <c r="D104" s="121">
        <v>580000</v>
      </c>
      <c r="E104" s="209">
        <f t="shared" si="7"/>
        <v>580000</v>
      </c>
      <c r="F104" s="212">
        <f t="shared" si="8"/>
        <v>580000</v>
      </c>
      <c r="G104" s="122">
        <v>0</v>
      </c>
      <c r="H104" s="123">
        <v>0</v>
      </c>
      <c r="I104" s="123">
        <v>0</v>
      </c>
      <c r="J104" s="124">
        <v>0</v>
      </c>
      <c r="N104" s="288">
        <f t="shared" si="9"/>
        <v>0</v>
      </c>
    </row>
    <row r="105" spans="1:14" ht="19.5" customHeight="1" thickBot="1">
      <c r="A105" s="549" t="s">
        <v>23</v>
      </c>
      <c r="B105" s="550"/>
      <c r="C105" s="551"/>
      <c r="D105" s="87">
        <f aca="true" t="shared" si="11" ref="D105:J105">SUM(D59:D104)</f>
        <v>11969317</v>
      </c>
      <c r="E105" s="210">
        <f t="shared" si="11"/>
        <v>11969317</v>
      </c>
      <c r="F105" s="210">
        <f t="shared" si="11"/>
        <v>14713967</v>
      </c>
      <c r="G105" s="211">
        <f t="shared" si="11"/>
        <v>2744650</v>
      </c>
      <c r="H105" s="88">
        <f t="shared" si="11"/>
        <v>0</v>
      </c>
      <c r="I105" s="88">
        <f t="shared" si="11"/>
        <v>0</v>
      </c>
      <c r="J105" s="89">
        <f t="shared" si="11"/>
        <v>0</v>
      </c>
      <c r="N105" s="288">
        <f t="shared" si="9"/>
        <v>0</v>
      </c>
    </row>
    <row r="106" spans="1:14" ht="15.75" thickBot="1">
      <c r="A106" s="543" t="s">
        <v>128</v>
      </c>
      <c r="B106" s="544"/>
      <c r="C106" s="544"/>
      <c r="D106" s="544"/>
      <c r="E106" s="544"/>
      <c r="F106" s="544"/>
      <c r="G106" s="544"/>
      <c r="H106" s="544"/>
      <c r="I106" s="544"/>
      <c r="J106" s="545"/>
      <c r="N106" s="288">
        <f t="shared" si="9"/>
        <v>0</v>
      </c>
    </row>
    <row r="107" spans="1:14" ht="19.5" customHeight="1" thickBot="1">
      <c r="A107" s="64" t="s">
        <v>140</v>
      </c>
      <c r="B107" s="65" t="s">
        <v>2</v>
      </c>
      <c r="C107" s="66" t="s">
        <v>127</v>
      </c>
      <c r="D107" s="67">
        <v>140000</v>
      </c>
      <c r="E107" s="67">
        <v>140000</v>
      </c>
      <c r="F107" s="68">
        <v>140000</v>
      </c>
      <c r="G107" s="197">
        <v>0</v>
      </c>
      <c r="H107" s="198">
        <v>0</v>
      </c>
      <c r="I107" s="198">
        <v>0</v>
      </c>
      <c r="J107" s="199">
        <v>0</v>
      </c>
      <c r="N107" s="288">
        <f t="shared" si="9"/>
        <v>0</v>
      </c>
    </row>
    <row r="108" spans="1:14" ht="16.5" customHeight="1" thickBot="1">
      <c r="A108" s="93" t="s">
        <v>126</v>
      </c>
      <c r="B108" s="94"/>
      <c r="C108" s="90"/>
      <c r="D108" s="91">
        <f>D107</f>
        <v>140000</v>
      </c>
      <c r="E108" s="91">
        <f aca="true" t="shared" si="12" ref="E108:J108">E107</f>
        <v>140000</v>
      </c>
      <c r="F108" s="89">
        <f t="shared" si="12"/>
        <v>140000</v>
      </c>
      <c r="G108" s="92">
        <f t="shared" si="12"/>
        <v>0</v>
      </c>
      <c r="H108" s="91">
        <f t="shared" si="12"/>
        <v>0</v>
      </c>
      <c r="I108" s="91">
        <f t="shared" si="12"/>
        <v>0</v>
      </c>
      <c r="J108" s="89">
        <f t="shared" si="12"/>
        <v>0</v>
      </c>
      <c r="N108" s="288">
        <f t="shared" si="9"/>
        <v>0</v>
      </c>
    </row>
    <row r="109" spans="1:14" ht="27" customHeight="1" thickBot="1">
      <c r="A109" s="482" t="s">
        <v>24</v>
      </c>
      <c r="B109" s="572"/>
      <c r="C109" s="572"/>
      <c r="D109" s="572"/>
      <c r="E109" s="572"/>
      <c r="F109" s="572"/>
      <c r="G109" s="572"/>
      <c r="H109" s="572"/>
      <c r="I109" s="572"/>
      <c r="J109" s="484"/>
      <c r="N109" s="288">
        <f t="shared" si="9"/>
        <v>0</v>
      </c>
    </row>
    <row r="110" spans="1:14" ht="27" thickBot="1">
      <c r="A110" s="144" t="s">
        <v>32</v>
      </c>
      <c r="B110" s="145" t="s">
        <v>2</v>
      </c>
      <c r="C110" s="146" t="s">
        <v>25</v>
      </c>
      <c r="D110" s="137">
        <v>1000</v>
      </c>
      <c r="E110" s="137">
        <f>D110</f>
        <v>1000</v>
      </c>
      <c r="F110" s="147">
        <f>D110+G110+H110+I110+J110</f>
        <v>1815422</v>
      </c>
      <c r="G110" s="148">
        <v>1814422</v>
      </c>
      <c r="H110" s="138">
        <v>0</v>
      </c>
      <c r="I110" s="138">
        <v>0</v>
      </c>
      <c r="J110" s="139">
        <v>0</v>
      </c>
      <c r="N110" s="288">
        <f t="shared" si="9"/>
        <v>0</v>
      </c>
    </row>
    <row r="111" spans="1:14" ht="52.5" thickBot="1">
      <c r="A111" s="58" t="s">
        <v>165</v>
      </c>
      <c r="B111" s="149" t="s">
        <v>2</v>
      </c>
      <c r="C111" s="150" t="s">
        <v>25</v>
      </c>
      <c r="D111" s="48">
        <v>1000</v>
      </c>
      <c r="E111" s="137">
        <f aca="true" t="shared" si="13" ref="E111:E175">D111</f>
        <v>1000</v>
      </c>
      <c r="F111" s="60">
        <f aca="true" t="shared" si="14" ref="F111:F175">D111+G111+H111+I111+J111</f>
        <v>6610073</v>
      </c>
      <c r="G111" s="151">
        <v>6609073</v>
      </c>
      <c r="H111" s="142">
        <v>0</v>
      </c>
      <c r="I111" s="142">
        <v>0</v>
      </c>
      <c r="J111" s="143">
        <v>0</v>
      </c>
      <c r="N111" s="288">
        <f t="shared" si="9"/>
        <v>0</v>
      </c>
    </row>
    <row r="112" spans="1:14" ht="19.5" customHeight="1" thickBot="1">
      <c r="A112" s="134" t="s">
        <v>159</v>
      </c>
      <c r="B112" s="149" t="s">
        <v>2</v>
      </c>
      <c r="C112" s="150" t="s">
        <v>25</v>
      </c>
      <c r="D112" s="3">
        <v>1000</v>
      </c>
      <c r="E112" s="137">
        <f t="shared" si="13"/>
        <v>1000</v>
      </c>
      <c r="F112" s="60">
        <f t="shared" si="14"/>
        <v>1493918</v>
      </c>
      <c r="G112" s="61">
        <v>1492918</v>
      </c>
      <c r="H112" s="3">
        <v>0</v>
      </c>
      <c r="I112" s="3">
        <v>0</v>
      </c>
      <c r="J112" s="6">
        <v>0</v>
      </c>
      <c r="N112" s="288">
        <f t="shared" si="9"/>
        <v>0</v>
      </c>
    </row>
    <row r="113" spans="1:14" ht="15.75" thickBot="1">
      <c r="A113" s="152" t="s">
        <v>146</v>
      </c>
      <c r="B113" s="149" t="s">
        <v>2</v>
      </c>
      <c r="C113" s="150" t="s">
        <v>25</v>
      </c>
      <c r="D113" s="48">
        <v>1000</v>
      </c>
      <c r="E113" s="137">
        <f t="shared" si="13"/>
        <v>1000</v>
      </c>
      <c r="F113" s="60">
        <v>11158800</v>
      </c>
      <c r="G113" s="61">
        <v>11157800</v>
      </c>
      <c r="H113" s="3">
        <v>0</v>
      </c>
      <c r="I113" s="3">
        <v>0</v>
      </c>
      <c r="J113" s="6">
        <v>0</v>
      </c>
      <c r="N113" s="288">
        <f t="shared" si="9"/>
        <v>0</v>
      </c>
    </row>
    <row r="114" spans="1:14" ht="15.75" thickBot="1">
      <c r="A114" s="58" t="s">
        <v>34</v>
      </c>
      <c r="B114" s="59" t="s">
        <v>2</v>
      </c>
      <c r="C114" s="59" t="s">
        <v>25</v>
      </c>
      <c r="D114" s="48">
        <v>3000</v>
      </c>
      <c r="E114" s="137">
        <f t="shared" si="13"/>
        <v>3000</v>
      </c>
      <c r="F114" s="60">
        <f t="shared" si="14"/>
        <v>55000</v>
      </c>
      <c r="G114" s="61">
        <v>52000</v>
      </c>
      <c r="H114" s="3">
        <v>0</v>
      </c>
      <c r="I114" s="3">
        <v>0</v>
      </c>
      <c r="J114" s="6">
        <v>0</v>
      </c>
      <c r="N114" s="288">
        <f t="shared" si="9"/>
        <v>0</v>
      </c>
    </row>
    <row r="115" spans="1:14" ht="12.75" customHeight="1" thickBot="1">
      <c r="A115" s="58" t="s">
        <v>35</v>
      </c>
      <c r="B115" s="59" t="s">
        <v>2</v>
      </c>
      <c r="C115" s="59" t="s">
        <v>25</v>
      </c>
      <c r="D115" s="48">
        <v>2000</v>
      </c>
      <c r="E115" s="137">
        <f t="shared" si="13"/>
        <v>2000</v>
      </c>
      <c r="F115" s="60">
        <f t="shared" si="14"/>
        <v>290000</v>
      </c>
      <c r="G115" s="61">
        <v>288000</v>
      </c>
      <c r="H115" s="3">
        <v>0</v>
      </c>
      <c r="I115" s="3">
        <v>0</v>
      </c>
      <c r="J115" s="6">
        <v>0</v>
      </c>
      <c r="N115" s="288">
        <f t="shared" si="9"/>
        <v>0</v>
      </c>
    </row>
    <row r="116" spans="1:14" ht="29.25" customHeight="1" thickBot="1">
      <c r="A116" s="58" t="s">
        <v>36</v>
      </c>
      <c r="B116" s="59" t="s">
        <v>2</v>
      </c>
      <c r="C116" s="59" t="s">
        <v>25</v>
      </c>
      <c r="D116" s="48">
        <v>1000</v>
      </c>
      <c r="E116" s="137">
        <f t="shared" si="13"/>
        <v>1000</v>
      </c>
      <c r="F116" s="60">
        <f t="shared" si="14"/>
        <v>1000</v>
      </c>
      <c r="G116" s="61">
        <v>0</v>
      </c>
      <c r="H116" s="3">
        <v>0</v>
      </c>
      <c r="I116" s="3">
        <v>0</v>
      </c>
      <c r="J116" s="6">
        <v>0</v>
      </c>
      <c r="N116" s="288">
        <f t="shared" si="9"/>
        <v>0</v>
      </c>
    </row>
    <row r="117" spans="1:14" ht="39.75" thickBot="1">
      <c r="A117" s="58" t="s">
        <v>37</v>
      </c>
      <c r="B117" s="59" t="s">
        <v>2</v>
      </c>
      <c r="C117" s="59" t="s">
        <v>25</v>
      </c>
      <c r="D117" s="48">
        <v>2000</v>
      </c>
      <c r="E117" s="137">
        <f t="shared" si="13"/>
        <v>2000</v>
      </c>
      <c r="F117" s="60">
        <f t="shared" si="14"/>
        <v>2000</v>
      </c>
      <c r="G117" s="61">
        <v>0</v>
      </c>
      <c r="H117" s="3">
        <v>0</v>
      </c>
      <c r="I117" s="3">
        <v>0</v>
      </c>
      <c r="J117" s="6">
        <v>0</v>
      </c>
      <c r="N117" s="288">
        <f t="shared" si="9"/>
        <v>0</v>
      </c>
    </row>
    <row r="118" spans="1:14" ht="15.75" thickBot="1">
      <c r="A118" s="58" t="s">
        <v>38</v>
      </c>
      <c r="B118" s="59" t="s">
        <v>2</v>
      </c>
      <c r="C118" s="59" t="s">
        <v>25</v>
      </c>
      <c r="D118" s="48">
        <v>163000</v>
      </c>
      <c r="E118" s="137">
        <f t="shared" si="13"/>
        <v>163000</v>
      </c>
      <c r="F118" s="60">
        <f t="shared" si="14"/>
        <v>163000</v>
      </c>
      <c r="G118" s="61">
        <v>0</v>
      </c>
      <c r="H118" s="3">
        <v>0</v>
      </c>
      <c r="I118" s="3">
        <v>0</v>
      </c>
      <c r="J118" s="6">
        <v>0</v>
      </c>
      <c r="N118" s="288">
        <f t="shared" si="9"/>
        <v>0</v>
      </c>
    </row>
    <row r="119" spans="1:14" ht="27" thickBot="1">
      <c r="A119" s="58" t="s">
        <v>33</v>
      </c>
      <c r="B119" s="59" t="s">
        <v>2</v>
      </c>
      <c r="C119" s="59" t="s">
        <v>25</v>
      </c>
      <c r="D119" s="153">
        <v>2000</v>
      </c>
      <c r="E119" s="137">
        <f t="shared" si="13"/>
        <v>2000</v>
      </c>
      <c r="F119" s="60">
        <f t="shared" si="14"/>
        <v>196593432</v>
      </c>
      <c r="G119" s="155">
        <v>70000000</v>
      </c>
      <c r="H119" s="156">
        <v>70000000</v>
      </c>
      <c r="I119" s="156">
        <v>56591432</v>
      </c>
      <c r="J119" s="157">
        <v>0</v>
      </c>
      <c r="N119" s="288">
        <f t="shared" si="9"/>
        <v>0</v>
      </c>
    </row>
    <row r="120" spans="1:14" ht="52.5" thickBot="1">
      <c r="A120" s="58" t="s">
        <v>92</v>
      </c>
      <c r="B120" s="59" t="s">
        <v>2</v>
      </c>
      <c r="C120" s="59" t="s">
        <v>25</v>
      </c>
      <c r="D120" s="48">
        <v>590000</v>
      </c>
      <c r="E120" s="137">
        <f t="shared" si="13"/>
        <v>590000</v>
      </c>
      <c r="F120" s="60">
        <f t="shared" si="14"/>
        <v>590000</v>
      </c>
      <c r="G120" s="61">
        <v>0</v>
      </c>
      <c r="H120" s="3">
        <v>0</v>
      </c>
      <c r="I120" s="3">
        <v>0</v>
      </c>
      <c r="J120" s="6">
        <v>0</v>
      </c>
      <c r="N120" s="288">
        <f t="shared" si="9"/>
        <v>0</v>
      </c>
    </row>
    <row r="121" spans="1:14" ht="30" customHeight="1" thickBot="1">
      <c r="A121" s="58" t="s">
        <v>93</v>
      </c>
      <c r="B121" s="59" t="s">
        <v>2</v>
      </c>
      <c r="C121" s="59" t="s">
        <v>25</v>
      </c>
      <c r="D121" s="48">
        <v>720000</v>
      </c>
      <c r="E121" s="137">
        <f t="shared" si="13"/>
        <v>720000</v>
      </c>
      <c r="F121" s="60">
        <f t="shared" si="14"/>
        <v>720000</v>
      </c>
      <c r="G121" s="61">
        <v>0</v>
      </c>
      <c r="H121" s="3">
        <v>0</v>
      </c>
      <c r="I121" s="3">
        <v>0</v>
      </c>
      <c r="J121" s="6">
        <v>0</v>
      </c>
      <c r="N121" s="288">
        <f t="shared" si="9"/>
        <v>0</v>
      </c>
    </row>
    <row r="122" spans="1:14" ht="27" thickBot="1">
      <c r="A122" s="58" t="s">
        <v>94</v>
      </c>
      <c r="B122" s="59" t="s">
        <v>2</v>
      </c>
      <c r="C122" s="59" t="s">
        <v>25</v>
      </c>
      <c r="D122" s="48">
        <v>620000</v>
      </c>
      <c r="E122" s="137">
        <f t="shared" si="13"/>
        <v>620000</v>
      </c>
      <c r="F122" s="60">
        <f t="shared" si="14"/>
        <v>620000</v>
      </c>
      <c r="G122" s="61">
        <v>0</v>
      </c>
      <c r="H122" s="3">
        <v>0</v>
      </c>
      <c r="I122" s="3">
        <v>0</v>
      </c>
      <c r="J122" s="6">
        <v>0</v>
      </c>
      <c r="N122" s="288">
        <f t="shared" si="9"/>
        <v>0</v>
      </c>
    </row>
    <row r="123" spans="1:14" ht="27" thickBot="1">
      <c r="A123" s="58" t="s">
        <v>95</v>
      </c>
      <c r="B123" s="59" t="s">
        <v>2</v>
      </c>
      <c r="C123" s="59" t="s">
        <v>25</v>
      </c>
      <c r="D123" s="48">
        <v>785000</v>
      </c>
      <c r="E123" s="137">
        <f t="shared" si="13"/>
        <v>785000</v>
      </c>
      <c r="F123" s="60">
        <f t="shared" si="14"/>
        <v>785000</v>
      </c>
      <c r="G123" s="61">
        <v>0</v>
      </c>
      <c r="H123" s="3">
        <v>0</v>
      </c>
      <c r="I123" s="3">
        <v>0</v>
      </c>
      <c r="J123" s="6">
        <v>0</v>
      </c>
      <c r="N123" s="288">
        <f t="shared" si="9"/>
        <v>0</v>
      </c>
    </row>
    <row r="124" spans="1:14" ht="27" thickBot="1">
      <c r="A124" s="58" t="s">
        <v>96</v>
      </c>
      <c r="B124" s="59" t="s">
        <v>2</v>
      </c>
      <c r="C124" s="59" t="s">
        <v>25</v>
      </c>
      <c r="D124" s="48">
        <v>425315</v>
      </c>
      <c r="E124" s="137">
        <f t="shared" si="13"/>
        <v>425315</v>
      </c>
      <c r="F124" s="60">
        <f t="shared" si="14"/>
        <v>947000</v>
      </c>
      <c r="G124" s="61">
        <v>521685</v>
      </c>
      <c r="H124" s="3">
        <v>0</v>
      </c>
      <c r="I124" s="3">
        <v>0</v>
      </c>
      <c r="J124" s="6">
        <v>0</v>
      </c>
      <c r="N124" s="288">
        <f t="shared" si="9"/>
        <v>0</v>
      </c>
    </row>
    <row r="125" spans="1:14" ht="52.5" thickBot="1">
      <c r="A125" s="58" t="s">
        <v>97</v>
      </c>
      <c r="B125" s="59" t="s">
        <v>2</v>
      </c>
      <c r="C125" s="59" t="s">
        <v>25</v>
      </c>
      <c r="D125" s="48">
        <v>1000</v>
      </c>
      <c r="E125" s="137">
        <f t="shared" si="13"/>
        <v>1000</v>
      </c>
      <c r="F125" s="60">
        <f t="shared" si="14"/>
        <v>624000</v>
      </c>
      <c r="G125" s="61">
        <v>623000</v>
      </c>
      <c r="H125" s="3">
        <v>0</v>
      </c>
      <c r="I125" s="3">
        <v>0</v>
      </c>
      <c r="J125" s="6">
        <v>0</v>
      </c>
      <c r="N125" s="288">
        <f t="shared" si="9"/>
        <v>0</v>
      </c>
    </row>
    <row r="126" spans="1:14" ht="39.75" thickBot="1">
      <c r="A126" s="58" t="s">
        <v>98</v>
      </c>
      <c r="B126" s="59" t="s">
        <v>2</v>
      </c>
      <c r="C126" s="59" t="s">
        <v>25</v>
      </c>
      <c r="D126" s="48">
        <v>1000</v>
      </c>
      <c r="E126" s="137">
        <f t="shared" si="13"/>
        <v>1000</v>
      </c>
      <c r="F126" s="60">
        <f t="shared" si="14"/>
        <v>633000</v>
      </c>
      <c r="G126" s="61">
        <v>632000</v>
      </c>
      <c r="H126" s="3">
        <v>0</v>
      </c>
      <c r="I126" s="3">
        <v>0</v>
      </c>
      <c r="J126" s="6">
        <v>0</v>
      </c>
      <c r="N126" s="288">
        <f t="shared" si="9"/>
        <v>0</v>
      </c>
    </row>
    <row r="127" spans="1:14" ht="30" customHeight="1" thickBot="1">
      <c r="A127" s="58" t="s">
        <v>99</v>
      </c>
      <c r="B127" s="59" t="s">
        <v>2</v>
      </c>
      <c r="C127" s="59" t="s">
        <v>25</v>
      </c>
      <c r="D127" s="48">
        <v>1000</v>
      </c>
      <c r="E127" s="137">
        <f t="shared" si="13"/>
        <v>1000</v>
      </c>
      <c r="F127" s="60">
        <f t="shared" si="14"/>
        <v>645000</v>
      </c>
      <c r="G127" s="61">
        <v>644000</v>
      </c>
      <c r="H127" s="3">
        <v>0</v>
      </c>
      <c r="I127" s="3">
        <v>0</v>
      </c>
      <c r="J127" s="6">
        <v>0</v>
      </c>
      <c r="N127" s="288">
        <f t="shared" si="9"/>
        <v>0</v>
      </c>
    </row>
    <row r="128" spans="1:14" ht="39.75" thickBot="1">
      <c r="A128" s="58" t="s">
        <v>125</v>
      </c>
      <c r="B128" s="59" t="s">
        <v>2</v>
      </c>
      <c r="C128" s="59" t="s">
        <v>25</v>
      </c>
      <c r="D128" s="153">
        <v>570000</v>
      </c>
      <c r="E128" s="137">
        <f t="shared" si="13"/>
        <v>570000</v>
      </c>
      <c r="F128" s="60">
        <f t="shared" si="14"/>
        <v>570000</v>
      </c>
      <c r="G128" s="61">
        <v>0</v>
      </c>
      <c r="H128" s="3">
        <v>0</v>
      </c>
      <c r="I128" s="3">
        <v>0</v>
      </c>
      <c r="J128" s="6">
        <v>0</v>
      </c>
      <c r="N128" s="288">
        <f t="shared" si="9"/>
        <v>0</v>
      </c>
    </row>
    <row r="129" spans="1:14" ht="15.75" thickBot="1">
      <c r="A129" s="58" t="s">
        <v>203</v>
      </c>
      <c r="B129" s="59" t="s">
        <v>2</v>
      </c>
      <c r="C129" s="59" t="s">
        <v>25</v>
      </c>
      <c r="D129" s="155">
        <v>1000</v>
      </c>
      <c r="E129" s="137">
        <f t="shared" si="13"/>
        <v>1000</v>
      </c>
      <c r="F129" s="60">
        <f t="shared" si="14"/>
        <v>35700</v>
      </c>
      <c r="G129" s="61">
        <v>34700</v>
      </c>
      <c r="H129" s="3">
        <v>0</v>
      </c>
      <c r="I129" s="3">
        <v>0</v>
      </c>
      <c r="J129" s="6">
        <v>0</v>
      </c>
      <c r="N129" s="288">
        <f t="shared" si="9"/>
        <v>0</v>
      </c>
    </row>
    <row r="130" spans="1:14" ht="15.75" thickBot="1">
      <c r="A130" s="58" t="s">
        <v>204</v>
      </c>
      <c r="B130" s="59" t="s">
        <v>2</v>
      </c>
      <c r="C130" s="59" t="s">
        <v>25</v>
      </c>
      <c r="D130" s="155">
        <v>1000</v>
      </c>
      <c r="E130" s="137">
        <f t="shared" si="13"/>
        <v>1000</v>
      </c>
      <c r="F130" s="60">
        <f t="shared" si="14"/>
        <v>35700</v>
      </c>
      <c r="G130" s="61">
        <v>34700</v>
      </c>
      <c r="H130" s="3">
        <v>0</v>
      </c>
      <c r="I130" s="3">
        <v>0</v>
      </c>
      <c r="J130" s="6">
        <v>0</v>
      </c>
      <c r="N130" s="288">
        <f t="shared" si="9"/>
        <v>0</v>
      </c>
    </row>
    <row r="131" spans="1:14" ht="15.75" thickBot="1">
      <c r="A131" s="58" t="s">
        <v>182</v>
      </c>
      <c r="B131" s="59" t="s">
        <v>2</v>
      </c>
      <c r="C131" s="59" t="s">
        <v>25</v>
      </c>
      <c r="D131" s="155">
        <v>35700</v>
      </c>
      <c r="E131" s="137">
        <f t="shared" si="13"/>
        <v>35700</v>
      </c>
      <c r="F131" s="60">
        <f t="shared" si="14"/>
        <v>35700</v>
      </c>
      <c r="G131" s="61">
        <v>0</v>
      </c>
      <c r="H131" s="158">
        <v>0</v>
      </c>
      <c r="I131" s="158">
        <v>0</v>
      </c>
      <c r="J131" s="159">
        <v>0</v>
      </c>
      <c r="N131" s="288">
        <f t="shared" si="9"/>
        <v>0</v>
      </c>
    </row>
    <row r="132" spans="1:14" ht="27" thickBot="1">
      <c r="A132" s="58" t="s">
        <v>183</v>
      </c>
      <c r="B132" s="59" t="s">
        <v>2</v>
      </c>
      <c r="C132" s="59" t="s">
        <v>25</v>
      </c>
      <c r="D132" s="155">
        <v>35700</v>
      </c>
      <c r="E132" s="137">
        <f t="shared" si="13"/>
        <v>35700</v>
      </c>
      <c r="F132" s="60">
        <f t="shared" si="14"/>
        <v>35700</v>
      </c>
      <c r="G132" s="61">
        <v>0</v>
      </c>
      <c r="H132" s="158">
        <v>0</v>
      </c>
      <c r="I132" s="158">
        <v>0</v>
      </c>
      <c r="J132" s="159">
        <v>0</v>
      </c>
      <c r="N132" s="288">
        <f t="shared" si="9"/>
        <v>0</v>
      </c>
    </row>
    <row r="133" spans="1:14" ht="15.75" thickBot="1">
      <c r="A133" s="58" t="s">
        <v>207</v>
      </c>
      <c r="B133" s="59" t="s">
        <v>2</v>
      </c>
      <c r="C133" s="59" t="s">
        <v>25</v>
      </c>
      <c r="D133" s="155">
        <v>1000</v>
      </c>
      <c r="E133" s="137">
        <f t="shared" si="13"/>
        <v>1000</v>
      </c>
      <c r="F133" s="60">
        <f t="shared" si="14"/>
        <v>35700</v>
      </c>
      <c r="G133" s="61">
        <v>34700</v>
      </c>
      <c r="H133" s="158">
        <v>0</v>
      </c>
      <c r="I133" s="158">
        <v>0</v>
      </c>
      <c r="J133" s="159">
        <v>0</v>
      </c>
      <c r="N133" s="288">
        <f t="shared" si="9"/>
        <v>0</v>
      </c>
    </row>
    <row r="134" spans="1:14" ht="15.75" thickBot="1">
      <c r="A134" s="58" t="s">
        <v>208</v>
      </c>
      <c r="B134" s="59" t="s">
        <v>2</v>
      </c>
      <c r="C134" s="59" t="s">
        <v>25</v>
      </c>
      <c r="D134" s="155">
        <v>1000</v>
      </c>
      <c r="E134" s="137">
        <f t="shared" si="13"/>
        <v>1000</v>
      </c>
      <c r="F134" s="60">
        <f t="shared" si="14"/>
        <v>35700</v>
      </c>
      <c r="G134" s="61">
        <v>34700</v>
      </c>
      <c r="H134" s="158">
        <v>0</v>
      </c>
      <c r="I134" s="158">
        <v>0</v>
      </c>
      <c r="J134" s="159">
        <v>0</v>
      </c>
      <c r="N134" s="288">
        <f t="shared" si="9"/>
        <v>0</v>
      </c>
    </row>
    <row r="135" spans="1:14" ht="15.75" thickBot="1">
      <c r="A135" s="58" t="s">
        <v>209</v>
      </c>
      <c r="B135" s="59" t="s">
        <v>2</v>
      </c>
      <c r="C135" s="59" t="s">
        <v>25</v>
      </c>
      <c r="D135" s="155">
        <v>1000</v>
      </c>
      <c r="E135" s="137">
        <f t="shared" si="13"/>
        <v>1000</v>
      </c>
      <c r="F135" s="60">
        <f t="shared" si="14"/>
        <v>35700</v>
      </c>
      <c r="G135" s="61">
        <v>34700</v>
      </c>
      <c r="H135" s="158">
        <v>0</v>
      </c>
      <c r="I135" s="158">
        <v>0</v>
      </c>
      <c r="J135" s="159">
        <v>0</v>
      </c>
      <c r="N135" s="288">
        <f t="shared" si="9"/>
        <v>0</v>
      </c>
    </row>
    <row r="136" spans="1:14" ht="15.75" thickBot="1">
      <c r="A136" s="58" t="s">
        <v>225</v>
      </c>
      <c r="B136" s="59" t="s">
        <v>2</v>
      </c>
      <c r="C136" s="59" t="s">
        <v>25</v>
      </c>
      <c r="D136" s="155">
        <v>1000</v>
      </c>
      <c r="E136" s="137">
        <f t="shared" si="13"/>
        <v>1000</v>
      </c>
      <c r="F136" s="60">
        <f t="shared" si="14"/>
        <v>35700</v>
      </c>
      <c r="G136" s="61">
        <v>34700</v>
      </c>
      <c r="H136" s="158">
        <v>0</v>
      </c>
      <c r="I136" s="158">
        <v>0</v>
      </c>
      <c r="J136" s="159">
        <v>0</v>
      </c>
      <c r="N136" s="288">
        <f t="shared" si="9"/>
        <v>0</v>
      </c>
    </row>
    <row r="137" spans="1:14" ht="27" thickBot="1">
      <c r="A137" s="58" t="s">
        <v>210</v>
      </c>
      <c r="B137" s="59" t="s">
        <v>2</v>
      </c>
      <c r="C137" s="59" t="s">
        <v>25</v>
      </c>
      <c r="D137" s="153">
        <v>100000</v>
      </c>
      <c r="E137" s="137">
        <f t="shared" si="13"/>
        <v>100000</v>
      </c>
      <c r="F137" s="60">
        <f t="shared" si="14"/>
        <v>100000</v>
      </c>
      <c r="G137" s="61">
        <v>0</v>
      </c>
      <c r="H137" s="158">
        <v>0</v>
      </c>
      <c r="I137" s="158">
        <v>0</v>
      </c>
      <c r="J137" s="159">
        <v>0</v>
      </c>
      <c r="N137" s="288">
        <f t="shared" si="9"/>
        <v>0</v>
      </c>
    </row>
    <row r="138" spans="1:14" ht="39.75" thickBot="1">
      <c r="A138" s="58" t="s">
        <v>100</v>
      </c>
      <c r="B138" s="59" t="s">
        <v>2</v>
      </c>
      <c r="C138" s="59" t="s">
        <v>25</v>
      </c>
      <c r="D138" s="153">
        <v>157080</v>
      </c>
      <c r="E138" s="137">
        <f t="shared" si="13"/>
        <v>157080</v>
      </c>
      <c r="F138" s="60">
        <f t="shared" si="14"/>
        <v>157080</v>
      </c>
      <c r="G138" s="61">
        <v>0</v>
      </c>
      <c r="H138" s="3">
        <v>0</v>
      </c>
      <c r="I138" s="3">
        <v>0</v>
      </c>
      <c r="J138" s="6">
        <v>0</v>
      </c>
      <c r="N138" s="288">
        <f t="shared" si="9"/>
        <v>0</v>
      </c>
    </row>
    <row r="139" spans="1:14" ht="39.75" thickBot="1">
      <c r="A139" s="58" t="s">
        <v>158</v>
      </c>
      <c r="B139" s="59" t="s">
        <v>2</v>
      </c>
      <c r="C139" s="59" t="s">
        <v>25</v>
      </c>
      <c r="D139" s="48">
        <v>60000</v>
      </c>
      <c r="E139" s="137">
        <f t="shared" si="13"/>
        <v>60000</v>
      </c>
      <c r="F139" s="60">
        <f t="shared" si="14"/>
        <v>60000</v>
      </c>
      <c r="G139" s="61">
        <v>0</v>
      </c>
      <c r="H139" s="3">
        <v>0</v>
      </c>
      <c r="I139" s="3">
        <v>0</v>
      </c>
      <c r="J139" s="6">
        <v>0</v>
      </c>
      <c r="N139" s="288">
        <f t="shared" si="9"/>
        <v>0</v>
      </c>
    </row>
    <row r="140" spans="1:14" ht="27" thickBot="1">
      <c r="A140" s="58" t="s">
        <v>39</v>
      </c>
      <c r="B140" s="59" t="s">
        <v>2</v>
      </c>
      <c r="C140" s="59" t="s">
        <v>25</v>
      </c>
      <c r="D140" s="48">
        <v>37000</v>
      </c>
      <c r="E140" s="137">
        <f t="shared" si="13"/>
        <v>37000</v>
      </c>
      <c r="F140" s="60">
        <f t="shared" si="14"/>
        <v>37000</v>
      </c>
      <c r="G140" s="61">
        <v>0</v>
      </c>
      <c r="H140" s="3">
        <v>0</v>
      </c>
      <c r="I140" s="3">
        <v>0</v>
      </c>
      <c r="J140" s="6">
        <v>0</v>
      </c>
      <c r="N140" s="288">
        <f t="shared" si="9"/>
        <v>0</v>
      </c>
    </row>
    <row r="141" spans="1:14" ht="45.75" customHeight="1" thickBot="1">
      <c r="A141" s="58" t="s">
        <v>65</v>
      </c>
      <c r="B141" s="59" t="s">
        <v>2</v>
      </c>
      <c r="C141" s="59" t="s">
        <v>25</v>
      </c>
      <c r="D141" s="48">
        <v>1000</v>
      </c>
      <c r="E141" s="137">
        <f t="shared" si="13"/>
        <v>1000</v>
      </c>
      <c r="F141" s="60">
        <f t="shared" si="14"/>
        <v>13000</v>
      </c>
      <c r="G141" s="61">
        <v>12000</v>
      </c>
      <c r="H141" s="3">
        <v>0</v>
      </c>
      <c r="I141" s="3">
        <v>0</v>
      </c>
      <c r="J141" s="6">
        <v>0</v>
      </c>
      <c r="N141" s="288">
        <f t="shared" si="9"/>
        <v>0</v>
      </c>
    </row>
    <row r="142" spans="1:14" ht="39.75" thickBot="1">
      <c r="A142" s="58" t="s">
        <v>66</v>
      </c>
      <c r="B142" s="59" t="s">
        <v>2</v>
      </c>
      <c r="C142" s="59" t="s">
        <v>25</v>
      </c>
      <c r="D142" s="48">
        <v>1000</v>
      </c>
      <c r="E142" s="137">
        <f t="shared" si="13"/>
        <v>1000</v>
      </c>
      <c r="F142" s="60">
        <f t="shared" si="14"/>
        <v>17000</v>
      </c>
      <c r="G142" s="61">
        <v>16000</v>
      </c>
      <c r="H142" s="3">
        <v>0</v>
      </c>
      <c r="I142" s="3">
        <v>0</v>
      </c>
      <c r="J142" s="6">
        <v>0</v>
      </c>
      <c r="N142" s="288">
        <f aca="true" t="shared" si="15" ref="N142:N205">E142+G142-F142+H142+I142+J142</f>
        <v>0</v>
      </c>
    </row>
    <row r="143" spans="1:14" s="2" customFormat="1" ht="30.75" customHeight="1" thickBot="1">
      <c r="A143" s="58" t="s">
        <v>67</v>
      </c>
      <c r="B143" s="59" t="s">
        <v>2</v>
      </c>
      <c r="C143" s="59" t="s">
        <v>25</v>
      </c>
      <c r="D143" s="48">
        <v>1000</v>
      </c>
      <c r="E143" s="137">
        <f t="shared" si="13"/>
        <v>1000</v>
      </c>
      <c r="F143" s="60">
        <f t="shared" si="14"/>
        <v>14000</v>
      </c>
      <c r="G143" s="61">
        <v>13000</v>
      </c>
      <c r="H143" s="3">
        <v>0</v>
      </c>
      <c r="I143" s="3">
        <v>0</v>
      </c>
      <c r="J143" s="6">
        <v>0</v>
      </c>
      <c r="N143" s="288">
        <f t="shared" si="15"/>
        <v>0</v>
      </c>
    </row>
    <row r="144" spans="1:14" ht="27" thickBot="1">
      <c r="A144" s="58" t="s">
        <v>68</v>
      </c>
      <c r="B144" s="59" t="s">
        <v>2</v>
      </c>
      <c r="C144" s="59" t="s">
        <v>25</v>
      </c>
      <c r="D144" s="48">
        <v>1000</v>
      </c>
      <c r="E144" s="137">
        <f t="shared" si="13"/>
        <v>1000</v>
      </c>
      <c r="F144" s="60">
        <f t="shared" si="14"/>
        <v>12000</v>
      </c>
      <c r="G144" s="61">
        <v>11000</v>
      </c>
      <c r="H144" s="3">
        <v>0</v>
      </c>
      <c r="I144" s="3">
        <v>0</v>
      </c>
      <c r="J144" s="6">
        <v>0</v>
      </c>
      <c r="N144" s="288">
        <f t="shared" si="15"/>
        <v>0</v>
      </c>
    </row>
    <row r="145" spans="1:14" ht="27" thickBot="1">
      <c r="A145" s="58" t="s">
        <v>69</v>
      </c>
      <c r="B145" s="59" t="s">
        <v>2</v>
      </c>
      <c r="C145" s="59" t="s">
        <v>25</v>
      </c>
      <c r="D145" s="48">
        <v>1000</v>
      </c>
      <c r="E145" s="137">
        <f t="shared" si="13"/>
        <v>1000</v>
      </c>
      <c r="F145" s="60">
        <f t="shared" si="14"/>
        <v>16000</v>
      </c>
      <c r="G145" s="61">
        <v>15000</v>
      </c>
      <c r="H145" s="3">
        <v>0</v>
      </c>
      <c r="I145" s="3">
        <v>0</v>
      </c>
      <c r="J145" s="6">
        <v>0</v>
      </c>
      <c r="N145" s="288">
        <f t="shared" si="15"/>
        <v>0</v>
      </c>
    </row>
    <row r="146" spans="1:14" ht="27" thickBot="1">
      <c r="A146" s="58" t="s">
        <v>70</v>
      </c>
      <c r="B146" s="59" t="s">
        <v>2</v>
      </c>
      <c r="C146" s="59" t="s">
        <v>25</v>
      </c>
      <c r="D146" s="48">
        <v>1000</v>
      </c>
      <c r="E146" s="137">
        <f t="shared" si="13"/>
        <v>1000</v>
      </c>
      <c r="F146" s="60">
        <f t="shared" si="14"/>
        <v>14000</v>
      </c>
      <c r="G146" s="61">
        <v>13000</v>
      </c>
      <c r="H146" s="3">
        <v>0</v>
      </c>
      <c r="I146" s="3">
        <v>0</v>
      </c>
      <c r="J146" s="6">
        <v>0</v>
      </c>
      <c r="N146" s="288">
        <f t="shared" si="15"/>
        <v>0</v>
      </c>
    </row>
    <row r="147" spans="1:14" ht="27" thickBot="1">
      <c r="A147" s="58" t="s">
        <v>71</v>
      </c>
      <c r="B147" s="59" t="s">
        <v>2</v>
      </c>
      <c r="C147" s="59" t="s">
        <v>25</v>
      </c>
      <c r="D147" s="48">
        <v>1000</v>
      </c>
      <c r="E147" s="137">
        <f t="shared" si="13"/>
        <v>1000</v>
      </c>
      <c r="F147" s="60">
        <f t="shared" si="14"/>
        <v>13000</v>
      </c>
      <c r="G147" s="61">
        <v>12000</v>
      </c>
      <c r="H147" s="3">
        <v>0</v>
      </c>
      <c r="I147" s="3">
        <v>0</v>
      </c>
      <c r="J147" s="6">
        <v>0</v>
      </c>
      <c r="N147" s="288">
        <f t="shared" si="15"/>
        <v>0</v>
      </c>
    </row>
    <row r="148" spans="1:14" ht="27" thickBot="1">
      <c r="A148" s="58" t="s">
        <v>72</v>
      </c>
      <c r="B148" s="59" t="s">
        <v>2</v>
      </c>
      <c r="C148" s="59" t="s">
        <v>25</v>
      </c>
      <c r="D148" s="48">
        <v>1000</v>
      </c>
      <c r="E148" s="137">
        <f t="shared" si="13"/>
        <v>1000</v>
      </c>
      <c r="F148" s="60">
        <f t="shared" si="14"/>
        <v>17000</v>
      </c>
      <c r="G148" s="61">
        <v>16000</v>
      </c>
      <c r="H148" s="3">
        <v>0</v>
      </c>
      <c r="I148" s="3">
        <v>0</v>
      </c>
      <c r="J148" s="6">
        <v>0</v>
      </c>
      <c r="N148" s="288">
        <f t="shared" si="15"/>
        <v>0</v>
      </c>
    </row>
    <row r="149" spans="1:14" ht="27" thickBot="1">
      <c r="A149" s="58" t="s">
        <v>73</v>
      </c>
      <c r="B149" s="59" t="s">
        <v>2</v>
      </c>
      <c r="C149" s="59" t="s">
        <v>25</v>
      </c>
      <c r="D149" s="48">
        <v>1000</v>
      </c>
      <c r="E149" s="137">
        <f t="shared" si="13"/>
        <v>1000</v>
      </c>
      <c r="F149" s="60">
        <f t="shared" si="14"/>
        <v>11000</v>
      </c>
      <c r="G149" s="61">
        <v>10000</v>
      </c>
      <c r="H149" s="3">
        <v>0</v>
      </c>
      <c r="I149" s="3">
        <v>0</v>
      </c>
      <c r="J149" s="6">
        <v>0</v>
      </c>
      <c r="N149" s="288">
        <f t="shared" si="15"/>
        <v>0</v>
      </c>
    </row>
    <row r="150" spans="1:14" ht="39.75" thickBot="1">
      <c r="A150" s="58" t="s">
        <v>74</v>
      </c>
      <c r="B150" s="59" t="s">
        <v>2</v>
      </c>
      <c r="C150" s="59" t="s">
        <v>25</v>
      </c>
      <c r="D150" s="48">
        <v>1000</v>
      </c>
      <c r="E150" s="137">
        <f t="shared" si="13"/>
        <v>1000</v>
      </c>
      <c r="F150" s="60">
        <f t="shared" si="14"/>
        <v>15000</v>
      </c>
      <c r="G150" s="61">
        <v>14000</v>
      </c>
      <c r="H150" s="3">
        <v>0</v>
      </c>
      <c r="I150" s="3">
        <v>0</v>
      </c>
      <c r="J150" s="6">
        <v>0</v>
      </c>
      <c r="N150" s="288">
        <f t="shared" si="15"/>
        <v>0</v>
      </c>
    </row>
    <row r="151" spans="1:14" ht="39.75" thickBot="1">
      <c r="A151" s="58" t="s">
        <v>75</v>
      </c>
      <c r="B151" s="59" t="s">
        <v>2</v>
      </c>
      <c r="C151" s="59" t="s">
        <v>25</v>
      </c>
      <c r="D151" s="48">
        <v>1000</v>
      </c>
      <c r="E151" s="137">
        <f t="shared" si="13"/>
        <v>1000</v>
      </c>
      <c r="F151" s="60">
        <f t="shared" si="14"/>
        <v>18000</v>
      </c>
      <c r="G151" s="61">
        <v>17000</v>
      </c>
      <c r="H151" s="3">
        <v>0</v>
      </c>
      <c r="I151" s="3">
        <v>0</v>
      </c>
      <c r="J151" s="6">
        <v>0</v>
      </c>
      <c r="N151" s="288">
        <f t="shared" si="15"/>
        <v>0</v>
      </c>
    </row>
    <row r="152" spans="1:14" ht="52.5" thickBot="1">
      <c r="A152" s="58" t="s">
        <v>76</v>
      </c>
      <c r="B152" s="59" t="s">
        <v>2</v>
      </c>
      <c r="C152" s="59" t="s">
        <v>25</v>
      </c>
      <c r="D152" s="48">
        <v>4200</v>
      </c>
      <c r="E152" s="137">
        <f t="shared" si="13"/>
        <v>4200</v>
      </c>
      <c r="F152" s="60">
        <f t="shared" si="14"/>
        <v>4200</v>
      </c>
      <c r="G152" s="61">
        <v>0</v>
      </c>
      <c r="H152" s="3">
        <v>0</v>
      </c>
      <c r="I152" s="3">
        <v>0</v>
      </c>
      <c r="J152" s="6">
        <v>0</v>
      </c>
      <c r="N152" s="288">
        <f t="shared" si="15"/>
        <v>0</v>
      </c>
    </row>
    <row r="153" spans="1:14" ht="39.75" thickBot="1">
      <c r="A153" s="58" t="s">
        <v>77</v>
      </c>
      <c r="B153" s="59" t="s">
        <v>2</v>
      </c>
      <c r="C153" s="59" t="s">
        <v>25</v>
      </c>
      <c r="D153" s="48">
        <v>4400</v>
      </c>
      <c r="E153" s="137">
        <f t="shared" si="13"/>
        <v>4400</v>
      </c>
      <c r="F153" s="60">
        <f t="shared" si="14"/>
        <v>4400</v>
      </c>
      <c r="G153" s="61">
        <v>0</v>
      </c>
      <c r="H153" s="3">
        <v>0</v>
      </c>
      <c r="I153" s="3">
        <v>0</v>
      </c>
      <c r="J153" s="6">
        <v>0</v>
      </c>
      <c r="N153" s="288">
        <f t="shared" si="15"/>
        <v>0</v>
      </c>
    </row>
    <row r="154" spans="1:14" ht="51" customHeight="1" thickBot="1">
      <c r="A154" s="58" t="s">
        <v>78</v>
      </c>
      <c r="B154" s="59" t="s">
        <v>2</v>
      </c>
      <c r="C154" s="59" t="s">
        <v>25</v>
      </c>
      <c r="D154" s="48">
        <v>4300</v>
      </c>
      <c r="E154" s="137">
        <f t="shared" si="13"/>
        <v>4300</v>
      </c>
      <c r="F154" s="60">
        <f t="shared" si="14"/>
        <v>4300</v>
      </c>
      <c r="G154" s="61">
        <v>0</v>
      </c>
      <c r="H154" s="3">
        <v>0</v>
      </c>
      <c r="I154" s="3">
        <v>0</v>
      </c>
      <c r="J154" s="6">
        <v>0</v>
      </c>
      <c r="N154" s="288">
        <f t="shared" si="15"/>
        <v>0</v>
      </c>
    </row>
    <row r="155" spans="1:14" ht="65.25" thickBot="1">
      <c r="A155" s="58" t="s">
        <v>79</v>
      </c>
      <c r="B155" s="59" t="s">
        <v>2</v>
      </c>
      <c r="C155" s="59" t="s">
        <v>25</v>
      </c>
      <c r="D155" s="48">
        <v>1000</v>
      </c>
      <c r="E155" s="137">
        <f t="shared" si="13"/>
        <v>1000</v>
      </c>
      <c r="F155" s="60">
        <f t="shared" si="14"/>
        <v>18000</v>
      </c>
      <c r="G155" s="61">
        <v>17000</v>
      </c>
      <c r="H155" s="3">
        <v>0</v>
      </c>
      <c r="I155" s="3">
        <v>0</v>
      </c>
      <c r="J155" s="6">
        <v>0</v>
      </c>
      <c r="N155" s="288">
        <f t="shared" si="15"/>
        <v>0</v>
      </c>
    </row>
    <row r="156" spans="1:14" ht="52.5" thickBot="1">
      <c r="A156" s="58" t="s">
        <v>80</v>
      </c>
      <c r="B156" s="59" t="s">
        <v>2</v>
      </c>
      <c r="C156" s="59" t="s">
        <v>25</v>
      </c>
      <c r="D156" s="48">
        <v>1000</v>
      </c>
      <c r="E156" s="137">
        <f t="shared" si="13"/>
        <v>1000</v>
      </c>
      <c r="F156" s="60">
        <f t="shared" si="14"/>
        <v>18000</v>
      </c>
      <c r="G156" s="61">
        <v>17000</v>
      </c>
      <c r="H156" s="3">
        <v>0</v>
      </c>
      <c r="I156" s="3">
        <v>0</v>
      </c>
      <c r="J156" s="6">
        <v>0</v>
      </c>
      <c r="N156" s="288">
        <f t="shared" si="15"/>
        <v>0</v>
      </c>
    </row>
    <row r="157" spans="1:14" ht="52.5" thickBot="1">
      <c r="A157" s="58" t="s">
        <v>166</v>
      </c>
      <c r="B157" s="59" t="s">
        <v>2</v>
      </c>
      <c r="C157" s="59" t="s">
        <v>25</v>
      </c>
      <c r="D157" s="48">
        <v>142000</v>
      </c>
      <c r="E157" s="137">
        <f t="shared" si="13"/>
        <v>142000</v>
      </c>
      <c r="F157" s="60">
        <f t="shared" si="14"/>
        <v>142000</v>
      </c>
      <c r="G157" s="61">
        <v>0</v>
      </c>
      <c r="H157" s="3"/>
      <c r="I157" s="3"/>
      <c r="J157" s="6"/>
      <c r="N157" s="288">
        <f t="shared" si="15"/>
        <v>0</v>
      </c>
    </row>
    <row r="158" spans="1:14" ht="15.75" thickBot="1">
      <c r="A158" s="58" t="s">
        <v>129</v>
      </c>
      <c r="B158" s="59" t="s">
        <v>2</v>
      </c>
      <c r="C158" s="59" t="s">
        <v>25</v>
      </c>
      <c r="D158" s="48">
        <v>216000</v>
      </c>
      <c r="E158" s="137">
        <f t="shared" si="13"/>
        <v>216000</v>
      </c>
      <c r="F158" s="60">
        <f t="shared" si="14"/>
        <v>216000</v>
      </c>
      <c r="G158" s="61">
        <v>0</v>
      </c>
      <c r="H158" s="3">
        <v>0</v>
      </c>
      <c r="I158" s="3">
        <v>0</v>
      </c>
      <c r="J158" s="6">
        <v>0</v>
      </c>
      <c r="N158" s="288">
        <f t="shared" si="15"/>
        <v>0</v>
      </c>
    </row>
    <row r="159" spans="1:14" ht="27" thickBot="1">
      <c r="A159" s="58" t="s">
        <v>221</v>
      </c>
      <c r="B159" s="59" t="s">
        <v>2</v>
      </c>
      <c r="C159" s="59" t="s">
        <v>25</v>
      </c>
      <c r="D159" s="48">
        <v>50000</v>
      </c>
      <c r="E159" s="137">
        <f t="shared" si="13"/>
        <v>50000</v>
      </c>
      <c r="F159" s="60">
        <f t="shared" si="14"/>
        <v>50000</v>
      </c>
      <c r="G159" s="61">
        <v>0</v>
      </c>
      <c r="H159" s="3">
        <v>0</v>
      </c>
      <c r="I159" s="3">
        <v>0</v>
      </c>
      <c r="J159" s="6">
        <v>0</v>
      </c>
      <c r="N159" s="288">
        <f t="shared" si="15"/>
        <v>0</v>
      </c>
    </row>
    <row r="160" spans="1:14" ht="27" thickBot="1">
      <c r="A160" s="58" t="s">
        <v>290</v>
      </c>
      <c r="B160" s="59" t="s">
        <v>2</v>
      </c>
      <c r="C160" s="59" t="s">
        <v>25</v>
      </c>
      <c r="D160" s="48">
        <v>15000</v>
      </c>
      <c r="E160" s="137">
        <f t="shared" si="13"/>
        <v>15000</v>
      </c>
      <c r="F160" s="60">
        <f t="shared" si="14"/>
        <v>15000</v>
      </c>
      <c r="G160" s="61">
        <v>0</v>
      </c>
      <c r="H160" s="3"/>
      <c r="I160" s="3"/>
      <c r="J160" s="6"/>
      <c r="N160" s="288">
        <f t="shared" si="15"/>
        <v>0</v>
      </c>
    </row>
    <row r="161" spans="1:14" ht="15.75" thickBot="1">
      <c r="A161" s="58" t="s">
        <v>40</v>
      </c>
      <c r="B161" s="59" t="s">
        <v>2</v>
      </c>
      <c r="C161" s="59" t="s">
        <v>25</v>
      </c>
      <c r="D161" s="48">
        <v>1000</v>
      </c>
      <c r="E161" s="137">
        <f t="shared" si="13"/>
        <v>1000</v>
      </c>
      <c r="F161" s="60">
        <f t="shared" si="14"/>
        <v>2545000</v>
      </c>
      <c r="G161" s="61">
        <v>2544000</v>
      </c>
      <c r="H161" s="3">
        <v>0</v>
      </c>
      <c r="I161" s="3">
        <v>0</v>
      </c>
      <c r="J161" s="6">
        <v>0</v>
      </c>
      <c r="N161" s="288">
        <f t="shared" si="15"/>
        <v>0</v>
      </c>
    </row>
    <row r="162" spans="1:14" ht="44.25" customHeight="1" thickBot="1">
      <c r="A162" s="58" t="s">
        <v>41</v>
      </c>
      <c r="B162" s="59" t="s">
        <v>2</v>
      </c>
      <c r="C162" s="59" t="s">
        <v>25</v>
      </c>
      <c r="D162" s="48">
        <v>1000</v>
      </c>
      <c r="E162" s="137">
        <f t="shared" si="13"/>
        <v>1000</v>
      </c>
      <c r="F162" s="60">
        <f t="shared" si="14"/>
        <v>42789</v>
      </c>
      <c r="G162" s="61">
        <v>41789</v>
      </c>
      <c r="H162" s="3">
        <v>0</v>
      </c>
      <c r="I162" s="3">
        <v>0</v>
      </c>
      <c r="J162" s="6">
        <v>0</v>
      </c>
      <c r="N162" s="288">
        <f t="shared" si="15"/>
        <v>0</v>
      </c>
    </row>
    <row r="163" spans="1:14" ht="27" thickBot="1">
      <c r="A163" s="58" t="s">
        <v>42</v>
      </c>
      <c r="B163" s="59" t="s">
        <v>2</v>
      </c>
      <c r="C163" s="59" t="s">
        <v>25</v>
      </c>
      <c r="D163" s="48">
        <v>0</v>
      </c>
      <c r="E163" s="137">
        <f t="shared" si="13"/>
        <v>0</v>
      </c>
      <c r="F163" s="60">
        <f t="shared" si="14"/>
        <v>2960</v>
      </c>
      <c r="G163" s="61">
        <v>0</v>
      </c>
      <c r="H163" s="3">
        <v>0</v>
      </c>
      <c r="I163" s="3">
        <v>2960</v>
      </c>
      <c r="J163" s="6">
        <v>0</v>
      </c>
      <c r="N163" s="288">
        <f t="shared" si="15"/>
        <v>0</v>
      </c>
    </row>
    <row r="164" spans="1:14" ht="39.75" thickBot="1">
      <c r="A164" s="58" t="s">
        <v>43</v>
      </c>
      <c r="B164" s="59" t="s">
        <v>2</v>
      </c>
      <c r="C164" s="59" t="s">
        <v>25</v>
      </c>
      <c r="D164" s="48">
        <v>1000</v>
      </c>
      <c r="E164" s="137">
        <f t="shared" si="13"/>
        <v>1000</v>
      </c>
      <c r="F164" s="60">
        <v>17004</v>
      </c>
      <c r="G164" s="61">
        <v>16004</v>
      </c>
      <c r="H164" s="3">
        <v>0</v>
      </c>
      <c r="I164" s="3">
        <v>0</v>
      </c>
      <c r="J164" s="6">
        <v>0</v>
      </c>
      <c r="N164" s="288">
        <f t="shared" si="15"/>
        <v>0</v>
      </c>
    </row>
    <row r="165" spans="1:14" ht="30" customHeight="1" thickBot="1">
      <c r="A165" s="58" t="s">
        <v>44</v>
      </c>
      <c r="B165" s="59" t="s">
        <v>2</v>
      </c>
      <c r="C165" s="59" t="s">
        <v>25</v>
      </c>
      <c r="D165" s="48">
        <v>2000</v>
      </c>
      <c r="E165" s="137">
        <f t="shared" si="13"/>
        <v>2000</v>
      </c>
      <c r="F165" s="60">
        <f t="shared" si="14"/>
        <v>14000</v>
      </c>
      <c r="G165" s="61">
        <v>12000</v>
      </c>
      <c r="H165" s="3">
        <v>0</v>
      </c>
      <c r="I165" s="3">
        <v>0</v>
      </c>
      <c r="J165" s="6">
        <v>0</v>
      </c>
      <c r="N165" s="288">
        <f t="shared" si="15"/>
        <v>0</v>
      </c>
    </row>
    <row r="166" spans="1:14" ht="31.5" customHeight="1" thickBot="1">
      <c r="A166" s="58" t="s">
        <v>45</v>
      </c>
      <c r="B166" s="59" t="s">
        <v>2</v>
      </c>
      <c r="C166" s="59" t="s">
        <v>25</v>
      </c>
      <c r="D166" s="48">
        <v>1716</v>
      </c>
      <c r="E166" s="137">
        <f t="shared" si="13"/>
        <v>1716</v>
      </c>
      <c r="F166" s="60">
        <f t="shared" si="14"/>
        <v>1716</v>
      </c>
      <c r="G166" s="61">
        <v>0</v>
      </c>
      <c r="H166" s="3">
        <v>0</v>
      </c>
      <c r="I166" s="3">
        <v>0</v>
      </c>
      <c r="J166" s="6">
        <v>0</v>
      </c>
      <c r="N166" s="288">
        <f t="shared" si="15"/>
        <v>0</v>
      </c>
    </row>
    <row r="167" spans="1:14" ht="27" thickBot="1">
      <c r="A167" s="58" t="s">
        <v>46</v>
      </c>
      <c r="B167" s="59" t="s">
        <v>2</v>
      </c>
      <c r="C167" s="59" t="s">
        <v>25</v>
      </c>
      <c r="D167" s="48">
        <v>9486</v>
      </c>
      <c r="E167" s="137">
        <f t="shared" si="13"/>
        <v>9486</v>
      </c>
      <c r="F167" s="60">
        <f t="shared" si="14"/>
        <v>9486</v>
      </c>
      <c r="G167" s="61">
        <v>0</v>
      </c>
      <c r="H167" s="3">
        <v>0</v>
      </c>
      <c r="I167" s="3">
        <v>0</v>
      </c>
      <c r="J167" s="6">
        <v>0</v>
      </c>
      <c r="N167" s="288">
        <f t="shared" si="15"/>
        <v>0</v>
      </c>
    </row>
    <row r="168" spans="1:14" ht="27" thickBot="1">
      <c r="A168" s="58" t="s">
        <v>47</v>
      </c>
      <c r="B168" s="59" t="s">
        <v>2</v>
      </c>
      <c r="C168" s="59" t="s">
        <v>25</v>
      </c>
      <c r="D168" s="48">
        <v>1359</v>
      </c>
      <c r="E168" s="137">
        <f t="shared" si="13"/>
        <v>1359</v>
      </c>
      <c r="F168" s="60">
        <f t="shared" si="14"/>
        <v>1359</v>
      </c>
      <c r="G168" s="61">
        <v>0</v>
      </c>
      <c r="H168" s="3">
        <v>0</v>
      </c>
      <c r="I168" s="3">
        <v>0</v>
      </c>
      <c r="J168" s="6">
        <v>0</v>
      </c>
      <c r="N168" s="288">
        <f t="shared" si="15"/>
        <v>0</v>
      </c>
    </row>
    <row r="169" spans="1:14" ht="27" thickBot="1">
      <c r="A169" s="58" t="s">
        <v>48</v>
      </c>
      <c r="B169" s="59" t="s">
        <v>2</v>
      </c>
      <c r="C169" s="59" t="s">
        <v>25</v>
      </c>
      <c r="D169" s="48">
        <v>6500</v>
      </c>
      <c r="E169" s="137">
        <f t="shared" si="13"/>
        <v>6500</v>
      </c>
      <c r="F169" s="60">
        <f t="shared" si="14"/>
        <v>6500</v>
      </c>
      <c r="G169" s="61">
        <v>0</v>
      </c>
      <c r="H169" s="3">
        <v>0</v>
      </c>
      <c r="I169" s="3">
        <v>0</v>
      </c>
      <c r="J169" s="6">
        <v>0</v>
      </c>
      <c r="N169" s="288">
        <f t="shared" si="15"/>
        <v>0</v>
      </c>
    </row>
    <row r="170" spans="1:14" ht="27" thickBot="1">
      <c r="A170" s="58" t="s">
        <v>168</v>
      </c>
      <c r="B170" s="59" t="s">
        <v>2</v>
      </c>
      <c r="C170" s="59" t="s">
        <v>25</v>
      </c>
      <c r="D170" s="48">
        <v>1000</v>
      </c>
      <c r="E170" s="137">
        <f t="shared" si="13"/>
        <v>1000</v>
      </c>
      <c r="F170" s="60">
        <f t="shared" si="14"/>
        <v>193494</v>
      </c>
      <c r="G170" s="61">
        <v>192494</v>
      </c>
      <c r="H170" s="3">
        <v>0</v>
      </c>
      <c r="I170" s="3">
        <v>0</v>
      </c>
      <c r="J170" s="6">
        <v>0</v>
      </c>
      <c r="N170" s="288">
        <f t="shared" si="15"/>
        <v>0</v>
      </c>
    </row>
    <row r="171" spans="1:14" ht="65.25" thickBot="1">
      <c r="A171" s="58" t="s">
        <v>169</v>
      </c>
      <c r="B171" s="59" t="s">
        <v>2</v>
      </c>
      <c r="C171" s="59" t="s">
        <v>25</v>
      </c>
      <c r="D171" s="48">
        <v>1000</v>
      </c>
      <c r="E171" s="137">
        <f t="shared" si="13"/>
        <v>1000</v>
      </c>
      <c r="F171" s="60">
        <f t="shared" si="14"/>
        <v>170000</v>
      </c>
      <c r="G171" s="61">
        <v>169000</v>
      </c>
      <c r="H171" s="3">
        <v>0</v>
      </c>
      <c r="I171" s="3">
        <v>0</v>
      </c>
      <c r="J171" s="6">
        <v>0</v>
      </c>
      <c r="N171" s="288">
        <f t="shared" si="15"/>
        <v>0</v>
      </c>
    </row>
    <row r="172" spans="1:14" s="2" customFormat="1" ht="65.25" thickBot="1">
      <c r="A172" s="58" t="s">
        <v>170</v>
      </c>
      <c r="B172" s="59" t="s">
        <v>2</v>
      </c>
      <c r="C172" s="59" t="s">
        <v>25</v>
      </c>
      <c r="D172" s="48">
        <v>1000</v>
      </c>
      <c r="E172" s="137">
        <f t="shared" si="13"/>
        <v>1000</v>
      </c>
      <c r="F172" s="60">
        <f t="shared" si="14"/>
        <v>54000</v>
      </c>
      <c r="G172" s="61">
        <v>53000</v>
      </c>
      <c r="H172" s="3">
        <v>0</v>
      </c>
      <c r="I172" s="3">
        <v>0</v>
      </c>
      <c r="J172" s="6">
        <v>0</v>
      </c>
      <c r="N172" s="288">
        <f t="shared" si="15"/>
        <v>0</v>
      </c>
    </row>
    <row r="173" spans="1:14" ht="27" thickBot="1">
      <c r="A173" s="134" t="s">
        <v>49</v>
      </c>
      <c r="B173" s="59" t="s">
        <v>2</v>
      </c>
      <c r="C173" s="135" t="s">
        <v>25</v>
      </c>
      <c r="D173" s="48">
        <v>1000</v>
      </c>
      <c r="E173" s="137">
        <f t="shared" si="13"/>
        <v>1000</v>
      </c>
      <c r="F173" s="60">
        <f t="shared" si="14"/>
        <v>33000</v>
      </c>
      <c r="G173" s="61">
        <v>32000</v>
      </c>
      <c r="H173" s="3">
        <v>0</v>
      </c>
      <c r="I173" s="3">
        <v>0</v>
      </c>
      <c r="J173" s="6">
        <v>0</v>
      </c>
      <c r="N173" s="288">
        <f t="shared" si="15"/>
        <v>0</v>
      </c>
    </row>
    <row r="174" spans="1:14" ht="31.5" customHeight="1" thickBot="1">
      <c r="A174" s="134" t="s">
        <v>141</v>
      </c>
      <c r="B174" s="59" t="s">
        <v>2</v>
      </c>
      <c r="C174" s="135" t="s">
        <v>25</v>
      </c>
      <c r="D174" s="153">
        <v>0</v>
      </c>
      <c r="E174" s="137">
        <f t="shared" si="13"/>
        <v>0</v>
      </c>
      <c r="F174" s="154">
        <f t="shared" si="14"/>
        <v>80000</v>
      </c>
      <c r="G174" s="155">
        <v>30000</v>
      </c>
      <c r="H174" s="156">
        <v>30000</v>
      </c>
      <c r="I174" s="156">
        <v>20000</v>
      </c>
      <c r="J174" s="157"/>
      <c r="N174" s="288">
        <f t="shared" si="15"/>
        <v>0</v>
      </c>
    </row>
    <row r="175" spans="1:14" ht="27" thickBot="1">
      <c r="A175" s="134" t="s">
        <v>142</v>
      </c>
      <c r="B175" s="59" t="s">
        <v>2</v>
      </c>
      <c r="C175" s="135" t="s">
        <v>25</v>
      </c>
      <c r="D175" s="48">
        <v>13000</v>
      </c>
      <c r="E175" s="137">
        <f t="shared" si="13"/>
        <v>13000</v>
      </c>
      <c r="F175" s="60">
        <f t="shared" si="14"/>
        <v>29000</v>
      </c>
      <c r="G175" s="61">
        <v>16000</v>
      </c>
      <c r="H175" s="3">
        <v>0</v>
      </c>
      <c r="I175" s="3">
        <v>0</v>
      </c>
      <c r="J175" s="6">
        <v>0</v>
      </c>
      <c r="N175" s="288">
        <f t="shared" si="15"/>
        <v>0</v>
      </c>
    </row>
    <row r="176" spans="1:14" ht="13.5" customHeight="1" thickBot="1">
      <c r="A176" s="134" t="s">
        <v>152</v>
      </c>
      <c r="B176" s="59" t="s">
        <v>2</v>
      </c>
      <c r="C176" s="135" t="s">
        <v>25</v>
      </c>
      <c r="D176" s="48">
        <v>1000</v>
      </c>
      <c r="E176" s="137">
        <f aca="true" t="shared" si="16" ref="E176:E205">D176</f>
        <v>1000</v>
      </c>
      <c r="F176" s="60">
        <f aca="true" t="shared" si="17" ref="F176:F205">D176+G176+H176+I176+J176</f>
        <v>56000</v>
      </c>
      <c r="G176" s="61">
        <v>55000</v>
      </c>
      <c r="H176" s="3">
        <v>0</v>
      </c>
      <c r="I176" s="3">
        <v>0</v>
      </c>
      <c r="J176" s="6">
        <v>0</v>
      </c>
      <c r="N176" s="288">
        <f t="shared" si="15"/>
        <v>0</v>
      </c>
    </row>
    <row r="177" spans="1:14" ht="29.25" customHeight="1" thickBot="1">
      <c r="A177" s="134" t="s">
        <v>123</v>
      </c>
      <c r="B177" s="59" t="s">
        <v>2</v>
      </c>
      <c r="C177" s="135" t="s">
        <v>25</v>
      </c>
      <c r="D177" s="48">
        <v>60000</v>
      </c>
      <c r="E177" s="137">
        <f t="shared" si="16"/>
        <v>60000</v>
      </c>
      <c r="F177" s="60">
        <f t="shared" si="17"/>
        <v>60000</v>
      </c>
      <c r="G177" s="61">
        <v>0</v>
      </c>
      <c r="H177" s="3">
        <v>0</v>
      </c>
      <c r="I177" s="3">
        <v>0</v>
      </c>
      <c r="J177" s="6">
        <v>0</v>
      </c>
      <c r="N177" s="288">
        <f t="shared" si="15"/>
        <v>0</v>
      </c>
    </row>
    <row r="178" spans="1:14" ht="42" customHeight="1" thickBot="1">
      <c r="A178" s="134" t="s">
        <v>124</v>
      </c>
      <c r="B178" s="59" t="s">
        <v>2</v>
      </c>
      <c r="C178" s="135" t="s">
        <v>25</v>
      </c>
      <c r="D178" s="48">
        <v>3000000</v>
      </c>
      <c r="E178" s="137">
        <f t="shared" si="16"/>
        <v>3000000</v>
      </c>
      <c r="F178" s="60">
        <f t="shared" si="17"/>
        <v>3000000</v>
      </c>
      <c r="G178" s="136">
        <v>0</v>
      </c>
      <c r="H178" s="49">
        <v>0</v>
      </c>
      <c r="I178" s="49">
        <v>0</v>
      </c>
      <c r="J178" s="50">
        <v>0</v>
      </c>
      <c r="N178" s="288">
        <f t="shared" si="15"/>
        <v>0</v>
      </c>
    </row>
    <row r="179" spans="1:14" ht="27" thickBot="1">
      <c r="A179" s="134" t="s">
        <v>185</v>
      </c>
      <c r="B179" s="59" t="s">
        <v>2</v>
      </c>
      <c r="C179" s="135" t="s">
        <v>25</v>
      </c>
      <c r="D179" s="48">
        <v>1000</v>
      </c>
      <c r="E179" s="137">
        <f t="shared" si="16"/>
        <v>1000</v>
      </c>
      <c r="F179" s="60">
        <f t="shared" si="17"/>
        <v>1635498</v>
      </c>
      <c r="G179" s="136">
        <v>500000</v>
      </c>
      <c r="H179" s="49">
        <v>600000</v>
      </c>
      <c r="I179" s="49">
        <v>534498</v>
      </c>
      <c r="J179" s="50">
        <v>0</v>
      </c>
      <c r="N179" s="288">
        <f t="shared" si="15"/>
        <v>0</v>
      </c>
    </row>
    <row r="180" spans="1:14" ht="52.5" thickBot="1">
      <c r="A180" s="134" t="s">
        <v>131</v>
      </c>
      <c r="B180" s="59" t="s">
        <v>2</v>
      </c>
      <c r="C180" s="135" t="s">
        <v>25</v>
      </c>
      <c r="D180" s="48">
        <v>16000</v>
      </c>
      <c r="E180" s="137">
        <f t="shared" si="16"/>
        <v>16000</v>
      </c>
      <c r="F180" s="60">
        <f t="shared" si="17"/>
        <v>16000</v>
      </c>
      <c r="G180" s="136">
        <v>0</v>
      </c>
      <c r="H180" s="49">
        <v>0</v>
      </c>
      <c r="I180" s="49">
        <v>0</v>
      </c>
      <c r="J180" s="50">
        <v>0</v>
      </c>
      <c r="N180" s="288">
        <f t="shared" si="15"/>
        <v>0</v>
      </c>
    </row>
    <row r="181" spans="1:14" ht="39.75" thickBot="1">
      <c r="A181" s="134" t="s">
        <v>132</v>
      </c>
      <c r="B181" s="59" t="s">
        <v>2</v>
      </c>
      <c r="C181" s="135" t="s">
        <v>25</v>
      </c>
      <c r="D181" s="48">
        <v>26000</v>
      </c>
      <c r="E181" s="137">
        <f t="shared" si="16"/>
        <v>26000</v>
      </c>
      <c r="F181" s="60">
        <f t="shared" si="17"/>
        <v>26000</v>
      </c>
      <c r="G181" s="61">
        <v>0</v>
      </c>
      <c r="H181" s="3">
        <v>0</v>
      </c>
      <c r="I181" s="3">
        <v>0</v>
      </c>
      <c r="J181" s="6">
        <v>0</v>
      </c>
      <c r="N181" s="288">
        <f t="shared" si="15"/>
        <v>0</v>
      </c>
    </row>
    <row r="182" spans="1:14" ht="44.25" customHeight="1" thickBot="1">
      <c r="A182" s="134" t="s">
        <v>133</v>
      </c>
      <c r="B182" s="59" t="s">
        <v>2</v>
      </c>
      <c r="C182" s="135" t="s">
        <v>25</v>
      </c>
      <c r="D182" s="48">
        <v>24000</v>
      </c>
      <c r="E182" s="137">
        <f t="shared" si="16"/>
        <v>24000</v>
      </c>
      <c r="F182" s="60">
        <f t="shared" si="17"/>
        <v>24000</v>
      </c>
      <c r="G182" s="136">
        <v>0</v>
      </c>
      <c r="H182" s="49">
        <v>0</v>
      </c>
      <c r="I182" s="49">
        <v>0</v>
      </c>
      <c r="J182" s="50">
        <v>0</v>
      </c>
      <c r="N182" s="288">
        <f t="shared" si="15"/>
        <v>0</v>
      </c>
    </row>
    <row r="183" spans="1:14" ht="52.5" thickBot="1">
      <c r="A183" s="134" t="s">
        <v>134</v>
      </c>
      <c r="B183" s="59" t="s">
        <v>2</v>
      </c>
      <c r="C183" s="135" t="s">
        <v>25</v>
      </c>
      <c r="D183" s="48">
        <v>22000</v>
      </c>
      <c r="E183" s="137">
        <f t="shared" si="16"/>
        <v>22000</v>
      </c>
      <c r="F183" s="60">
        <f t="shared" si="17"/>
        <v>22000</v>
      </c>
      <c r="G183" s="136">
        <v>0</v>
      </c>
      <c r="H183" s="49">
        <v>0</v>
      </c>
      <c r="I183" s="49">
        <v>0</v>
      </c>
      <c r="J183" s="50">
        <v>0</v>
      </c>
      <c r="N183" s="288">
        <f t="shared" si="15"/>
        <v>0</v>
      </c>
    </row>
    <row r="184" spans="1:14" ht="53.25" customHeight="1" thickBot="1">
      <c r="A184" s="134" t="s">
        <v>135</v>
      </c>
      <c r="B184" s="59" t="s">
        <v>2</v>
      </c>
      <c r="C184" s="135" t="s">
        <v>25</v>
      </c>
      <c r="D184" s="48">
        <v>18000</v>
      </c>
      <c r="E184" s="137">
        <f t="shared" si="16"/>
        <v>18000</v>
      </c>
      <c r="F184" s="60">
        <f t="shared" si="17"/>
        <v>18000</v>
      </c>
      <c r="G184" s="136">
        <v>0</v>
      </c>
      <c r="H184" s="49">
        <v>0</v>
      </c>
      <c r="I184" s="49">
        <v>0</v>
      </c>
      <c r="J184" s="50">
        <v>0</v>
      </c>
      <c r="N184" s="288">
        <f t="shared" si="15"/>
        <v>0</v>
      </c>
    </row>
    <row r="185" spans="1:14" ht="65.25" thickBot="1">
      <c r="A185" s="134" t="s">
        <v>136</v>
      </c>
      <c r="B185" s="59" t="s">
        <v>2</v>
      </c>
      <c r="C185" s="135" t="s">
        <v>25</v>
      </c>
      <c r="D185" s="48">
        <v>18000</v>
      </c>
      <c r="E185" s="137">
        <f t="shared" si="16"/>
        <v>18000</v>
      </c>
      <c r="F185" s="60">
        <f t="shared" si="17"/>
        <v>18000</v>
      </c>
      <c r="G185" s="136">
        <v>0</v>
      </c>
      <c r="H185" s="49">
        <v>0</v>
      </c>
      <c r="I185" s="49">
        <v>0</v>
      </c>
      <c r="J185" s="50">
        <v>0</v>
      </c>
      <c r="N185" s="288">
        <f t="shared" si="15"/>
        <v>0</v>
      </c>
    </row>
    <row r="186" spans="1:14" ht="65.25" thickBot="1">
      <c r="A186" s="134" t="s">
        <v>137</v>
      </c>
      <c r="B186" s="59" t="s">
        <v>2</v>
      </c>
      <c r="C186" s="135" t="s">
        <v>25</v>
      </c>
      <c r="D186" s="48">
        <v>1000</v>
      </c>
      <c r="E186" s="137">
        <f t="shared" si="16"/>
        <v>1000</v>
      </c>
      <c r="F186" s="60">
        <f t="shared" si="17"/>
        <v>20000</v>
      </c>
      <c r="G186" s="136">
        <v>19000</v>
      </c>
      <c r="H186" s="49">
        <v>0</v>
      </c>
      <c r="I186" s="49">
        <v>0</v>
      </c>
      <c r="J186" s="50">
        <v>0</v>
      </c>
      <c r="N186" s="288">
        <f t="shared" si="15"/>
        <v>0</v>
      </c>
    </row>
    <row r="187" spans="1:14" ht="52.5" thickBot="1">
      <c r="A187" s="134" t="s">
        <v>138</v>
      </c>
      <c r="B187" s="59" t="s">
        <v>2</v>
      </c>
      <c r="C187" s="135" t="s">
        <v>25</v>
      </c>
      <c r="D187" s="48">
        <v>1000</v>
      </c>
      <c r="E187" s="137">
        <f t="shared" si="16"/>
        <v>1000</v>
      </c>
      <c r="F187" s="60">
        <f t="shared" si="17"/>
        <v>20000</v>
      </c>
      <c r="G187" s="136">
        <v>19000</v>
      </c>
      <c r="H187" s="49">
        <v>0</v>
      </c>
      <c r="I187" s="49">
        <v>0</v>
      </c>
      <c r="J187" s="50">
        <v>0</v>
      </c>
      <c r="N187" s="288">
        <f t="shared" si="15"/>
        <v>0</v>
      </c>
    </row>
    <row r="188" spans="1:14" ht="52.5" thickBot="1">
      <c r="A188" s="160" t="s">
        <v>139</v>
      </c>
      <c r="B188" s="161" t="s">
        <v>2</v>
      </c>
      <c r="C188" s="162" t="s">
        <v>25</v>
      </c>
      <c r="D188" s="163">
        <v>1000</v>
      </c>
      <c r="E188" s="137">
        <f t="shared" si="16"/>
        <v>1000</v>
      </c>
      <c r="F188" s="164">
        <f t="shared" si="17"/>
        <v>20000</v>
      </c>
      <c r="G188" s="136">
        <v>19000</v>
      </c>
      <c r="H188" s="49">
        <v>0</v>
      </c>
      <c r="I188" s="49">
        <v>0</v>
      </c>
      <c r="J188" s="50">
        <v>0</v>
      </c>
      <c r="N188" s="288">
        <f t="shared" si="15"/>
        <v>0</v>
      </c>
    </row>
    <row r="189" spans="1:14" ht="41.25" customHeight="1" thickBot="1">
      <c r="A189" s="134" t="s">
        <v>186</v>
      </c>
      <c r="B189" s="59" t="s">
        <v>2</v>
      </c>
      <c r="C189" s="135" t="s">
        <v>25</v>
      </c>
      <c r="D189" s="48">
        <v>10000</v>
      </c>
      <c r="E189" s="137">
        <f t="shared" si="16"/>
        <v>10000</v>
      </c>
      <c r="F189" s="164">
        <f t="shared" si="17"/>
        <v>10000</v>
      </c>
      <c r="G189" s="136">
        <v>0</v>
      </c>
      <c r="H189" s="49">
        <v>0</v>
      </c>
      <c r="I189" s="49">
        <v>0</v>
      </c>
      <c r="J189" s="50">
        <v>0</v>
      </c>
      <c r="N189" s="288">
        <f t="shared" si="15"/>
        <v>0</v>
      </c>
    </row>
    <row r="190" spans="1:14" ht="40.5" customHeight="1" thickBot="1">
      <c r="A190" s="134" t="s">
        <v>187</v>
      </c>
      <c r="B190" s="59" t="s">
        <v>2</v>
      </c>
      <c r="C190" s="135" t="s">
        <v>25</v>
      </c>
      <c r="D190" s="48">
        <v>10000</v>
      </c>
      <c r="E190" s="137">
        <f t="shared" si="16"/>
        <v>10000</v>
      </c>
      <c r="F190" s="164">
        <f t="shared" si="17"/>
        <v>10000</v>
      </c>
      <c r="G190" s="136">
        <v>0</v>
      </c>
      <c r="H190" s="49">
        <v>0</v>
      </c>
      <c r="I190" s="49">
        <v>0</v>
      </c>
      <c r="J190" s="50">
        <v>0</v>
      </c>
      <c r="N190" s="288">
        <f t="shared" si="15"/>
        <v>0</v>
      </c>
    </row>
    <row r="191" spans="1:14" ht="52.5" thickBot="1">
      <c r="A191" s="134" t="s">
        <v>188</v>
      </c>
      <c r="B191" s="59" t="s">
        <v>2</v>
      </c>
      <c r="C191" s="135" t="s">
        <v>25</v>
      </c>
      <c r="D191" s="48">
        <v>15000</v>
      </c>
      <c r="E191" s="137">
        <f t="shared" si="16"/>
        <v>15000</v>
      </c>
      <c r="F191" s="164">
        <f t="shared" si="17"/>
        <v>15000</v>
      </c>
      <c r="G191" s="136">
        <v>0</v>
      </c>
      <c r="H191" s="49">
        <v>0</v>
      </c>
      <c r="I191" s="49">
        <v>0</v>
      </c>
      <c r="J191" s="50">
        <v>0</v>
      </c>
      <c r="N191" s="288">
        <f t="shared" si="15"/>
        <v>0</v>
      </c>
    </row>
    <row r="192" spans="1:14" ht="52.5" thickBot="1">
      <c r="A192" s="134" t="s">
        <v>189</v>
      </c>
      <c r="B192" s="59" t="s">
        <v>2</v>
      </c>
      <c r="C192" s="135" t="s">
        <v>25</v>
      </c>
      <c r="D192" s="48">
        <v>7000</v>
      </c>
      <c r="E192" s="137">
        <f t="shared" si="16"/>
        <v>7000</v>
      </c>
      <c r="F192" s="164">
        <f t="shared" si="17"/>
        <v>7000</v>
      </c>
      <c r="G192" s="136">
        <v>0</v>
      </c>
      <c r="H192" s="49">
        <v>0</v>
      </c>
      <c r="I192" s="49">
        <v>0</v>
      </c>
      <c r="J192" s="50">
        <v>0</v>
      </c>
      <c r="N192" s="288">
        <f t="shared" si="15"/>
        <v>0</v>
      </c>
    </row>
    <row r="193" spans="1:14" ht="39.75" thickBot="1">
      <c r="A193" s="134" t="s">
        <v>190</v>
      </c>
      <c r="B193" s="59" t="s">
        <v>2</v>
      </c>
      <c r="C193" s="135" t="s">
        <v>25</v>
      </c>
      <c r="D193" s="48">
        <v>11000</v>
      </c>
      <c r="E193" s="137">
        <f t="shared" si="16"/>
        <v>11000</v>
      </c>
      <c r="F193" s="164">
        <f t="shared" si="17"/>
        <v>11000</v>
      </c>
      <c r="G193" s="136">
        <v>0</v>
      </c>
      <c r="H193" s="49">
        <v>0</v>
      </c>
      <c r="I193" s="49">
        <v>0</v>
      </c>
      <c r="J193" s="50">
        <v>0</v>
      </c>
      <c r="N193" s="288">
        <f t="shared" si="15"/>
        <v>0</v>
      </c>
    </row>
    <row r="194" spans="1:14" ht="39.75" thickBot="1">
      <c r="A194" s="134" t="s">
        <v>191</v>
      </c>
      <c r="B194" s="59" t="s">
        <v>2</v>
      </c>
      <c r="C194" s="135" t="s">
        <v>25</v>
      </c>
      <c r="D194" s="48">
        <v>13000</v>
      </c>
      <c r="E194" s="137">
        <f t="shared" si="16"/>
        <v>13000</v>
      </c>
      <c r="F194" s="164">
        <f t="shared" si="17"/>
        <v>13000</v>
      </c>
      <c r="G194" s="136">
        <v>0</v>
      </c>
      <c r="H194" s="49">
        <v>0</v>
      </c>
      <c r="I194" s="49">
        <v>0</v>
      </c>
      <c r="J194" s="50">
        <v>0</v>
      </c>
      <c r="N194" s="288">
        <f t="shared" si="15"/>
        <v>0</v>
      </c>
    </row>
    <row r="195" spans="1:14" ht="39.75" thickBot="1">
      <c r="A195" s="134" t="s">
        <v>192</v>
      </c>
      <c r="B195" s="59" t="s">
        <v>2</v>
      </c>
      <c r="C195" s="135" t="s">
        <v>25</v>
      </c>
      <c r="D195" s="48">
        <v>8000</v>
      </c>
      <c r="E195" s="137">
        <f t="shared" si="16"/>
        <v>8000</v>
      </c>
      <c r="F195" s="164">
        <f t="shared" si="17"/>
        <v>8000</v>
      </c>
      <c r="G195" s="136">
        <v>0</v>
      </c>
      <c r="H195" s="49">
        <v>0</v>
      </c>
      <c r="I195" s="49">
        <v>0</v>
      </c>
      <c r="J195" s="50">
        <v>0</v>
      </c>
      <c r="N195" s="288">
        <f t="shared" si="15"/>
        <v>0</v>
      </c>
    </row>
    <row r="196" spans="1:14" ht="39.75" thickBot="1">
      <c r="A196" s="160" t="s">
        <v>193</v>
      </c>
      <c r="B196" s="161" t="s">
        <v>2</v>
      </c>
      <c r="C196" s="162" t="s">
        <v>25</v>
      </c>
      <c r="D196" s="165">
        <v>13000</v>
      </c>
      <c r="E196" s="137">
        <f t="shared" si="16"/>
        <v>13000</v>
      </c>
      <c r="F196" s="166">
        <f t="shared" si="17"/>
        <v>13000</v>
      </c>
      <c r="G196" s="136">
        <v>0</v>
      </c>
      <c r="H196" s="49">
        <v>0</v>
      </c>
      <c r="I196" s="49">
        <v>0</v>
      </c>
      <c r="J196" s="50">
        <v>0</v>
      </c>
      <c r="N196" s="288">
        <f t="shared" si="15"/>
        <v>0</v>
      </c>
    </row>
    <row r="197" spans="1:14" ht="52.5" thickBot="1">
      <c r="A197" s="292" t="s">
        <v>268</v>
      </c>
      <c r="B197" s="59" t="s">
        <v>2</v>
      </c>
      <c r="C197" s="135" t="s">
        <v>25</v>
      </c>
      <c r="D197" s="260">
        <v>1200</v>
      </c>
      <c r="E197" s="137">
        <f t="shared" si="16"/>
        <v>1200</v>
      </c>
      <c r="F197" s="166">
        <f t="shared" si="17"/>
        <v>1200</v>
      </c>
      <c r="G197" s="3"/>
      <c r="H197" s="3"/>
      <c r="I197" s="3"/>
      <c r="J197" s="3"/>
      <c r="N197" s="288">
        <f t="shared" si="15"/>
        <v>0</v>
      </c>
    </row>
    <row r="198" spans="1:14" ht="39.75" thickBot="1">
      <c r="A198" s="292" t="s">
        <v>269</v>
      </c>
      <c r="B198" s="161" t="s">
        <v>2</v>
      </c>
      <c r="C198" s="162" t="s">
        <v>25</v>
      </c>
      <c r="D198" s="260">
        <v>1200</v>
      </c>
      <c r="E198" s="137">
        <f t="shared" si="16"/>
        <v>1200</v>
      </c>
      <c r="F198" s="166">
        <f t="shared" si="17"/>
        <v>1200</v>
      </c>
      <c r="G198" s="3"/>
      <c r="H198" s="3"/>
      <c r="I198" s="3"/>
      <c r="J198" s="3"/>
      <c r="N198" s="288">
        <f t="shared" si="15"/>
        <v>0</v>
      </c>
    </row>
    <row r="199" spans="1:14" ht="52.5" thickBot="1">
      <c r="A199" s="292" t="s">
        <v>270</v>
      </c>
      <c r="B199" s="59" t="s">
        <v>2</v>
      </c>
      <c r="C199" s="135" t="s">
        <v>25</v>
      </c>
      <c r="D199" s="260">
        <v>1200</v>
      </c>
      <c r="E199" s="137">
        <f t="shared" si="16"/>
        <v>1200</v>
      </c>
      <c r="F199" s="166">
        <f t="shared" si="17"/>
        <v>1200</v>
      </c>
      <c r="G199" s="3"/>
      <c r="H199" s="3"/>
      <c r="I199" s="3"/>
      <c r="J199" s="3"/>
      <c r="N199" s="288">
        <f t="shared" si="15"/>
        <v>0</v>
      </c>
    </row>
    <row r="200" spans="1:14" ht="52.5" thickBot="1">
      <c r="A200" s="292" t="s">
        <v>271</v>
      </c>
      <c r="B200" s="161" t="s">
        <v>2</v>
      </c>
      <c r="C200" s="162" t="s">
        <v>25</v>
      </c>
      <c r="D200" s="260">
        <v>1200</v>
      </c>
      <c r="E200" s="137">
        <f t="shared" si="16"/>
        <v>1200</v>
      </c>
      <c r="F200" s="166">
        <f t="shared" si="17"/>
        <v>1200</v>
      </c>
      <c r="G200" s="3"/>
      <c r="H200" s="3"/>
      <c r="I200" s="3"/>
      <c r="J200" s="3"/>
      <c r="N200" s="288">
        <f t="shared" si="15"/>
        <v>0</v>
      </c>
    </row>
    <row r="201" spans="1:14" ht="39.75" customHeight="1" thickBot="1">
      <c r="A201" s="292" t="s">
        <v>272</v>
      </c>
      <c r="B201" s="59" t="s">
        <v>2</v>
      </c>
      <c r="C201" s="135" t="s">
        <v>25</v>
      </c>
      <c r="D201" s="260">
        <v>1200</v>
      </c>
      <c r="E201" s="137">
        <f t="shared" si="16"/>
        <v>1200</v>
      </c>
      <c r="F201" s="166">
        <f t="shared" si="17"/>
        <v>1200</v>
      </c>
      <c r="G201" s="3"/>
      <c r="H201" s="3"/>
      <c r="I201" s="3"/>
      <c r="J201" s="3"/>
      <c r="N201" s="288">
        <f t="shared" si="15"/>
        <v>0</v>
      </c>
    </row>
    <row r="202" spans="1:14" ht="65.25" thickBot="1">
      <c r="A202" s="292" t="s">
        <v>273</v>
      </c>
      <c r="B202" s="161" t="s">
        <v>2</v>
      </c>
      <c r="C202" s="162" t="s">
        <v>25</v>
      </c>
      <c r="D202" s="260">
        <v>1200</v>
      </c>
      <c r="E202" s="137">
        <f t="shared" si="16"/>
        <v>1200</v>
      </c>
      <c r="F202" s="166">
        <f t="shared" si="17"/>
        <v>1200</v>
      </c>
      <c r="G202" s="3"/>
      <c r="H202" s="3"/>
      <c r="I202" s="3"/>
      <c r="J202" s="3"/>
      <c r="N202" s="288">
        <f t="shared" si="15"/>
        <v>0</v>
      </c>
    </row>
    <row r="203" spans="1:14" ht="65.25" thickBot="1">
      <c r="A203" s="292" t="s">
        <v>274</v>
      </c>
      <c r="B203" s="59" t="s">
        <v>2</v>
      </c>
      <c r="C203" s="135" t="s">
        <v>25</v>
      </c>
      <c r="D203" s="260">
        <v>1000</v>
      </c>
      <c r="E203" s="137">
        <f t="shared" si="16"/>
        <v>1000</v>
      </c>
      <c r="F203" s="166">
        <f t="shared" si="17"/>
        <v>1000</v>
      </c>
      <c r="G203" s="3"/>
      <c r="H203" s="3"/>
      <c r="I203" s="3"/>
      <c r="J203" s="3"/>
      <c r="N203" s="288">
        <f t="shared" si="15"/>
        <v>0</v>
      </c>
    </row>
    <row r="204" spans="1:14" ht="24.75" customHeight="1" thickBot="1">
      <c r="A204" s="292" t="s">
        <v>275</v>
      </c>
      <c r="B204" s="161" t="s">
        <v>2</v>
      </c>
      <c r="C204" s="162" t="s">
        <v>25</v>
      </c>
      <c r="D204" s="260">
        <v>1000</v>
      </c>
      <c r="E204" s="137">
        <f t="shared" si="16"/>
        <v>1000</v>
      </c>
      <c r="F204" s="166">
        <f t="shared" si="17"/>
        <v>1000</v>
      </c>
      <c r="G204" s="3"/>
      <c r="H204" s="3"/>
      <c r="I204" s="3"/>
      <c r="J204" s="3"/>
      <c r="N204" s="288">
        <f t="shared" si="15"/>
        <v>0</v>
      </c>
    </row>
    <row r="205" spans="1:14" ht="30" customHeight="1" thickBot="1">
      <c r="A205" s="293" t="s">
        <v>276</v>
      </c>
      <c r="B205" s="161" t="s">
        <v>2</v>
      </c>
      <c r="C205" s="276" t="s">
        <v>25</v>
      </c>
      <c r="D205" s="277">
        <v>1000</v>
      </c>
      <c r="E205" s="277">
        <f t="shared" si="16"/>
        <v>1000</v>
      </c>
      <c r="F205" s="278">
        <f t="shared" si="17"/>
        <v>1000</v>
      </c>
      <c r="G205" s="3"/>
      <c r="H205" s="3"/>
      <c r="I205" s="3"/>
      <c r="J205" s="3"/>
      <c r="N205" s="288">
        <f t="shared" si="15"/>
        <v>0</v>
      </c>
    </row>
    <row r="206" spans="1:14" ht="19.5" customHeight="1" hidden="1" thickBot="1">
      <c r="A206" s="537" t="s">
        <v>0</v>
      </c>
      <c r="B206" s="538"/>
      <c r="C206" s="539"/>
      <c r="D206" s="114">
        <f>SUM(D110:D205)</f>
        <v>8097956</v>
      </c>
      <c r="E206" s="114">
        <f>SUM(E110:E205)</f>
        <v>8097956</v>
      </c>
      <c r="F206" s="264">
        <f>SUM(F110:F205)</f>
        <v>233821231</v>
      </c>
      <c r="G206" s="261">
        <f>SUM(G110:G196)</f>
        <v>97944385</v>
      </c>
      <c r="H206" s="261">
        <f>SUM(H110:H196)</f>
        <v>70630000</v>
      </c>
      <c r="I206" s="261">
        <f>SUM(I110:I196)</f>
        <v>57148890</v>
      </c>
      <c r="J206" s="262">
        <f>SUM(J110:J196)</f>
        <v>0</v>
      </c>
      <c r="N206" s="288">
        <f aca="true" t="shared" si="18" ref="N206:N262">E206+G206-F206+H206+I206+J206</f>
        <v>0</v>
      </c>
    </row>
    <row r="207" spans="1:14" ht="39.75" customHeight="1" thickBot="1">
      <c r="A207" s="507" t="s">
        <v>261</v>
      </c>
      <c r="B207" s="508"/>
      <c r="C207" s="509"/>
      <c r="D207" s="97">
        <f aca="true" t="shared" si="19" ref="D207:J207">D16+D19+D32+D49+D57+D105+D108+D206</f>
        <v>22366256</v>
      </c>
      <c r="E207" s="97">
        <f t="shared" si="19"/>
        <v>22366256</v>
      </c>
      <c r="F207" s="97">
        <f t="shared" si="19"/>
        <v>255748351</v>
      </c>
      <c r="G207" s="97">
        <f t="shared" si="19"/>
        <v>105603205</v>
      </c>
      <c r="H207" s="97">
        <f t="shared" si="19"/>
        <v>70630000</v>
      </c>
      <c r="I207" s="97">
        <f t="shared" si="19"/>
        <v>57148890</v>
      </c>
      <c r="J207" s="246">
        <f t="shared" si="19"/>
        <v>0</v>
      </c>
      <c r="N207" s="288">
        <f t="shared" si="18"/>
        <v>0</v>
      </c>
    </row>
    <row r="208" spans="1:14" ht="35.25" customHeight="1" thickBot="1">
      <c r="A208" s="504" t="s">
        <v>130</v>
      </c>
      <c r="B208" s="505"/>
      <c r="C208" s="506"/>
      <c r="D208" s="95">
        <v>0</v>
      </c>
      <c r="E208" s="95"/>
      <c r="F208" s="95"/>
      <c r="G208" s="96"/>
      <c r="H208" s="96"/>
      <c r="I208" s="112"/>
      <c r="J208" s="113"/>
      <c r="N208" s="288">
        <f t="shared" si="18"/>
        <v>0</v>
      </c>
    </row>
    <row r="209" spans="1:14" ht="60" customHeight="1" thickBot="1">
      <c r="A209" s="490" t="s">
        <v>277</v>
      </c>
      <c r="B209" s="491"/>
      <c r="C209" s="492"/>
      <c r="D209" s="215">
        <f>D211+D222+D223+D233+D234+D235+D236+D237+D238</f>
        <v>371454</v>
      </c>
      <c r="E209" s="215">
        <f>E211+E222+E223+E233+E234+E235+E236+E237+E238</f>
        <v>371454</v>
      </c>
      <c r="F209" s="215">
        <f>F211+F216+F217+F218+F219+F220+F221+F222+F223+F224+F225+F226+F227+F228+F233+F234+F235+F236+F237+F238+F239+F240+F241+F242+F243+F244+F249+F250+F251+F258</f>
        <v>9422488</v>
      </c>
      <c r="G209" s="215">
        <f>G211+G216+G217+G218+G219+G220+G221+G222+G223+G224+G225+G226+G227+G228+G233+G234+G235+G236+G237+G238+G239+G240+G241+G242+G243+G244+G249+G250+G251+G258</f>
        <v>9051034</v>
      </c>
      <c r="H209" s="215">
        <f>H211+H216+H217+H218+H219+H220+H221+H222+H223+H224+H225+H226+H227+H228+H233+H234+H235+H236+H237+H238+H239+H240+H241+H242+H243+H244+H249+H250+H251+H258</f>
        <v>0</v>
      </c>
      <c r="I209" s="215">
        <f>I211+I216+I217+I218+I219+I220+I221+I222+I223+I224+I225+I226+I227+I228+I233+I234+I235+I236+I237+I238+I239+I240+I241+I242+I243+I244+I249+I250+I251</f>
        <v>0</v>
      </c>
      <c r="J209" s="215">
        <f>J211+J216+J217+J218+J219+J220+J221+J222+J223+J224+J225+J226+J227+J228+J233+J234+J235+J236+J237+J238+J239+J240+J241+J242+J243+J244+J249+J250+J251</f>
        <v>0</v>
      </c>
      <c r="N209" s="288">
        <f t="shared" si="18"/>
        <v>0</v>
      </c>
    </row>
    <row r="210" spans="1:14" ht="60" customHeight="1" thickBot="1">
      <c r="A210" s="552" t="s">
        <v>234</v>
      </c>
      <c r="B210" s="553"/>
      <c r="C210" s="553"/>
      <c r="D210" s="553"/>
      <c r="E210" s="553"/>
      <c r="F210" s="553"/>
      <c r="G210" s="553"/>
      <c r="H210" s="553"/>
      <c r="I210" s="553"/>
      <c r="J210" s="554"/>
      <c r="N210" s="288">
        <f t="shared" si="18"/>
        <v>0</v>
      </c>
    </row>
    <row r="211" spans="1:14" ht="35.25" customHeight="1">
      <c r="A211" s="294" t="s">
        <v>278</v>
      </c>
      <c r="B211" s="216" t="s">
        <v>2</v>
      </c>
      <c r="C211" s="216" t="s">
        <v>235</v>
      </c>
      <c r="D211" s="265">
        <v>45000</v>
      </c>
      <c r="E211" s="265">
        <v>45000</v>
      </c>
      <c r="F211" s="265">
        <v>45000</v>
      </c>
      <c r="G211" s="266"/>
      <c r="H211" s="266"/>
      <c r="I211" s="266"/>
      <c r="J211" s="267"/>
      <c r="N211" s="288">
        <f t="shared" si="18"/>
        <v>0</v>
      </c>
    </row>
    <row r="212" spans="1:14" ht="27" customHeight="1">
      <c r="A212" s="286" t="s">
        <v>291</v>
      </c>
      <c r="B212" s="295"/>
      <c r="C212" s="295"/>
      <c r="D212" s="296">
        <f>D211</f>
        <v>45000</v>
      </c>
      <c r="E212" s="296">
        <f>E211</f>
        <v>45000</v>
      </c>
      <c r="F212" s="296">
        <f>F211</f>
        <v>45000</v>
      </c>
      <c r="G212" s="266"/>
      <c r="H212" s="266"/>
      <c r="I212" s="266"/>
      <c r="J212" s="267"/>
      <c r="N212" s="288">
        <f t="shared" si="18"/>
        <v>0</v>
      </c>
    </row>
    <row r="213" spans="1:14" ht="27" customHeight="1">
      <c r="A213" s="282" t="s">
        <v>292</v>
      </c>
      <c r="B213" s="297"/>
      <c r="C213" s="297"/>
      <c r="D213" s="298">
        <v>86289</v>
      </c>
      <c r="E213" s="298">
        <v>86289</v>
      </c>
      <c r="F213" s="298">
        <v>86289</v>
      </c>
      <c r="G213" s="266"/>
      <c r="H213" s="266"/>
      <c r="I213" s="266"/>
      <c r="J213" s="267"/>
      <c r="N213" s="288">
        <f t="shared" si="18"/>
        <v>0</v>
      </c>
    </row>
    <row r="214" spans="1:14" ht="27" customHeight="1" thickBot="1">
      <c r="A214" s="555" t="s">
        <v>236</v>
      </c>
      <c r="B214" s="556"/>
      <c r="C214" s="557"/>
      <c r="D214" s="232">
        <f>D211+D213</f>
        <v>131289</v>
      </c>
      <c r="E214" s="232">
        <f>E211+E213</f>
        <v>131289</v>
      </c>
      <c r="F214" s="232">
        <f>F211+F213</f>
        <v>131289</v>
      </c>
      <c r="G214" s="232"/>
      <c r="H214" s="232"/>
      <c r="I214" s="232"/>
      <c r="J214" s="247"/>
      <c r="N214" s="288">
        <f t="shared" si="18"/>
        <v>0</v>
      </c>
    </row>
    <row r="215" spans="1:14" ht="15.75" thickBot="1">
      <c r="A215" s="485" t="s">
        <v>11</v>
      </c>
      <c r="B215" s="486"/>
      <c r="C215" s="486"/>
      <c r="D215" s="486"/>
      <c r="E215" s="486"/>
      <c r="F215" s="486"/>
      <c r="G215" s="486"/>
      <c r="H215" s="486"/>
      <c r="I215" s="486"/>
      <c r="J215" s="487"/>
      <c r="N215" s="288">
        <f t="shared" si="18"/>
        <v>0</v>
      </c>
    </row>
    <row r="216" spans="1:14" ht="25.5">
      <c r="A216" s="183" t="s">
        <v>171</v>
      </c>
      <c r="B216" s="173" t="s">
        <v>2</v>
      </c>
      <c r="C216" s="173" t="s">
        <v>230</v>
      </c>
      <c r="D216" s="175">
        <v>0</v>
      </c>
      <c r="E216" s="175">
        <f>D216</f>
        <v>0</v>
      </c>
      <c r="F216" s="184">
        <f>D216+G216+H216+I216+J216</f>
        <v>3235783</v>
      </c>
      <c r="G216" s="194">
        <v>3235783</v>
      </c>
      <c r="H216" s="175">
        <v>0</v>
      </c>
      <c r="I216" s="175">
        <v>0</v>
      </c>
      <c r="J216" s="185">
        <v>0</v>
      </c>
      <c r="N216" s="288">
        <f t="shared" si="18"/>
        <v>0</v>
      </c>
    </row>
    <row r="217" spans="1:14" ht="26.25" thickBot="1">
      <c r="A217" s="167" t="s">
        <v>172</v>
      </c>
      <c r="B217" s="168" t="s">
        <v>2</v>
      </c>
      <c r="C217" s="168" t="s">
        <v>230</v>
      </c>
      <c r="D217" s="169">
        <v>0</v>
      </c>
      <c r="E217" s="169">
        <f aca="true" t="shared" si="20" ref="E217:E228">D217</f>
        <v>0</v>
      </c>
      <c r="F217" s="186">
        <f aca="true" t="shared" si="21" ref="F217:F228">D217+G217+H217+I217+J217</f>
        <v>2655528</v>
      </c>
      <c r="G217" s="195">
        <v>2655528</v>
      </c>
      <c r="H217" s="169">
        <v>0</v>
      </c>
      <c r="I217" s="169">
        <v>0</v>
      </c>
      <c r="J217" s="171">
        <v>0</v>
      </c>
      <c r="N217" s="288">
        <f t="shared" si="18"/>
        <v>0</v>
      </c>
    </row>
    <row r="218" spans="1:14" ht="38.25">
      <c r="A218" s="167" t="s">
        <v>173</v>
      </c>
      <c r="B218" s="168" t="s">
        <v>2</v>
      </c>
      <c r="C218" s="173" t="s">
        <v>230</v>
      </c>
      <c r="D218" s="169">
        <v>0</v>
      </c>
      <c r="E218" s="169">
        <f t="shared" si="20"/>
        <v>0</v>
      </c>
      <c r="F218" s="186">
        <f t="shared" si="21"/>
        <v>25000</v>
      </c>
      <c r="G218" s="195">
        <v>25000</v>
      </c>
      <c r="H218" s="169">
        <v>0</v>
      </c>
      <c r="I218" s="169">
        <v>0</v>
      </c>
      <c r="J218" s="171">
        <v>0</v>
      </c>
      <c r="N218" s="288">
        <f t="shared" si="18"/>
        <v>0</v>
      </c>
    </row>
    <row r="219" spans="1:14" ht="39" thickBot="1">
      <c r="A219" s="167" t="s">
        <v>174</v>
      </c>
      <c r="B219" s="168" t="s">
        <v>2</v>
      </c>
      <c r="C219" s="168" t="s">
        <v>230</v>
      </c>
      <c r="D219" s="169">
        <v>0</v>
      </c>
      <c r="E219" s="169">
        <f t="shared" si="20"/>
        <v>0</v>
      </c>
      <c r="F219" s="186">
        <f t="shared" si="21"/>
        <v>27500</v>
      </c>
      <c r="G219" s="195">
        <v>27500</v>
      </c>
      <c r="H219" s="169">
        <v>0</v>
      </c>
      <c r="I219" s="169">
        <v>0</v>
      </c>
      <c r="J219" s="171">
        <v>0</v>
      </c>
      <c r="N219" s="288">
        <f t="shared" si="18"/>
        <v>0</v>
      </c>
    </row>
    <row r="220" spans="1:14" ht="38.25">
      <c r="A220" s="167" t="s">
        <v>175</v>
      </c>
      <c r="B220" s="168" t="s">
        <v>2</v>
      </c>
      <c r="C220" s="173" t="s">
        <v>230</v>
      </c>
      <c r="D220" s="169">
        <v>0</v>
      </c>
      <c r="E220" s="169">
        <f t="shared" si="20"/>
        <v>0</v>
      </c>
      <c r="F220" s="186">
        <f t="shared" si="21"/>
        <v>22000</v>
      </c>
      <c r="G220" s="195">
        <v>22000</v>
      </c>
      <c r="H220" s="169">
        <v>0</v>
      </c>
      <c r="I220" s="169">
        <v>0</v>
      </c>
      <c r="J220" s="171">
        <v>0</v>
      </c>
      <c r="N220" s="288">
        <f t="shared" si="18"/>
        <v>0</v>
      </c>
    </row>
    <row r="221" spans="1:14" ht="27" customHeight="1" thickBot="1">
      <c r="A221" s="167" t="s">
        <v>176</v>
      </c>
      <c r="B221" s="168" t="s">
        <v>2</v>
      </c>
      <c r="C221" s="168" t="s">
        <v>230</v>
      </c>
      <c r="D221" s="169">
        <v>0</v>
      </c>
      <c r="E221" s="169">
        <f t="shared" si="20"/>
        <v>0</v>
      </c>
      <c r="F221" s="186">
        <f t="shared" si="21"/>
        <v>12500</v>
      </c>
      <c r="G221" s="195">
        <v>12500</v>
      </c>
      <c r="H221" s="169">
        <v>0</v>
      </c>
      <c r="I221" s="169">
        <v>0</v>
      </c>
      <c r="J221" s="171">
        <v>0</v>
      </c>
      <c r="N221" s="288">
        <f t="shared" si="18"/>
        <v>0</v>
      </c>
    </row>
    <row r="222" spans="1:14" ht="27" customHeight="1">
      <c r="A222" s="167" t="s">
        <v>223</v>
      </c>
      <c r="B222" s="168" t="s">
        <v>2</v>
      </c>
      <c r="C222" s="173" t="s">
        <v>230</v>
      </c>
      <c r="D222" s="169">
        <v>86000</v>
      </c>
      <c r="E222" s="169">
        <f t="shared" si="20"/>
        <v>86000</v>
      </c>
      <c r="F222" s="186">
        <f t="shared" si="21"/>
        <v>86000</v>
      </c>
      <c r="G222" s="195">
        <v>0</v>
      </c>
      <c r="H222" s="169">
        <v>0</v>
      </c>
      <c r="I222" s="169">
        <v>0</v>
      </c>
      <c r="J222" s="171">
        <v>0</v>
      </c>
      <c r="N222" s="288">
        <f t="shared" si="18"/>
        <v>0</v>
      </c>
    </row>
    <row r="223" spans="1:14" ht="33.75" customHeight="1" thickBot="1">
      <c r="A223" s="167" t="s">
        <v>224</v>
      </c>
      <c r="B223" s="168" t="s">
        <v>2</v>
      </c>
      <c r="C223" s="168" t="s">
        <v>230</v>
      </c>
      <c r="D223" s="169">
        <v>60000</v>
      </c>
      <c r="E223" s="169">
        <f t="shared" si="20"/>
        <v>60000</v>
      </c>
      <c r="F223" s="186">
        <f t="shared" si="21"/>
        <v>60000</v>
      </c>
      <c r="G223" s="195">
        <v>0</v>
      </c>
      <c r="H223" s="169">
        <v>0</v>
      </c>
      <c r="I223" s="169">
        <v>0</v>
      </c>
      <c r="J223" s="171">
        <v>0</v>
      </c>
      <c r="N223" s="288">
        <f t="shared" si="18"/>
        <v>0</v>
      </c>
    </row>
    <row r="224" spans="1:14" ht="25.5">
      <c r="A224" s="167" t="s">
        <v>177</v>
      </c>
      <c r="B224" s="168" t="s">
        <v>2</v>
      </c>
      <c r="C224" s="173" t="s">
        <v>230</v>
      </c>
      <c r="D224" s="169">
        <v>0</v>
      </c>
      <c r="E224" s="169">
        <f t="shared" si="20"/>
        <v>0</v>
      </c>
      <c r="F224" s="186">
        <f t="shared" si="21"/>
        <v>189000</v>
      </c>
      <c r="G224" s="195">
        <v>189000</v>
      </c>
      <c r="H224" s="169">
        <v>0</v>
      </c>
      <c r="I224" s="169">
        <v>0</v>
      </c>
      <c r="J224" s="171">
        <v>0</v>
      </c>
      <c r="N224" s="288">
        <f t="shared" si="18"/>
        <v>0</v>
      </c>
    </row>
    <row r="225" spans="1:14" ht="39.75" customHeight="1" thickBot="1">
      <c r="A225" s="167" t="s">
        <v>178</v>
      </c>
      <c r="B225" s="168" t="s">
        <v>2</v>
      </c>
      <c r="C225" s="168" t="s">
        <v>230</v>
      </c>
      <c r="D225" s="169">
        <v>0</v>
      </c>
      <c r="E225" s="169">
        <f t="shared" si="20"/>
        <v>0</v>
      </c>
      <c r="F225" s="186">
        <f t="shared" si="21"/>
        <v>176000</v>
      </c>
      <c r="G225" s="195">
        <v>176000</v>
      </c>
      <c r="H225" s="169">
        <v>0</v>
      </c>
      <c r="I225" s="169">
        <v>0</v>
      </c>
      <c r="J225" s="171">
        <v>0</v>
      </c>
      <c r="N225" s="288">
        <f t="shared" si="18"/>
        <v>0</v>
      </c>
    </row>
    <row r="226" spans="1:14" ht="24.75" customHeight="1">
      <c r="A226" s="167" t="s">
        <v>179</v>
      </c>
      <c r="B226" s="168" t="s">
        <v>2</v>
      </c>
      <c r="C226" s="173" t="s">
        <v>230</v>
      </c>
      <c r="D226" s="169">
        <v>0</v>
      </c>
      <c r="E226" s="169">
        <f t="shared" si="20"/>
        <v>0</v>
      </c>
      <c r="F226" s="186">
        <f t="shared" si="21"/>
        <v>5000</v>
      </c>
      <c r="G226" s="195">
        <v>5000</v>
      </c>
      <c r="H226" s="169">
        <v>0</v>
      </c>
      <c r="I226" s="169">
        <v>0</v>
      </c>
      <c r="J226" s="171">
        <v>0</v>
      </c>
      <c r="N226" s="288">
        <f t="shared" si="18"/>
        <v>0</v>
      </c>
    </row>
    <row r="227" spans="1:14" ht="24.75" customHeight="1" thickBot="1">
      <c r="A227" s="191" t="s">
        <v>180</v>
      </c>
      <c r="B227" s="132" t="s">
        <v>2</v>
      </c>
      <c r="C227" s="168" t="s">
        <v>230</v>
      </c>
      <c r="D227" s="133">
        <v>0</v>
      </c>
      <c r="E227" s="133">
        <f>D227</f>
        <v>0</v>
      </c>
      <c r="F227" s="192">
        <f>D227+G227+H227+I227+J227</f>
        <v>4000</v>
      </c>
      <c r="G227" s="196">
        <v>4000</v>
      </c>
      <c r="H227" s="133">
        <v>0</v>
      </c>
      <c r="I227" s="133">
        <v>0</v>
      </c>
      <c r="J227" s="193">
        <v>0</v>
      </c>
      <c r="N227" s="288">
        <f t="shared" si="18"/>
        <v>0</v>
      </c>
    </row>
    <row r="228" spans="1:14" ht="24.75" customHeight="1">
      <c r="A228" s="217" t="s">
        <v>113</v>
      </c>
      <c r="B228" s="218" t="s">
        <v>2</v>
      </c>
      <c r="C228" s="219" t="s">
        <v>230</v>
      </c>
      <c r="D228" s="221">
        <v>0</v>
      </c>
      <c r="E228" s="221">
        <f t="shared" si="20"/>
        <v>0</v>
      </c>
      <c r="F228" s="222">
        <f t="shared" si="21"/>
        <v>156000</v>
      </c>
      <c r="G228" s="223">
        <v>156000</v>
      </c>
      <c r="H228" s="221">
        <v>0</v>
      </c>
      <c r="I228" s="221">
        <v>0</v>
      </c>
      <c r="J228" s="224">
        <v>0</v>
      </c>
      <c r="N228" s="288">
        <f t="shared" si="18"/>
        <v>0</v>
      </c>
    </row>
    <row r="229" spans="1:14" ht="24.75" customHeight="1">
      <c r="A229" s="488" t="s">
        <v>237</v>
      </c>
      <c r="B229" s="489"/>
      <c r="C229" s="489"/>
      <c r="D229" s="220">
        <f>SUM(D216:D228)</f>
        <v>146000</v>
      </c>
      <c r="E229" s="220">
        <f aca="true" t="shared" si="22" ref="E229:J229">SUM(E216:E228)</f>
        <v>146000</v>
      </c>
      <c r="F229" s="220">
        <f t="shared" si="22"/>
        <v>6654311</v>
      </c>
      <c r="G229" s="220">
        <f t="shared" si="22"/>
        <v>6508311</v>
      </c>
      <c r="H229" s="220">
        <f t="shared" si="22"/>
        <v>0</v>
      </c>
      <c r="I229" s="220">
        <f t="shared" si="22"/>
        <v>0</v>
      </c>
      <c r="J229" s="248">
        <f t="shared" si="22"/>
        <v>0</v>
      </c>
      <c r="N229" s="288">
        <f t="shared" si="18"/>
        <v>0</v>
      </c>
    </row>
    <row r="230" spans="1:14" ht="14.25">
      <c r="A230" s="558" t="s">
        <v>238</v>
      </c>
      <c r="B230" s="559"/>
      <c r="C230" s="559"/>
      <c r="D230" s="268">
        <v>16100</v>
      </c>
      <c r="E230" s="268">
        <v>16100</v>
      </c>
      <c r="F230" s="268">
        <v>16100</v>
      </c>
      <c r="G230" s="268"/>
      <c r="H230" s="268"/>
      <c r="I230" s="268"/>
      <c r="J230" s="269"/>
      <c r="N230" s="288">
        <f t="shared" si="18"/>
        <v>0</v>
      </c>
    </row>
    <row r="231" spans="1:14" ht="15">
      <c r="A231" s="560" t="s">
        <v>239</v>
      </c>
      <c r="B231" s="561"/>
      <c r="C231" s="561"/>
      <c r="D231" s="225">
        <f>D229+D230</f>
        <v>162100</v>
      </c>
      <c r="E231" s="225">
        <f aca="true" t="shared" si="23" ref="E231:J231">E229+E230</f>
        <v>162100</v>
      </c>
      <c r="F231" s="225">
        <f t="shared" si="23"/>
        <v>6670411</v>
      </c>
      <c r="G231" s="225">
        <f t="shared" si="23"/>
        <v>6508311</v>
      </c>
      <c r="H231" s="225">
        <f t="shared" si="23"/>
        <v>0</v>
      </c>
      <c r="I231" s="225">
        <f t="shared" si="23"/>
        <v>0</v>
      </c>
      <c r="J231" s="249">
        <f t="shared" si="23"/>
        <v>0</v>
      </c>
      <c r="N231" s="288">
        <f t="shared" si="18"/>
        <v>0</v>
      </c>
    </row>
    <row r="232" spans="1:14" ht="15.75" thickBot="1">
      <c r="A232" s="479" t="s">
        <v>194</v>
      </c>
      <c r="B232" s="573"/>
      <c r="C232" s="573"/>
      <c r="D232" s="573"/>
      <c r="E232" s="573"/>
      <c r="F232" s="573"/>
      <c r="G232" s="573"/>
      <c r="H232" s="573"/>
      <c r="I232" s="573"/>
      <c r="J232" s="481"/>
      <c r="N232" s="288">
        <f t="shared" si="18"/>
        <v>0</v>
      </c>
    </row>
    <row r="233" spans="1:14" ht="51">
      <c r="A233" s="183" t="s">
        <v>195</v>
      </c>
      <c r="B233" s="173" t="s">
        <v>2</v>
      </c>
      <c r="C233" s="173" t="s">
        <v>231</v>
      </c>
      <c r="D233" s="175">
        <v>4000</v>
      </c>
      <c r="E233" s="175">
        <f>D233</f>
        <v>4000</v>
      </c>
      <c r="F233" s="184">
        <f>D233+G233+H233+I233+J233</f>
        <v>4000</v>
      </c>
      <c r="G233" s="176">
        <v>0</v>
      </c>
      <c r="H233" s="175">
        <v>0</v>
      </c>
      <c r="I233" s="175">
        <v>0</v>
      </c>
      <c r="J233" s="185">
        <v>0</v>
      </c>
      <c r="N233" s="288">
        <f t="shared" si="18"/>
        <v>0</v>
      </c>
    </row>
    <row r="234" spans="1:14" ht="64.5" thickBot="1">
      <c r="A234" s="167" t="s">
        <v>199</v>
      </c>
      <c r="B234" s="168" t="s">
        <v>2</v>
      </c>
      <c r="C234" s="168" t="s">
        <v>231</v>
      </c>
      <c r="D234" s="169">
        <v>26000</v>
      </c>
      <c r="E234" s="169">
        <f>D234</f>
        <v>26000</v>
      </c>
      <c r="F234" s="186">
        <f>D234+G234+H234+I234+J234</f>
        <v>26000</v>
      </c>
      <c r="G234" s="187">
        <v>0</v>
      </c>
      <c r="H234" s="188">
        <v>0</v>
      </c>
      <c r="I234" s="188">
        <v>0</v>
      </c>
      <c r="J234" s="189">
        <v>0</v>
      </c>
      <c r="N234" s="288">
        <f t="shared" si="18"/>
        <v>0</v>
      </c>
    </row>
    <row r="235" spans="1:14" ht="51">
      <c r="A235" s="190" t="s">
        <v>198</v>
      </c>
      <c r="B235" s="168" t="s">
        <v>2</v>
      </c>
      <c r="C235" s="173" t="s">
        <v>231</v>
      </c>
      <c r="D235" s="169">
        <v>115472</v>
      </c>
      <c r="E235" s="169">
        <f>D235</f>
        <v>115472</v>
      </c>
      <c r="F235" s="186">
        <f>D235+G235+H235+I235+J235</f>
        <v>1154723</v>
      </c>
      <c r="G235" s="180">
        <v>1039251</v>
      </c>
      <c r="H235" s="169">
        <v>0</v>
      </c>
      <c r="I235" s="169">
        <v>0</v>
      </c>
      <c r="J235" s="171">
        <v>0</v>
      </c>
      <c r="N235" s="288">
        <f t="shared" si="18"/>
        <v>0</v>
      </c>
    </row>
    <row r="236" spans="1:14" ht="51.75" thickBot="1">
      <c r="A236" s="167" t="s">
        <v>200</v>
      </c>
      <c r="B236" s="168" t="s">
        <v>2</v>
      </c>
      <c r="C236" s="168" t="s">
        <v>231</v>
      </c>
      <c r="D236" s="169">
        <v>32364</v>
      </c>
      <c r="E236" s="169">
        <f>D236</f>
        <v>32364</v>
      </c>
      <c r="F236" s="186">
        <f>D236+G236+H236+I236+J236</f>
        <v>32364</v>
      </c>
      <c r="G236" s="180">
        <v>0</v>
      </c>
      <c r="H236" s="169">
        <v>0</v>
      </c>
      <c r="I236" s="169">
        <v>0</v>
      </c>
      <c r="J236" s="171">
        <v>0</v>
      </c>
      <c r="N236" s="288">
        <f t="shared" si="18"/>
        <v>0</v>
      </c>
    </row>
    <row r="237" spans="1:14" ht="63.75">
      <c r="A237" s="167" t="s">
        <v>201</v>
      </c>
      <c r="B237" s="168" t="s">
        <v>2</v>
      </c>
      <c r="C237" s="173" t="s">
        <v>231</v>
      </c>
      <c r="D237" s="169">
        <v>1190</v>
      </c>
      <c r="E237" s="169">
        <f>D237</f>
        <v>1190</v>
      </c>
      <c r="F237" s="186">
        <f>D237+G237+H237+I237+J237</f>
        <v>11900</v>
      </c>
      <c r="G237" s="180">
        <v>10710</v>
      </c>
      <c r="H237" s="169">
        <v>0</v>
      </c>
      <c r="I237" s="169">
        <v>0</v>
      </c>
      <c r="J237" s="171">
        <v>0</v>
      </c>
      <c r="N237" s="288">
        <f t="shared" si="18"/>
        <v>0</v>
      </c>
    </row>
    <row r="238" spans="1:14" ht="77.25" thickBot="1">
      <c r="A238" s="167" t="s">
        <v>202</v>
      </c>
      <c r="B238" s="168" t="s">
        <v>2</v>
      </c>
      <c r="C238" s="168" t="s">
        <v>231</v>
      </c>
      <c r="D238" s="169">
        <v>1428</v>
      </c>
      <c r="E238" s="169">
        <f aca="true" t="shared" si="24" ref="E238:E244">D238</f>
        <v>1428</v>
      </c>
      <c r="F238" s="186">
        <f aca="true" t="shared" si="25" ref="F238:F244">D238+G238+H238+I238+J238</f>
        <v>14280</v>
      </c>
      <c r="G238" s="180">
        <v>12852</v>
      </c>
      <c r="H238" s="169">
        <v>0</v>
      </c>
      <c r="I238" s="169">
        <v>0</v>
      </c>
      <c r="J238" s="171">
        <v>0</v>
      </c>
      <c r="N238" s="288">
        <f t="shared" si="18"/>
        <v>0</v>
      </c>
    </row>
    <row r="239" spans="1:14" ht="38.25">
      <c r="A239" s="167" t="s">
        <v>114</v>
      </c>
      <c r="B239" s="168" t="s">
        <v>2</v>
      </c>
      <c r="C239" s="173" t="s">
        <v>231</v>
      </c>
      <c r="D239" s="169">
        <v>0</v>
      </c>
      <c r="E239" s="169">
        <f t="shared" si="24"/>
        <v>0</v>
      </c>
      <c r="F239" s="186">
        <f t="shared" si="25"/>
        <v>130000</v>
      </c>
      <c r="G239" s="180">
        <v>130000</v>
      </c>
      <c r="H239" s="169"/>
      <c r="I239" s="169"/>
      <c r="J239" s="171"/>
      <c r="N239" s="288">
        <f t="shared" si="18"/>
        <v>0</v>
      </c>
    </row>
    <row r="240" spans="1:14" ht="90" thickBot="1">
      <c r="A240" s="167" t="s">
        <v>115</v>
      </c>
      <c r="B240" s="168" t="s">
        <v>2</v>
      </c>
      <c r="C240" s="168" t="s">
        <v>231</v>
      </c>
      <c r="D240" s="169">
        <v>0</v>
      </c>
      <c r="E240" s="169">
        <f t="shared" si="24"/>
        <v>0</v>
      </c>
      <c r="F240" s="186">
        <f t="shared" si="25"/>
        <v>130000</v>
      </c>
      <c r="G240" s="180">
        <v>130000</v>
      </c>
      <c r="H240" s="169"/>
      <c r="I240" s="169"/>
      <c r="J240" s="171"/>
      <c r="N240" s="288">
        <f t="shared" si="18"/>
        <v>0</v>
      </c>
    </row>
    <row r="241" spans="1:14" ht="153">
      <c r="A241" s="167" t="s">
        <v>116</v>
      </c>
      <c r="B241" s="168" t="s">
        <v>2</v>
      </c>
      <c r="C241" s="173" t="s">
        <v>231</v>
      </c>
      <c r="D241" s="169">
        <v>0</v>
      </c>
      <c r="E241" s="169">
        <f t="shared" si="24"/>
        <v>0</v>
      </c>
      <c r="F241" s="186">
        <f t="shared" si="25"/>
        <v>153510</v>
      </c>
      <c r="G241" s="180">
        <v>153510</v>
      </c>
      <c r="H241" s="169"/>
      <c r="I241" s="169"/>
      <c r="J241" s="171"/>
      <c r="N241" s="288">
        <f t="shared" si="18"/>
        <v>0</v>
      </c>
    </row>
    <row r="242" spans="1:14" ht="24.75" customHeight="1" thickBot="1">
      <c r="A242" s="167" t="s">
        <v>117</v>
      </c>
      <c r="B242" s="168" t="s">
        <v>2</v>
      </c>
      <c r="C242" s="168" t="s">
        <v>231</v>
      </c>
      <c r="D242" s="169">
        <v>0</v>
      </c>
      <c r="E242" s="169">
        <f t="shared" si="24"/>
        <v>0</v>
      </c>
      <c r="F242" s="186">
        <f t="shared" si="25"/>
        <v>152320</v>
      </c>
      <c r="G242" s="180">
        <v>152320</v>
      </c>
      <c r="H242" s="169"/>
      <c r="I242" s="169"/>
      <c r="J242" s="171"/>
      <c r="N242" s="288">
        <f t="shared" si="18"/>
        <v>0</v>
      </c>
    </row>
    <row r="243" spans="1:14" ht="24.75" customHeight="1">
      <c r="A243" s="167" t="s">
        <v>88</v>
      </c>
      <c r="B243" s="168" t="s">
        <v>2</v>
      </c>
      <c r="C243" s="173" t="s">
        <v>231</v>
      </c>
      <c r="D243" s="169">
        <v>0</v>
      </c>
      <c r="E243" s="169">
        <f t="shared" si="24"/>
        <v>0</v>
      </c>
      <c r="F243" s="186">
        <f t="shared" si="25"/>
        <v>156080</v>
      </c>
      <c r="G243" s="180">
        <v>156080</v>
      </c>
      <c r="H243" s="169"/>
      <c r="I243" s="169"/>
      <c r="J243" s="171"/>
      <c r="N243" s="288">
        <f t="shared" si="18"/>
        <v>0</v>
      </c>
    </row>
    <row r="244" spans="1:14" ht="24.75" customHeight="1" thickBot="1">
      <c r="A244" s="191" t="s">
        <v>101</v>
      </c>
      <c r="B244" s="132" t="s">
        <v>2</v>
      </c>
      <c r="C244" s="168" t="s">
        <v>231</v>
      </c>
      <c r="D244" s="221">
        <v>0</v>
      </c>
      <c r="E244" s="221">
        <f t="shared" si="24"/>
        <v>0</v>
      </c>
      <c r="F244" s="222">
        <f t="shared" si="25"/>
        <v>100000</v>
      </c>
      <c r="G244" s="226">
        <v>100000</v>
      </c>
      <c r="H244" s="221"/>
      <c r="I244" s="221"/>
      <c r="J244" s="224"/>
      <c r="N244" s="288">
        <f t="shared" si="18"/>
        <v>0</v>
      </c>
    </row>
    <row r="245" spans="1:14" ht="24.75" customHeight="1">
      <c r="A245" s="516" t="s">
        <v>240</v>
      </c>
      <c r="B245" s="517"/>
      <c r="C245" s="517"/>
      <c r="D245" s="227">
        <f>SUM(D233:D244)</f>
        <v>180454</v>
      </c>
      <c r="E245" s="227">
        <f aca="true" t="shared" si="26" ref="E245:J245">SUM(E233:E244)</f>
        <v>180454</v>
      </c>
      <c r="F245" s="227">
        <f t="shared" si="26"/>
        <v>2065177</v>
      </c>
      <c r="G245" s="227">
        <f t="shared" si="26"/>
        <v>1884723</v>
      </c>
      <c r="H245" s="227">
        <f t="shared" si="26"/>
        <v>0</v>
      </c>
      <c r="I245" s="227">
        <f t="shared" si="26"/>
        <v>0</v>
      </c>
      <c r="J245" s="250">
        <f t="shared" si="26"/>
        <v>0</v>
      </c>
      <c r="N245" s="288">
        <f t="shared" si="18"/>
        <v>0</v>
      </c>
    </row>
    <row r="246" spans="1:14" ht="14.25">
      <c r="A246" s="562" t="s">
        <v>241</v>
      </c>
      <c r="B246" s="563"/>
      <c r="C246" s="563"/>
      <c r="D246" s="268">
        <v>8000</v>
      </c>
      <c r="E246" s="268">
        <v>8000</v>
      </c>
      <c r="F246" s="268">
        <v>8000</v>
      </c>
      <c r="G246" s="268"/>
      <c r="H246" s="268"/>
      <c r="I246" s="268"/>
      <c r="J246" s="269"/>
      <c r="M246" s="368"/>
      <c r="N246" s="288">
        <f t="shared" si="18"/>
        <v>0</v>
      </c>
    </row>
    <row r="247" spans="1:14" ht="15.75" thickBot="1">
      <c r="A247" s="564" t="s">
        <v>242</v>
      </c>
      <c r="B247" s="565"/>
      <c r="C247" s="565"/>
      <c r="D247" s="270">
        <f>D245+D246</f>
        <v>188454</v>
      </c>
      <c r="E247" s="270">
        <f aca="true" t="shared" si="27" ref="E247:J247">E245+E246</f>
        <v>188454</v>
      </c>
      <c r="F247" s="270">
        <f t="shared" si="27"/>
        <v>2073177</v>
      </c>
      <c r="G247" s="270">
        <f t="shared" si="27"/>
        <v>1884723</v>
      </c>
      <c r="H247" s="270">
        <f t="shared" si="27"/>
        <v>0</v>
      </c>
      <c r="I247" s="270">
        <f t="shared" si="27"/>
        <v>0</v>
      </c>
      <c r="J247" s="271">
        <f t="shared" si="27"/>
        <v>0</v>
      </c>
      <c r="N247" s="288">
        <f t="shared" si="18"/>
        <v>0</v>
      </c>
    </row>
    <row r="248" spans="1:14" ht="15.75" thickBot="1">
      <c r="A248" s="546" t="s">
        <v>181</v>
      </c>
      <c r="B248" s="547"/>
      <c r="C248" s="547"/>
      <c r="D248" s="547"/>
      <c r="E248" s="547"/>
      <c r="F248" s="547"/>
      <c r="G248" s="547"/>
      <c r="H248" s="547"/>
      <c r="I248" s="547"/>
      <c r="J248" s="548"/>
      <c r="N248" s="288">
        <f t="shared" si="18"/>
        <v>0</v>
      </c>
    </row>
    <row r="249" spans="1:14" ht="54" customHeight="1" hidden="1">
      <c r="A249" s="172" t="s">
        <v>167</v>
      </c>
      <c r="B249" s="173" t="s">
        <v>2</v>
      </c>
      <c r="C249" s="173" t="s">
        <v>232</v>
      </c>
      <c r="D249" s="174">
        <v>0</v>
      </c>
      <c r="E249" s="175">
        <f>D249</f>
        <v>0</v>
      </c>
      <c r="F249" s="213">
        <f>D249+G249+H249+I249+J249</f>
        <v>170000</v>
      </c>
      <c r="G249" s="176">
        <v>170000</v>
      </c>
      <c r="H249" s="177"/>
      <c r="I249" s="177"/>
      <c r="J249" s="178"/>
      <c r="N249" s="288">
        <f t="shared" si="18"/>
        <v>0</v>
      </c>
    </row>
    <row r="250" spans="1:14" ht="34.5" customHeight="1" thickBot="1">
      <c r="A250" s="57" t="s">
        <v>87</v>
      </c>
      <c r="B250" s="168" t="s">
        <v>2</v>
      </c>
      <c r="C250" s="168" t="s">
        <v>232</v>
      </c>
      <c r="D250" s="179">
        <v>0</v>
      </c>
      <c r="E250" s="169">
        <f>D250</f>
        <v>0</v>
      </c>
      <c r="F250" s="214">
        <f>D250+G250+H250+I250+J250</f>
        <v>170000</v>
      </c>
      <c r="G250" s="180">
        <v>170000</v>
      </c>
      <c r="H250" s="181"/>
      <c r="I250" s="181"/>
      <c r="J250" s="182"/>
      <c r="N250" s="288">
        <f t="shared" si="18"/>
        <v>0</v>
      </c>
    </row>
    <row r="251" spans="1:14" ht="66.75" customHeight="1">
      <c r="A251" s="57" t="s">
        <v>122</v>
      </c>
      <c r="B251" s="168" t="s">
        <v>2</v>
      </c>
      <c r="C251" s="173" t="s">
        <v>232</v>
      </c>
      <c r="D251" s="179">
        <v>0</v>
      </c>
      <c r="E251" s="169">
        <f>D251</f>
        <v>0</v>
      </c>
      <c r="F251" s="214">
        <f>D251+G251+H251+I251+J251</f>
        <v>160000</v>
      </c>
      <c r="G251" s="180">
        <v>160000</v>
      </c>
      <c r="H251" s="181"/>
      <c r="I251" s="181"/>
      <c r="J251" s="182"/>
      <c r="N251" s="288">
        <f t="shared" si="18"/>
        <v>0</v>
      </c>
    </row>
    <row r="252" spans="1:14" ht="34.5" customHeight="1" hidden="1">
      <c r="A252" s="231"/>
      <c r="B252" s="218"/>
      <c r="C252" s="218"/>
      <c r="D252" s="221"/>
      <c r="E252" s="221">
        <f>D252</f>
        <v>0</v>
      </c>
      <c r="F252" s="228">
        <f>D252+G252+H252+I252+J252</f>
        <v>0</v>
      </c>
      <c r="G252" s="226">
        <v>0</v>
      </c>
      <c r="H252" s="229">
        <v>0</v>
      </c>
      <c r="I252" s="229">
        <v>0</v>
      </c>
      <c r="J252" s="230">
        <v>0</v>
      </c>
      <c r="N252" s="288">
        <f t="shared" si="18"/>
        <v>0</v>
      </c>
    </row>
    <row r="253" spans="1:14" ht="34.5" customHeight="1">
      <c r="A253" s="474" t="s">
        <v>244</v>
      </c>
      <c r="B253" s="475"/>
      <c r="C253" s="475"/>
      <c r="D253" s="220">
        <f>SUM(D249:D252)</f>
        <v>0</v>
      </c>
      <c r="E253" s="220">
        <f aca="true" t="shared" si="28" ref="E253:J253">SUM(E249:E252)</f>
        <v>0</v>
      </c>
      <c r="F253" s="220">
        <f t="shared" si="28"/>
        <v>500000</v>
      </c>
      <c r="G253" s="220">
        <f t="shared" si="28"/>
        <v>500000</v>
      </c>
      <c r="H253" s="220">
        <f t="shared" si="28"/>
        <v>0</v>
      </c>
      <c r="I253" s="220">
        <f t="shared" si="28"/>
        <v>0</v>
      </c>
      <c r="J253" s="248">
        <f t="shared" si="28"/>
        <v>0</v>
      </c>
      <c r="N253" s="288">
        <f t="shared" si="18"/>
        <v>0</v>
      </c>
    </row>
    <row r="254" spans="1:14" ht="15" customHeight="1">
      <c r="A254" s="558" t="s">
        <v>245</v>
      </c>
      <c r="B254" s="559"/>
      <c r="C254" s="559"/>
      <c r="D254" s="268">
        <v>139500</v>
      </c>
      <c r="E254" s="268">
        <v>139500</v>
      </c>
      <c r="F254" s="268">
        <v>139500</v>
      </c>
      <c r="G254" s="268"/>
      <c r="H254" s="268"/>
      <c r="I254" s="268"/>
      <c r="J254" s="269"/>
      <c r="N254" s="288">
        <f t="shared" si="18"/>
        <v>0</v>
      </c>
    </row>
    <row r="255" spans="1:14" ht="15">
      <c r="A255" s="474" t="s">
        <v>243</v>
      </c>
      <c r="B255" s="475"/>
      <c r="C255" s="475"/>
      <c r="D255" s="220"/>
      <c r="E255" s="220"/>
      <c r="F255" s="220"/>
      <c r="G255" s="220"/>
      <c r="H255" s="220"/>
      <c r="I255" s="220"/>
      <c r="J255" s="248"/>
      <c r="N255" s="288">
        <f t="shared" si="18"/>
        <v>0</v>
      </c>
    </row>
    <row r="256" spans="1:14" ht="15" customHeight="1">
      <c r="A256" s="566" t="s">
        <v>281</v>
      </c>
      <c r="B256" s="567"/>
      <c r="C256" s="568"/>
      <c r="D256" s="225">
        <f>D255+D253+D254</f>
        <v>139500</v>
      </c>
      <c r="E256" s="225">
        <f aca="true" t="shared" si="29" ref="E256:J256">E255+E253+E254</f>
        <v>139500</v>
      </c>
      <c r="F256" s="225">
        <f t="shared" si="29"/>
        <v>639500</v>
      </c>
      <c r="G256" s="225">
        <f t="shared" si="29"/>
        <v>500000</v>
      </c>
      <c r="H256" s="225">
        <f t="shared" si="29"/>
        <v>0</v>
      </c>
      <c r="I256" s="225">
        <f t="shared" si="29"/>
        <v>0</v>
      </c>
      <c r="J256" s="249">
        <f t="shared" si="29"/>
        <v>0</v>
      </c>
      <c r="N256" s="288">
        <f t="shared" si="18"/>
        <v>0</v>
      </c>
    </row>
    <row r="257" spans="1:15" ht="34.5" customHeight="1">
      <c r="A257" s="471" t="s">
        <v>211</v>
      </c>
      <c r="B257" s="472"/>
      <c r="C257" s="472"/>
      <c r="D257" s="472"/>
      <c r="E257" s="472"/>
      <c r="F257" s="472"/>
      <c r="G257" s="472"/>
      <c r="H257" s="472"/>
      <c r="I257" s="472"/>
      <c r="J257" s="473"/>
      <c r="N257" s="288">
        <f t="shared" si="18"/>
        <v>0</v>
      </c>
      <c r="O257" s="12">
        <v>1</v>
      </c>
    </row>
    <row r="258" spans="1:14" ht="33" customHeight="1">
      <c r="A258" s="167" t="s">
        <v>91</v>
      </c>
      <c r="B258" s="168" t="s">
        <v>2</v>
      </c>
      <c r="C258" s="168" t="s">
        <v>233</v>
      </c>
      <c r="D258" s="169">
        <v>0</v>
      </c>
      <c r="E258" s="169">
        <f>D258</f>
        <v>0</v>
      </c>
      <c r="F258" s="170">
        <f>D258+G258+H258+I258+J258</f>
        <v>158000</v>
      </c>
      <c r="G258" s="169">
        <v>158000</v>
      </c>
      <c r="H258" s="169"/>
      <c r="I258" s="169"/>
      <c r="J258" s="171"/>
      <c r="N258" s="288">
        <f t="shared" si="18"/>
        <v>0</v>
      </c>
    </row>
    <row r="259" spans="1:14" ht="33" customHeight="1" thickBot="1">
      <c r="A259" s="468" t="s">
        <v>282</v>
      </c>
      <c r="B259" s="469"/>
      <c r="C259" s="470"/>
      <c r="D259" s="131">
        <f aca="true" t="shared" si="30" ref="D259:J259">SUM(D258)</f>
        <v>0</v>
      </c>
      <c r="E259" s="131">
        <f t="shared" si="30"/>
        <v>0</v>
      </c>
      <c r="F259" s="131">
        <f t="shared" si="30"/>
        <v>158000</v>
      </c>
      <c r="G259" s="131">
        <f t="shared" si="30"/>
        <v>158000</v>
      </c>
      <c r="H259" s="131">
        <f t="shared" si="30"/>
        <v>0</v>
      </c>
      <c r="I259" s="131">
        <f t="shared" si="30"/>
        <v>0</v>
      </c>
      <c r="J259" s="251">
        <f t="shared" si="30"/>
        <v>0</v>
      </c>
      <c r="N259" s="288">
        <f t="shared" si="18"/>
        <v>0</v>
      </c>
    </row>
    <row r="260" spans="1:14" ht="33" customHeight="1">
      <c r="A260" s="496" t="s">
        <v>246</v>
      </c>
      <c r="B260" s="497"/>
      <c r="C260" s="498"/>
      <c r="D260" s="126">
        <v>300000</v>
      </c>
      <c r="E260" s="126">
        <v>300000</v>
      </c>
      <c r="F260" s="127">
        <v>300000</v>
      </c>
      <c r="G260" s="128"/>
      <c r="H260" s="129"/>
      <c r="I260" s="129"/>
      <c r="J260" s="130"/>
      <c r="N260" s="288">
        <f t="shared" si="18"/>
        <v>0</v>
      </c>
    </row>
    <row r="261" spans="1:14" ht="33" customHeight="1">
      <c r="A261" s="496" t="s">
        <v>247</v>
      </c>
      <c r="B261" s="497"/>
      <c r="C261" s="498"/>
      <c r="D261" s="233">
        <v>162000</v>
      </c>
      <c r="E261" s="233">
        <v>162000</v>
      </c>
      <c r="F261" s="234">
        <v>162000</v>
      </c>
      <c r="G261" s="235"/>
      <c r="H261" s="236"/>
      <c r="I261" s="236"/>
      <c r="J261" s="237"/>
      <c r="N261" s="288">
        <f t="shared" si="18"/>
        <v>0</v>
      </c>
    </row>
    <row r="262" spans="1:14" ht="39.75" customHeight="1">
      <c r="A262" s="569" t="s">
        <v>248</v>
      </c>
      <c r="B262" s="570"/>
      <c r="C262" s="571"/>
      <c r="D262" s="239">
        <f>D16+D32+D49+D57+D105+D108+D206</f>
        <v>22366256</v>
      </c>
      <c r="E262" s="239">
        <f aca="true" t="shared" si="31" ref="E262:J262">E16+E32+E49+E57+E105+E108+E206</f>
        <v>22366256</v>
      </c>
      <c r="F262" s="239">
        <f t="shared" si="31"/>
        <v>255748351</v>
      </c>
      <c r="G262" s="239">
        <f t="shared" si="31"/>
        <v>105603205</v>
      </c>
      <c r="H262" s="239">
        <f t="shared" si="31"/>
        <v>70630000</v>
      </c>
      <c r="I262" s="239">
        <f t="shared" si="31"/>
        <v>57148890</v>
      </c>
      <c r="J262" s="239">
        <f t="shared" si="31"/>
        <v>0</v>
      </c>
      <c r="N262" s="288">
        <f t="shared" si="18"/>
        <v>0</v>
      </c>
    </row>
    <row r="263" spans="1:10" ht="29.25" customHeight="1">
      <c r="A263" s="569" t="s">
        <v>279</v>
      </c>
      <c r="B263" s="570"/>
      <c r="C263" s="571"/>
      <c r="D263" s="289">
        <f>D214+D229+D230+D246+D245+D253+D254+D259</f>
        <v>621343</v>
      </c>
      <c r="E263" s="289">
        <f aca="true" t="shared" si="32" ref="E263:J263">E214+E229+E230+E246+E245+E253+E254+E259</f>
        <v>621343</v>
      </c>
      <c r="F263" s="289">
        <f t="shared" si="32"/>
        <v>9672377</v>
      </c>
      <c r="G263" s="289">
        <f t="shared" si="32"/>
        <v>9051034</v>
      </c>
      <c r="H263" s="289">
        <f t="shared" si="32"/>
        <v>0</v>
      </c>
      <c r="I263" s="289">
        <f t="shared" si="32"/>
        <v>0</v>
      </c>
      <c r="J263" s="289">
        <f t="shared" si="32"/>
        <v>0</v>
      </c>
    </row>
    <row r="264" spans="1:10" ht="15">
      <c r="A264" s="569" t="s">
        <v>249</v>
      </c>
      <c r="B264" s="570"/>
      <c r="C264" s="571"/>
      <c r="D264" s="238">
        <f>D260+D261</f>
        <v>462000</v>
      </c>
      <c r="E264" s="238">
        <f aca="true" t="shared" si="33" ref="E264:J264">E260+E261</f>
        <v>462000</v>
      </c>
      <c r="F264" s="238">
        <f t="shared" si="33"/>
        <v>462000</v>
      </c>
      <c r="G264" s="238">
        <f t="shared" si="33"/>
        <v>0</v>
      </c>
      <c r="H264" s="238">
        <f t="shared" si="33"/>
        <v>0</v>
      </c>
      <c r="I264" s="238">
        <f t="shared" si="33"/>
        <v>0</v>
      </c>
      <c r="J264" s="238">
        <f t="shared" si="33"/>
        <v>0</v>
      </c>
    </row>
    <row r="265" spans="1:10" ht="15" thickBot="1">
      <c r="A265" s="494" t="s">
        <v>26</v>
      </c>
      <c r="B265" s="495"/>
      <c r="C265" s="495"/>
      <c r="D265" s="254">
        <f>D264+D263+D262</f>
        <v>23449599</v>
      </c>
      <c r="E265" s="254">
        <f aca="true" t="shared" si="34" ref="E265:J265">E264+E263+E262</f>
        <v>23449599</v>
      </c>
      <c r="F265" s="254">
        <f t="shared" si="34"/>
        <v>265882728</v>
      </c>
      <c r="G265" s="254">
        <f t="shared" si="34"/>
        <v>114654239</v>
      </c>
      <c r="H265" s="254">
        <f t="shared" si="34"/>
        <v>70630000</v>
      </c>
      <c r="I265" s="254">
        <f t="shared" si="34"/>
        <v>57148890</v>
      </c>
      <c r="J265" s="255">
        <f t="shared" si="34"/>
        <v>0</v>
      </c>
    </row>
    <row r="266" spans="1:9" ht="15">
      <c r="A266" s="283"/>
      <c r="B266" s="283"/>
      <c r="C266" s="283"/>
      <c r="D266" s="20"/>
      <c r="E266" s="20"/>
      <c r="F266" s="20"/>
      <c r="G266" s="11"/>
      <c r="H266" s="11"/>
      <c r="I266" s="11"/>
    </row>
    <row r="267" spans="1:10" ht="12.75">
      <c r="A267" s="21" t="s">
        <v>103</v>
      </c>
      <c r="B267" s="22"/>
      <c r="C267" s="22"/>
      <c r="D267" s="22" t="s">
        <v>104</v>
      </c>
      <c r="E267" s="22"/>
      <c r="F267" s="22"/>
      <c r="G267" s="27" t="s">
        <v>105</v>
      </c>
      <c r="H267" s="27"/>
      <c r="I267" s="27" t="s">
        <v>106</v>
      </c>
      <c r="J267" s="27"/>
    </row>
    <row r="268" spans="1:10" ht="12.75">
      <c r="A268" s="21" t="s">
        <v>107</v>
      </c>
      <c r="B268" s="22"/>
      <c r="C268" s="22"/>
      <c r="D268" s="22" t="s">
        <v>108</v>
      </c>
      <c r="E268" s="22"/>
      <c r="F268" s="22"/>
      <c r="G268" s="27" t="s">
        <v>109</v>
      </c>
      <c r="H268" s="27"/>
      <c r="I268" s="27" t="s">
        <v>110</v>
      </c>
      <c r="J268" s="27"/>
    </row>
    <row r="269" spans="1:10" ht="12.75">
      <c r="A269" s="22"/>
      <c r="B269" s="22"/>
      <c r="C269" s="22"/>
      <c r="D269" s="22"/>
      <c r="E269" s="22"/>
      <c r="F269" s="22"/>
      <c r="G269" s="27"/>
      <c r="H269" s="27"/>
      <c r="I269" s="27"/>
      <c r="J269" s="27"/>
    </row>
    <row r="270" spans="1:10" ht="12.75">
      <c r="A270" s="493"/>
      <c r="B270" s="493"/>
      <c r="C270" s="493"/>
      <c r="D270" s="493"/>
      <c r="E270" s="493"/>
      <c r="F270" s="493"/>
      <c r="G270" s="467"/>
      <c r="H270" s="467"/>
      <c r="I270" s="467"/>
      <c r="J270" s="467"/>
    </row>
    <row r="271" spans="1:6" ht="12.75">
      <c r="A271" s="26"/>
      <c r="B271" s="25"/>
      <c r="C271" s="25"/>
      <c r="D271" s="25"/>
      <c r="E271" s="290" t="s">
        <v>284</v>
      </c>
      <c r="F271" s="290" t="s">
        <v>285</v>
      </c>
    </row>
    <row r="272" spans="1:6" ht="12.75">
      <c r="A272" s="26"/>
      <c r="B272" s="27"/>
      <c r="C272" s="27"/>
      <c r="D272" s="25"/>
      <c r="E272" s="25"/>
      <c r="F272" s="27"/>
    </row>
    <row r="273" spans="1:6" ht="12.75">
      <c r="A273" s="26"/>
      <c r="B273" s="25"/>
      <c r="C273" s="25"/>
      <c r="D273" s="11" t="s">
        <v>283</v>
      </c>
      <c r="E273" s="304">
        <v>23449599</v>
      </c>
      <c r="F273" s="40">
        <f>E273-D265</f>
        <v>0</v>
      </c>
    </row>
    <row r="274" spans="1:6" ht="12.75">
      <c r="A274" s="26"/>
      <c r="B274" s="25"/>
      <c r="C274" s="25"/>
      <c r="D274" s="11" t="s">
        <v>286</v>
      </c>
      <c r="E274" s="304">
        <v>462000</v>
      </c>
      <c r="F274" s="40">
        <f>E274-D264</f>
        <v>0</v>
      </c>
    </row>
    <row r="275" spans="1:6" ht="12.75">
      <c r="A275" s="25"/>
      <c r="B275" s="25"/>
      <c r="C275" s="25"/>
      <c r="D275" s="11" t="s">
        <v>287</v>
      </c>
      <c r="E275" s="304">
        <v>621343</v>
      </c>
      <c r="F275" s="40">
        <f>E275-D263</f>
        <v>0</v>
      </c>
    </row>
    <row r="276" spans="1:6" ht="12.75">
      <c r="A276" s="28"/>
      <c r="B276" s="25"/>
      <c r="C276" s="25"/>
      <c r="D276" s="11" t="s">
        <v>288</v>
      </c>
      <c r="E276" s="304">
        <v>22366256</v>
      </c>
      <c r="F276" s="40">
        <f>E276-D262</f>
        <v>0</v>
      </c>
    </row>
    <row r="277" spans="1:6" ht="280.5">
      <c r="A277" s="26"/>
      <c r="B277" s="25"/>
      <c r="C277" s="25"/>
      <c r="D277" s="25"/>
      <c r="E277" s="305" t="s">
        <v>164</v>
      </c>
      <c r="F277" s="25"/>
    </row>
    <row r="278" spans="1:6" ht="12.75">
      <c r="A278" s="25"/>
      <c r="B278" s="25"/>
      <c r="C278" s="25"/>
      <c r="D278" s="25"/>
      <c r="E278" s="25"/>
      <c r="F278" s="25"/>
    </row>
    <row r="279" spans="1:13" ht="12.75">
      <c r="A279" s="25"/>
      <c r="B279" s="25"/>
      <c r="C279" s="25"/>
      <c r="D279" s="25"/>
      <c r="E279" s="25"/>
      <c r="F279" s="25"/>
      <c r="M279" s="12">
        <v>2019</v>
      </c>
    </row>
    <row r="280" spans="1:14" ht="38.25">
      <c r="A280" s="25"/>
      <c r="B280" s="25"/>
      <c r="C280" s="25"/>
      <c r="D280" s="25"/>
      <c r="E280" s="25" t="s">
        <v>81</v>
      </c>
      <c r="F280" s="25" t="s">
        <v>84</v>
      </c>
      <c r="G280" s="12" t="s">
        <v>82</v>
      </c>
      <c r="H280" s="12" t="s">
        <v>228</v>
      </c>
      <c r="I280" s="12" t="s">
        <v>229</v>
      </c>
      <c r="J280" s="306" t="s">
        <v>83</v>
      </c>
      <c r="K280" s="12" t="s">
        <v>111</v>
      </c>
      <c r="L280" s="12" t="s">
        <v>112</v>
      </c>
      <c r="M280" s="12" t="s">
        <v>161</v>
      </c>
      <c r="N280" s="12" t="s">
        <v>162</v>
      </c>
    </row>
    <row r="281" spans="1:14" ht="12.75">
      <c r="A281" s="25"/>
      <c r="B281" s="25"/>
      <c r="C281" s="25"/>
      <c r="D281" s="25"/>
      <c r="E281" s="25">
        <v>1</v>
      </c>
      <c r="F281" s="25">
        <v>2</v>
      </c>
      <c r="G281" s="12">
        <v>3</v>
      </c>
      <c r="H281" s="12">
        <v>4</v>
      </c>
      <c r="I281" s="12">
        <v>5</v>
      </c>
      <c r="J281" s="12">
        <v>6</v>
      </c>
      <c r="K281" s="12">
        <v>7</v>
      </c>
      <c r="L281" s="12">
        <v>8</v>
      </c>
      <c r="M281" s="12">
        <v>9</v>
      </c>
      <c r="N281" s="12">
        <v>10</v>
      </c>
    </row>
    <row r="282" spans="1:6" ht="12.75">
      <c r="A282" s="25"/>
      <c r="B282" s="25"/>
      <c r="C282" s="25"/>
      <c r="D282" s="25"/>
      <c r="E282" s="25" t="s">
        <v>9</v>
      </c>
      <c r="F282" s="25"/>
    </row>
    <row r="283" spans="1:14" ht="12.75">
      <c r="A283" s="29"/>
      <c r="B283" s="25"/>
      <c r="C283" s="25"/>
      <c r="D283" s="25"/>
      <c r="E283" s="25" t="s">
        <v>27</v>
      </c>
      <c r="F283" s="25">
        <v>2</v>
      </c>
      <c r="G283" s="12" t="s">
        <v>3</v>
      </c>
      <c r="H283" s="288">
        <v>480000</v>
      </c>
      <c r="I283" s="288">
        <v>480000</v>
      </c>
      <c r="J283" s="288">
        <v>480000</v>
      </c>
      <c r="K283" s="12">
        <v>0</v>
      </c>
      <c r="L283" s="12">
        <v>0</v>
      </c>
      <c r="M283" s="12">
        <v>0</v>
      </c>
      <c r="N283" s="12">
        <v>0</v>
      </c>
    </row>
    <row r="284" spans="1:10" ht="12.75">
      <c r="A284" s="30"/>
      <c r="B284" s="31"/>
      <c r="C284" s="31"/>
      <c r="D284" s="31"/>
      <c r="E284" s="31" t="s">
        <v>262</v>
      </c>
      <c r="F284" s="31">
        <v>2</v>
      </c>
      <c r="G284" s="12" t="s">
        <v>3</v>
      </c>
      <c r="H284" s="288">
        <v>36000</v>
      </c>
      <c r="I284" s="288">
        <v>36000</v>
      </c>
      <c r="J284" s="288">
        <v>36000</v>
      </c>
    </row>
    <row r="285" spans="1:10" ht="12.75">
      <c r="A285" s="30"/>
      <c r="B285" s="31"/>
      <c r="C285" s="31"/>
      <c r="D285" s="31"/>
      <c r="E285" s="31" t="s">
        <v>226</v>
      </c>
      <c r="F285" s="31">
        <v>2</v>
      </c>
      <c r="G285" s="12" t="s">
        <v>3</v>
      </c>
      <c r="H285" s="288">
        <v>134000</v>
      </c>
      <c r="I285" s="288">
        <v>134000</v>
      </c>
      <c r="J285" s="288">
        <v>134000</v>
      </c>
    </row>
    <row r="286" spans="1:14" ht="12.75">
      <c r="A286" s="30"/>
      <c r="B286" s="31"/>
      <c r="C286" s="31"/>
      <c r="D286" s="31"/>
      <c r="E286" s="31" t="s">
        <v>4</v>
      </c>
      <c r="F286" s="31"/>
      <c r="H286" s="288">
        <v>650000</v>
      </c>
      <c r="I286" s="288">
        <v>650000</v>
      </c>
      <c r="J286" s="288">
        <v>650000</v>
      </c>
      <c r="K286" s="12">
        <v>0</v>
      </c>
      <c r="L286" s="12">
        <v>0</v>
      </c>
      <c r="M286" s="12">
        <v>0</v>
      </c>
      <c r="N286" s="12">
        <v>0</v>
      </c>
    </row>
    <row r="287" spans="1:6" ht="12.75">
      <c r="A287" s="32"/>
      <c r="B287" s="31"/>
      <c r="C287" s="31"/>
      <c r="D287" s="31"/>
      <c r="E287" s="31" t="s">
        <v>11</v>
      </c>
      <c r="F287" s="31"/>
    </row>
    <row r="288" spans="1:14" ht="12.75">
      <c r="A288" s="33"/>
      <c r="B288" s="25"/>
      <c r="C288" s="25"/>
      <c r="D288" s="25"/>
      <c r="E288" s="25" t="s">
        <v>155</v>
      </c>
      <c r="F288" s="25">
        <v>2</v>
      </c>
      <c r="G288" s="12" t="s">
        <v>12</v>
      </c>
      <c r="H288" s="288">
        <v>1000</v>
      </c>
      <c r="I288" s="288">
        <v>1000</v>
      </c>
      <c r="J288" s="288">
        <v>130000</v>
      </c>
      <c r="K288" s="288">
        <v>129000</v>
      </c>
      <c r="L288" s="12">
        <v>0</v>
      </c>
      <c r="M288" s="12">
        <v>0</v>
      </c>
      <c r="N288" s="12">
        <v>0</v>
      </c>
    </row>
    <row r="289" spans="1:11" ht="12.75">
      <c r="A289" s="33"/>
      <c r="B289" s="25"/>
      <c r="C289" s="25"/>
      <c r="D289" s="25"/>
      <c r="E289" s="25" t="s">
        <v>263</v>
      </c>
      <c r="F289" s="25">
        <v>2</v>
      </c>
      <c r="G289" s="12" t="s">
        <v>12</v>
      </c>
      <c r="H289" s="288">
        <v>1000</v>
      </c>
      <c r="I289" s="288">
        <v>1000</v>
      </c>
      <c r="J289" s="288">
        <v>3200000</v>
      </c>
      <c r="K289" s="288">
        <v>3199000</v>
      </c>
    </row>
    <row r="290" spans="1:14" ht="12.75">
      <c r="A290" s="33"/>
      <c r="B290" s="25"/>
      <c r="C290" s="25"/>
      <c r="D290" s="25"/>
      <c r="E290" s="25" t="s">
        <v>50</v>
      </c>
      <c r="F290" s="25">
        <v>2</v>
      </c>
      <c r="G290" s="12" t="s">
        <v>12</v>
      </c>
      <c r="H290" s="288">
        <v>157000</v>
      </c>
      <c r="I290" s="288">
        <v>157000</v>
      </c>
      <c r="J290" s="288">
        <v>157000</v>
      </c>
      <c r="K290" s="12">
        <v>0</v>
      </c>
      <c r="L290" s="12">
        <v>0</v>
      </c>
      <c r="M290" s="12">
        <v>0</v>
      </c>
      <c r="N290" s="12">
        <v>0</v>
      </c>
    </row>
    <row r="291" spans="1:14" ht="12.75">
      <c r="A291" s="34"/>
      <c r="B291" s="27"/>
      <c r="C291" s="27"/>
      <c r="D291" s="27"/>
      <c r="E291" s="27" t="s">
        <v>62</v>
      </c>
      <c r="F291" s="27">
        <v>2</v>
      </c>
      <c r="G291" s="12" t="s">
        <v>12</v>
      </c>
      <c r="H291" s="288">
        <v>50000</v>
      </c>
      <c r="I291" s="288">
        <v>50000</v>
      </c>
      <c r="J291" s="288">
        <v>119000</v>
      </c>
      <c r="K291" s="288">
        <v>69000</v>
      </c>
      <c r="L291" s="12">
        <v>0</v>
      </c>
      <c r="M291" s="12">
        <v>0</v>
      </c>
      <c r="N291" s="12">
        <v>0</v>
      </c>
    </row>
    <row r="292" spans="1:10" ht="12.75">
      <c r="A292" s="25"/>
      <c r="B292" s="25"/>
      <c r="C292" s="25"/>
      <c r="D292" s="25"/>
      <c r="E292" s="25" t="s">
        <v>264</v>
      </c>
      <c r="F292" s="25">
        <v>2</v>
      </c>
      <c r="G292" s="12" t="s">
        <v>12</v>
      </c>
      <c r="H292" s="288">
        <v>75000</v>
      </c>
      <c r="I292" s="288">
        <v>75000</v>
      </c>
      <c r="J292" s="288">
        <v>75000</v>
      </c>
    </row>
    <row r="293" spans="1:14" ht="12.75">
      <c r="A293" s="25"/>
      <c r="B293" s="25"/>
      <c r="C293" s="25"/>
      <c r="D293" s="25"/>
      <c r="E293" s="25" t="s">
        <v>51</v>
      </c>
      <c r="F293" s="25">
        <v>2</v>
      </c>
      <c r="G293" s="12" t="s">
        <v>12</v>
      </c>
      <c r="H293" s="288">
        <v>1000</v>
      </c>
      <c r="I293" s="288">
        <v>1000</v>
      </c>
      <c r="J293" s="288">
        <v>156000</v>
      </c>
      <c r="K293" s="288">
        <v>155000</v>
      </c>
      <c r="L293" s="12">
        <v>0</v>
      </c>
      <c r="M293" s="12">
        <v>0</v>
      </c>
      <c r="N293" s="12">
        <v>0</v>
      </c>
    </row>
    <row r="294" spans="1:11" ht="12.75">
      <c r="A294" s="25"/>
      <c r="B294" s="25"/>
      <c r="C294" s="25"/>
      <c r="D294" s="25"/>
      <c r="E294" s="25" t="s">
        <v>85</v>
      </c>
      <c r="F294" s="25">
        <v>2</v>
      </c>
      <c r="G294" s="12" t="s">
        <v>12</v>
      </c>
      <c r="H294" s="288">
        <v>1000</v>
      </c>
      <c r="I294" s="288">
        <v>1000</v>
      </c>
      <c r="J294" s="288">
        <v>139000</v>
      </c>
      <c r="K294" s="288">
        <v>138000</v>
      </c>
    </row>
    <row r="295" spans="1:10" ht="12.75">
      <c r="A295" s="40"/>
      <c r="B295" s="25"/>
      <c r="C295" s="25"/>
      <c r="D295" s="25"/>
      <c r="E295" s="25" t="s">
        <v>265</v>
      </c>
      <c r="F295" s="25">
        <v>2</v>
      </c>
      <c r="G295" s="12" t="s">
        <v>12</v>
      </c>
      <c r="H295" s="288">
        <v>118002</v>
      </c>
      <c r="I295" s="288">
        <v>118002</v>
      </c>
      <c r="J295" s="288">
        <v>118002</v>
      </c>
    </row>
    <row r="296" spans="1:14" ht="12.75">
      <c r="A296" s="36"/>
      <c r="B296" s="27"/>
      <c r="C296" s="25"/>
      <c r="D296" s="25"/>
      <c r="E296" s="25" t="s">
        <v>266</v>
      </c>
      <c r="F296" s="25">
        <v>2</v>
      </c>
      <c r="G296" s="12" t="s">
        <v>12</v>
      </c>
      <c r="H296" s="288">
        <v>98900</v>
      </c>
      <c r="I296" s="288">
        <v>98900</v>
      </c>
      <c r="J296" s="288">
        <v>98900</v>
      </c>
      <c r="K296" s="12">
        <v>0</v>
      </c>
      <c r="L296" s="12">
        <v>0</v>
      </c>
      <c r="M296" s="12">
        <v>0</v>
      </c>
      <c r="N296" s="12">
        <v>0</v>
      </c>
    </row>
    <row r="297" spans="1:14" ht="12.75">
      <c r="A297" s="25"/>
      <c r="B297" s="25"/>
      <c r="C297" s="25"/>
      <c r="D297" s="25"/>
      <c r="E297" s="25" t="s">
        <v>13</v>
      </c>
      <c r="F297" s="25"/>
      <c r="H297" s="288">
        <v>502902</v>
      </c>
      <c r="I297" s="288">
        <v>502902</v>
      </c>
      <c r="J297" s="288">
        <v>4192902</v>
      </c>
      <c r="K297" s="288">
        <v>3690000</v>
      </c>
      <c r="L297" s="12">
        <v>0</v>
      </c>
      <c r="M297" s="12">
        <v>0</v>
      </c>
      <c r="N297" s="12">
        <v>0</v>
      </c>
    </row>
    <row r="298" spans="1:6" ht="12.75">
      <c r="A298" s="25"/>
      <c r="B298" s="25"/>
      <c r="C298" s="25"/>
      <c r="D298" s="25"/>
      <c r="E298" s="25" t="s">
        <v>16</v>
      </c>
      <c r="F298" s="25"/>
    </row>
    <row r="299" spans="1:14" ht="114.75">
      <c r="A299" s="25"/>
      <c r="B299" s="25"/>
      <c r="C299" s="25"/>
      <c r="D299" s="25"/>
      <c r="E299" s="305" t="s">
        <v>157</v>
      </c>
      <c r="F299" s="25">
        <v>2</v>
      </c>
      <c r="G299" s="12" t="s">
        <v>17</v>
      </c>
      <c r="H299" s="288">
        <v>3500</v>
      </c>
      <c r="I299" s="288">
        <v>3500</v>
      </c>
      <c r="J299" s="288">
        <v>3500</v>
      </c>
      <c r="K299" s="12">
        <v>0</v>
      </c>
      <c r="L299" s="12">
        <v>0</v>
      </c>
      <c r="M299" s="12">
        <v>0</v>
      </c>
      <c r="N299" s="12">
        <v>0</v>
      </c>
    </row>
    <row r="300" spans="1:10" ht="12.75">
      <c r="A300" s="25"/>
      <c r="B300" s="25"/>
      <c r="C300" s="25"/>
      <c r="D300" s="25"/>
      <c r="E300" s="25" t="s">
        <v>289</v>
      </c>
      <c r="F300" s="25">
        <v>2</v>
      </c>
      <c r="G300" s="12" t="s">
        <v>17</v>
      </c>
      <c r="H300" s="288">
        <v>535000</v>
      </c>
      <c r="I300" s="288">
        <v>535000</v>
      </c>
      <c r="J300" s="288">
        <v>535000</v>
      </c>
    </row>
    <row r="301" spans="1:14" ht="12.75">
      <c r="A301" s="285"/>
      <c r="B301" s="285"/>
      <c r="C301" s="285"/>
      <c r="D301" s="285"/>
      <c r="E301" s="25" t="s">
        <v>52</v>
      </c>
      <c r="F301" s="25">
        <v>2</v>
      </c>
      <c r="G301" s="12" t="s">
        <v>17</v>
      </c>
      <c r="H301" s="288">
        <v>1000</v>
      </c>
      <c r="I301" s="288">
        <v>1000</v>
      </c>
      <c r="J301" s="288">
        <v>130000</v>
      </c>
      <c r="K301" s="288">
        <v>129000</v>
      </c>
      <c r="L301" s="12">
        <v>0</v>
      </c>
      <c r="M301" s="12">
        <v>0</v>
      </c>
      <c r="N301" s="12">
        <v>0</v>
      </c>
    </row>
    <row r="302" spans="1:14" ht="12.75">
      <c r="A302" s="36"/>
      <c r="B302" s="25"/>
      <c r="C302" s="25"/>
      <c r="D302" s="38"/>
      <c r="E302" s="25" t="s">
        <v>63</v>
      </c>
      <c r="F302" s="25">
        <v>2</v>
      </c>
      <c r="G302" s="12" t="s">
        <v>17</v>
      </c>
      <c r="H302" s="288">
        <v>100000</v>
      </c>
      <c r="I302" s="288">
        <v>100000</v>
      </c>
      <c r="J302" s="288">
        <v>100000</v>
      </c>
      <c r="K302" s="12">
        <v>0</v>
      </c>
      <c r="L302" s="12">
        <v>0</v>
      </c>
      <c r="M302" s="12">
        <v>0</v>
      </c>
      <c r="N302" s="12">
        <v>0</v>
      </c>
    </row>
    <row r="303" spans="1:14" ht="12.75">
      <c r="A303" s="39"/>
      <c r="B303" s="25"/>
      <c r="C303" s="25"/>
      <c r="D303" s="39"/>
      <c r="E303" s="25" t="s">
        <v>205</v>
      </c>
      <c r="F303" s="25">
        <v>2</v>
      </c>
      <c r="G303" s="12" t="s">
        <v>17</v>
      </c>
      <c r="H303" s="288">
        <v>50000</v>
      </c>
      <c r="I303" s="288">
        <v>50000</v>
      </c>
      <c r="J303" s="288">
        <v>135000</v>
      </c>
      <c r="K303" s="288">
        <v>85000</v>
      </c>
      <c r="L303" s="12">
        <v>0</v>
      </c>
      <c r="M303" s="12">
        <v>0</v>
      </c>
      <c r="N303" s="12">
        <v>0</v>
      </c>
    </row>
    <row r="304" spans="1:14" ht="12.75">
      <c r="A304" s="39"/>
      <c r="B304" s="25"/>
      <c r="C304" s="25"/>
      <c r="D304" s="39"/>
      <c r="E304" s="25" t="s">
        <v>54</v>
      </c>
      <c r="F304" s="25">
        <v>2</v>
      </c>
      <c r="G304" s="12" t="s">
        <v>17</v>
      </c>
      <c r="H304" s="288">
        <v>1000</v>
      </c>
      <c r="I304" s="288">
        <v>1000</v>
      </c>
      <c r="J304" s="288">
        <v>176840</v>
      </c>
      <c r="K304" s="288">
        <v>175840</v>
      </c>
      <c r="L304" s="12">
        <v>0</v>
      </c>
      <c r="M304" s="12">
        <v>0</v>
      </c>
      <c r="N304" s="12">
        <v>0</v>
      </c>
    </row>
    <row r="305" spans="1:14" ht="12.75">
      <c r="A305" s="39"/>
      <c r="B305" s="25"/>
      <c r="C305" s="25"/>
      <c r="D305" s="39"/>
      <c r="E305" s="25" t="s">
        <v>53</v>
      </c>
      <c r="F305" s="25">
        <v>2</v>
      </c>
      <c r="G305" s="12" t="s">
        <v>17</v>
      </c>
      <c r="H305" s="288">
        <v>1000</v>
      </c>
      <c r="I305" s="288">
        <v>1000</v>
      </c>
      <c r="J305" s="288">
        <v>86000</v>
      </c>
      <c r="K305" s="288">
        <v>85000</v>
      </c>
      <c r="L305" s="12">
        <v>0</v>
      </c>
      <c r="M305" s="12">
        <v>0</v>
      </c>
      <c r="N305" s="12">
        <v>0</v>
      </c>
    </row>
    <row r="306" spans="1:14" ht="12.75">
      <c r="A306" s="39"/>
      <c r="B306" s="25"/>
      <c r="C306" s="25"/>
      <c r="D306" s="39"/>
      <c r="E306" s="25" t="s">
        <v>64</v>
      </c>
      <c r="F306" s="25">
        <v>2</v>
      </c>
      <c r="G306" s="12" t="s">
        <v>17</v>
      </c>
      <c r="H306" s="288">
        <v>11000</v>
      </c>
      <c r="I306" s="288">
        <v>11000</v>
      </c>
      <c r="J306" s="288">
        <v>11000</v>
      </c>
      <c r="K306" s="12">
        <v>0</v>
      </c>
      <c r="L306" s="12">
        <v>0</v>
      </c>
      <c r="M306" s="12">
        <v>0</v>
      </c>
      <c r="N306" s="12">
        <v>0</v>
      </c>
    </row>
    <row r="307" spans="1:14" ht="12.75">
      <c r="A307" s="39"/>
      <c r="B307" s="25"/>
      <c r="C307" s="25"/>
      <c r="D307" s="39"/>
      <c r="E307" s="25" t="s">
        <v>206</v>
      </c>
      <c r="F307" s="25">
        <v>2</v>
      </c>
      <c r="G307" s="12" t="s">
        <v>17</v>
      </c>
      <c r="H307" s="288">
        <v>1000</v>
      </c>
      <c r="I307" s="288">
        <v>1000</v>
      </c>
      <c r="J307" s="288">
        <v>135000</v>
      </c>
      <c r="K307" s="288">
        <v>134000</v>
      </c>
      <c r="L307" s="12">
        <v>0</v>
      </c>
      <c r="M307" s="12">
        <v>0</v>
      </c>
      <c r="N307" s="12">
        <v>0</v>
      </c>
    </row>
    <row r="308" spans="1:14" ht="12.75">
      <c r="A308" s="39"/>
      <c r="B308" s="25"/>
      <c r="C308" s="25"/>
      <c r="D308" s="39"/>
      <c r="E308" s="25" t="s">
        <v>56</v>
      </c>
      <c r="F308" s="25">
        <v>2</v>
      </c>
      <c r="G308" s="12" t="s">
        <v>17</v>
      </c>
      <c r="H308" s="288">
        <v>1000</v>
      </c>
      <c r="I308" s="288">
        <v>1000</v>
      </c>
      <c r="J308" s="288">
        <v>170000</v>
      </c>
      <c r="K308" s="288">
        <v>169000</v>
      </c>
      <c r="L308" s="12">
        <v>0</v>
      </c>
      <c r="M308" s="12">
        <v>0</v>
      </c>
      <c r="N308" s="12">
        <v>0</v>
      </c>
    </row>
    <row r="309" spans="1:14" ht="12.75">
      <c r="A309" s="39"/>
      <c r="B309" s="25"/>
      <c r="C309" s="25"/>
      <c r="D309" s="25"/>
      <c r="E309" s="25" t="s">
        <v>222</v>
      </c>
      <c r="F309" s="25">
        <v>2</v>
      </c>
      <c r="G309" s="12" t="s">
        <v>17</v>
      </c>
      <c r="H309" s="288">
        <v>8000</v>
      </c>
      <c r="I309" s="288">
        <v>8000</v>
      </c>
      <c r="J309" s="288">
        <v>8000</v>
      </c>
      <c r="K309" s="12">
        <v>0</v>
      </c>
      <c r="L309" s="12">
        <v>0</v>
      </c>
      <c r="M309" s="12">
        <v>0</v>
      </c>
      <c r="N309" s="12">
        <v>0</v>
      </c>
    </row>
    <row r="310" spans="1:14" ht="12.75">
      <c r="A310" s="39"/>
      <c r="B310" s="25"/>
      <c r="C310" s="25"/>
      <c r="D310" s="25"/>
      <c r="E310" s="25" t="s">
        <v>55</v>
      </c>
      <c r="F310" s="25">
        <v>2</v>
      </c>
      <c r="G310" s="12" t="s">
        <v>17</v>
      </c>
      <c r="H310" s="288">
        <v>1000</v>
      </c>
      <c r="I310" s="288">
        <v>1000</v>
      </c>
      <c r="J310" s="288">
        <v>75000</v>
      </c>
      <c r="K310" s="288">
        <v>74000</v>
      </c>
      <c r="L310" s="12">
        <v>0</v>
      </c>
      <c r="M310" s="12">
        <v>0</v>
      </c>
      <c r="N310" s="12">
        <v>0</v>
      </c>
    </row>
    <row r="311" spans="1:14" ht="12.75">
      <c r="A311" s="25"/>
      <c r="B311" s="25"/>
      <c r="C311" s="25"/>
      <c r="D311" s="25"/>
      <c r="E311" s="25" t="s">
        <v>8</v>
      </c>
      <c r="F311" s="25"/>
      <c r="H311" s="288">
        <v>713500</v>
      </c>
      <c r="I311" s="288">
        <v>713500</v>
      </c>
      <c r="J311" s="288">
        <v>1565340</v>
      </c>
      <c r="K311" s="288">
        <v>851840</v>
      </c>
      <c r="L311" s="12">
        <v>0</v>
      </c>
      <c r="M311" s="12">
        <v>0</v>
      </c>
      <c r="N311" s="12">
        <v>0</v>
      </c>
    </row>
    <row r="312" spans="1:6" ht="12.75">
      <c r="A312" s="25"/>
      <c r="B312" s="25"/>
      <c r="C312" s="25"/>
      <c r="D312" s="25"/>
      <c r="E312" s="25" t="s">
        <v>18</v>
      </c>
      <c r="F312" s="25"/>
    </row>
    <row r="313" spans="1:14" ht="12.75">
      <c r="A313" s="25"/>
      <c r="B313" s="25"/>
      <c r="C313" s="25"/>
      <c r="D313" s="25"/>
      <c r="E313" s="25" t="s">
        <v>119</v>
      </c>
      <c r="F313" s="25">
        <v>2</v>
      </c>
      <c r="G313" s="12" t="s">
        <v>19</v>
      </c>
      <c r="H313" s="288">
        <v>154581</v>
      </c>
      <c r="I313" s="288">
        <v>154581</v>
      </c>
      <c r="J313" s="288">
        <v>154581</v>
      </c>
      <c r="K313" s="12">
        <v>0</v>
      </c>
      <c r="L313" s="12">
        <v>0</v>
      </c>
      <c r="M313" s="12">
        <v>0</v>
      </c>
      <c r="N313" s="12">
        <v>0</v>
      </c>
    </row>
    <row r="314" spans="1:14" ht="12.75">
      <c r="A314" s="25"/>
      <c r="B314" s="25"/>
      <c r="C314" s="25"/>
      <c r="D314" s="25"/>
      <c r="E314" s="40" t="s">
        <v>196</v>
      </c>
      <c r="F314" s="25">
        <v>2</v>
      </c>
      <c r="G314" s="12" t="s">
        <v>19</v>
      </c>
      <c r="H314" s="288">
        <v>1000</v>
      </c>
      <c r="I314" s="288">
        <v>1000</v>
      </c>
      <c r="J314" s="288">
        <v>30000</v>
      </c>
      <c r="K314" s="288">
        <v>29000</v>
      </c>
      <c r="L314" s="12">
        <v>0</v>
      </c>
      <c r="M314" s="12">
        <v>0</v>
      </c>
      <c r="N314" s="12">
        <v>0</v>
      </c>
    </row>
    <row r="315" spans="1:14" ht="12.75">
      <c r="A315" s="25"/>
      <c r="B315" s="25"/>
      <c r="C315" s="25"/>
      <c r="D315" s="25"/>
      <c r="E315" s="25" t="s">
        <v>197</v>
      </c>
      <c r="F315" s="25">
        <v>2</v>
      </c>
      <c r="G315" s="12" t="s">
        <v>19</v>
      </c>
      <c r="H315" s="288">
        <v>1000</v>
      </c>
      <c r="I315" s="288">
        <v>1000</v>
      </c>
      <c r="J315" s="288">
        <v>120000</v>
      </c>
      <c r="K315" s="288">
        <v>119000</v>
      </c>
      <c r="L315" s="12">
        <v>0</v>
      </c>
      <c r="M315" s="12">
        <v>0</v>
      </c>
      <c r="N315" s="12">
        <v>0</v>
      </c>
    </row>
    <row r="316" spans="1:14" ht="12.75">
      <c r="A316" s="25"/>
      <c r="B316" s="25"/>
      <c r="C316" s="25"/>
      <c r="D316" s="25"/>
      <c r="E316" s="25" t="s">
        <v>120</v>
      </c>
      <c r="F316" s="25">
        <v>2</v>
      </c>
      <c r="G316" s="12" t="s">
        <v>19</v>
      </c>
      <c r="H316" s="288">
        <v>134000</v>
      </c>
      <c r="I316" s="288">
        <v>134000</v>
      </c>
      <c r="J316" s="288">
        <v>134000</v>
      </c>
      <c r="K316" s="12">
        <v>0</v>
      </c>
      <c r="L316" s="12">
        <v>0</v>
      </c>
      <c r="M316" s="12">
        <v>0</v>
      </c>
      <c r="N316" s="12">
        <v>0</v>
      </c>
    </row>
    <row r="317" spans="1:14" ht="12.75">
      <c r="A317" s="25"/>
      <c r="B317" s="25"/>
      <c r="C317" s="25"/>
      <c r="D317" s="25"/>
      <c r="E317" s="25" t="s">
        <v>156</v>
      </c>
      <c r="F317" s="25">
        <v>2</v>
      </c>
      <c r="G317" s="12" t="s">
        <v>19</v>
      </c>
      <c r="H317" s="288">
        <v>1000</v>
      </c>
      <c r="I317" s="288">
        <v>1000</v>
      </c>
      <c r="J317" s="288">
        <v>70000</v>
      </c>
      <c r="K317" s="288">
        <v>69000</v>
      </c>
      <c r="L317" s="12">
        <v>0</v>
      </c>
      <c r="M317" s="12">
        <v>0</v>
      </c>
      <c r="N317" s="12">
        <v>0</v>
      </c>
    </row>
    <row r="318" spans="1:14" ht="12.75">
      <c r="A318" s="25"/>
      <c r="B318" s="25"/>
      <c r="C318" s="25"/>
      <c r="D318" s="25"/>
      <c r="E318" s="25" t="s">
        <v>118</v>
      </c>
      <c r="F318" s="25">
        <v>2</v>
      </c>
      <c r="G318" s="12" t="s">
        <v>19</v>
      </c>
      <c r="H318" s="288">
        <v>1000</v>
      </c>
      <c r="I318" s="288">
        <v>1000</v>
      </c>
      <c r="J318" s="288">
        <v>70000</v>
      </c>
      <c r="K318" s="288">
        <v>69000</v>
      </c>
      <c r="L318" s="12">
        <v>0</v>
      </c>
      <c r="M318" s="12">
        <v>0</v>
      </c>
      <c r="N318" s="12">
        <v>0</v>
      </c>
    </row>
    <row r="319" spans="1:14" ht="12.75">
      <c r="A319" s="25"/>
      <c r="B319" s="25"/>
      <c r="C319" s="25"/>
      <c r="D319" s="25"/>
      <c r="E319" s="25" t="s">
        <v>20</v>
      </c>
      <c r="F319" s="25"/>
      <c r="H319" s="288">
        <v>292581</v>
      </c>
      <c r="I319" s="288">
        <v>292581</v>
      </c>
      <c r="J319" s="288">
        <v>578581</v>
      </c>
      <c r="K319" s="288">
        <v>286000</v>
      </c>
      <c r="L319" s="12">
        <v>0</v>
      </c>
      <c r="M319" s="12">
        <v>0</v>
      </c>
      <c r="N319" s="12">
        <v>0</v>
      </c>
    </row>
    <row r="320" spans="1:6" ht="12.75">
      <c r="A320" s="25"/>
      <c r="B320" s="25"/>
      <c r="C320" s="25"/>
      <c r="D320" s="25"/>
      <c r="E320" s="25" t="s">
        <v>21</v>
      </c>
      <c r="F320" s="25"/>
    </row>
    <row r="321" spans="1:14" ht="12.75">
      <c r="A321" s="25"/>
      <c r="B321" s="25"/>
      <c r="C321" s="25"/>
      <c r="D321" s="25"/>
      <c r="E321" s="25" t="s">
        <v>154</v>
      </c>
      <c r="F321" s="25">
        <v>2</v>
      </c>
      <c r="G321" s="12" t="s">
        <v>22</v>
      </c>
      <c r="H321" s="288">
        <v>1000000</v>
      </c>
      <c r="I321" s="288">
        <v>1000000</v>
      </c>
      <c r="J321" s="288">
        <v>1000000</v>
      </c>
      <c r="K321" s="12">
        <v>0</v>
      </c>
      <c r="L321" s="12">
        <v>0</v>
      </c>
      <c r="M321" s="12">
        <v>0</v>
      </c>
      <c r="N321" s="12">
        <v>0</v>
      </c>
    </row>
    <row r="322" spans="1:14" ht="12.75">
      <c r="A322" s="25"/>
      <c r="B322" s="25"/>
      <c r="C322" s="25"/>
      <c r="D322" s="25"/>
      <c r="E322" s="25" t="s">
        <v>145</v>
      </c>
      <c r="F322" s="25">
        <v>2</v>
      </c>
      <c r="G322" s="12" t="s">
        <v>22</v>
      </c>
      <c r="H322" s="288">
        <v>305000</v>
      </c>
      <c r="I322" s="288">
        <v>305000</v>
      </c>
      <c r="J322" s="288">
        <v>305000</v>
      </c>
      <c r="K322" s="12">
        <v>0</v>
      </c>
      <c r="L322" s="12">
        <v>0</v>
      </c>
      <c r="M322" s="12">
        <v>0</v>
      </c>
      <c r="N322" s="12">
        <v>0</v>
      </c>
    </row>
    <row r="323" spans="1:14" ht="12.75">
      <c r="A323" s="25"/>
      <c r="B323" s="25"/>
      <c r="C323" s="25"/>
      <c r="D323" s="25"/>
      <c r="E323" s="25" t="s">
        <v>153</v>
      </c>
      <c r="F323" s="25">
        <v>2</v>
      </c>
      <c r="G323" s="12" t="s">
        <v>22</v>
      </c>
      <c r="H323" s="288">
        <v>215000</v>
      </c>
      <c r="I323" s="288">
        <v>215000</v>
      </c>
      <c r="J323" s="288">
        <v>215000</v>
      </c>
      <c r="K323" s="12">
        <v>0</v>
      </c>
      <c r="L323" s="12">
        <v>0</v>
      </c>
      <c r="M323" s="12">
        <v>0</v>
      </c>
      <c r="N323" s="12">
        <v>0</v>
      </c>
    </row>
    <row r="324" spans="1:14" ht="12.75">
      <c r="A324" s="25"/>
      <c r="B324" s="25"/>
      <c r="C324" s="25"/>
      <c r="D324" s="25"/>
      <c r="E324" s="25" t="s">
        <v>28</v>
      </c>
      <c r="F324" s="25">
        <v>2</v>
      </c>
      <c r="G324" s="12" t="s">
        <v>22</v>
      </c>
      <c r="H324" s="288">
        <v>1540000</v>
      </c>
      <c r="I324" s="288">
        <v>1540000</v>
      </c>
      <c r="J324" s="288">
        <v>1540000</v>
      </c>
      <c r="K324" s="12">
        <v>0</v>
      </c>
      <c r="L324" s="12">
        <v>0</v>
      </c>
      <c r="M324" s="12">
        <v>0</v>
      </c>
      <c r="N324" s="12">
        <v>0</v>
      </c>
    </row>
    <row r="325" spans="1:14" ht="12.75">
      <c r="A325" s="25"/>
      <c r="B325" s="25"/>
      <c r="C325" s="25"/>
      <c r="D325" s="25"/>
      <c r="E325" s="25" t="s">
        <v>121</v>
      </c>
      <c r="F325" s="25">
        <v>2</v>
      </c>
      <c r="G325" s="12" t="s">
        <v>22</v>
      </c>
      <c r="H325" s="288">
        <v>6100000</v>
      </c>
      <c r="I325" s="288">
        <v>6100000</v>
      </c>
      <c r="J325" s="288">
        <v>6100000</v>
      </c>
      <c r="K325" s="12">
        <v>0</v>
      </c>
      <c r="L325" s="12">
        <v>0</v>
      </c>
      <c r="M325" s="12">
        <v>0</v>
      </c>
      <c r="N325" s="12">
        <v>0</v>
      </c>
    </row>
    <row r="326" spans="1:14" ht="12.75">
      <c r="A326" s="25"/>
      <c r="B326" s="25"/>
      <c r="C326" s="25"/>
      <c r="D326" s="25"/>
      <c r="E326" s="25" t="s">
        <v>57</v>
      </c>
      <c r="F326" s="25">
        <v>2</v>
      </c>
      <c r="G326" s="12" t="s">
        <v>22</v>
      </c>
      <c r="H326" s="288">
        <v>1000</v>
      </c>
      <c r="I326" s="288">
        <v>1000</v>
      </c>
      <c r="J326" s="288">
        <v>290000</v>
      </c>
      <c r="K326" s="288">
        <v>289000</v>
      </c>
      <c r="L326" s="12">
        <v>0</v>
      </c>
      <c r="M326" s="12">
        <v>0</v>
      </c>
      <c r="N326" s="12">
        <v>0</v>
      </c>
    </row>
    <row r="327" spans="1:14" ht="12.75">
      <c r="A327" s="25"/>
      <c r="B327" s="25"/>
      <c r="C327" s="25"/>
      <c r="D327" s="25"/>
      <c r="E327" s="25" t="s">
        <v>143</v>
      </c>
      <c r="F327" s="25">
        <v>2</v>
      </c>
      <c r="G327" s="12" t="s">
        <v>22</v>
      </c>
      <c r="H327" s="288">
        <v>1000</v>
      </c>
      <c r="I327" s="288">
        <v>1000</v>
      </c>
      <c r="J327" s="288">
        <v>100000</v>
      </c>
      <c r="K327" s="288">
        <v>99000</v>
      </c>
      <c r="L327" s="12">
        <v>0</v>
      </c>
      <c r="M327" s="12">
        <v>0</v>
      </c>
      <c r="N327" s="12">
        <v>0</v>
      </c>
    </row>
    <row r="328" spans="1:14" ht="12.75">
      <c r="A328" s="25"/>
      <c r="B328" s="25"/>
      <c r="C328" s="25"/>
      <c r="D328" s="25"/>
      <c r="E328" s="25" t="s">
        <v>148</v>
      </c>
      <c r="F328" s="25">
        <v>2</v>
      </c>
      <c r="G328" s="12" t="s">
        <v>22</v>
      </c>
      <c r="H328" s="288">
        <v>30000</v>
      </c>
      <c r="I328" s="288">
        <v>30000</v>
      </c>
      <c r="J328" s="288">
        <v>30000</v>
      </c>
      <c r="K328" s="12">
        <v>0</v>
      </c>
      <c r="L328" s="12">
        <v>0</v>
      </c>
      <c r="M328" s="12">
        <v>0</v>
      </c>
      <c r="N328" s="12">
        <v>0</v>
      </c>
    </row>
    <row r="329" spans="1:14" ht="12.75">
      <c r="A329" s="25"/>
      <c r="B329" s="25"/>
      <c r="C329" s="25"/>
      <c r="D329" s="25"/>
      <c r="E329" s="25" t="s">
        <v>61</v>
      </c>
      <c r="F329" s="25">
        <v>2</v>
      </c>
      <c r="G329" s="12" t="s">
        <v>22</v>
      </c>
      <c r="H329" s="288">
        <v>156000</v>
      </c>
      <c r="I329" s="288">
        <v>156000</v>
      </c>
      <c r="J329" s="288">
        <v>156000</v>
      </c>
      <c r="K329" s="12">
        <v>0</v>
      </c>
      <c r="L329" s="12">
        <v>0</v>
      </c>
      <c r="M329" s="12">
        <v>0</v>
      </c>
      <c r="N329" s="12">
        <v>0</v>
      </c>
    </row>
    <row r="330" spans="1:14" ht="12.75">
      <c r="A330" s="25"/>
      <c r="B330" s="25"/>
      <c r="C330" s="25"/>
      <c r="D330" s="25"/>
      <c r="E330" s="25" t="s">
        <v>60</v>
      </c>
      <c r="F330" s="25">
        <v>2</v>
      </c>
      <c r="G330" s="12" t="s">
        <v>22</v>
      </c>
      <c r="H330" s="288">
        <v>157000</v>
      </c>
      <c r="I330" s="288">
        <v>157000</v>
      </c>
      <c r="J330" s="288">
        <v>157000</v>
      </c>
      <c r="K330" s="12">
        <v>0</v>
      </c>
      <c r="L330" s="12">
        <v>0</v>
      </c>
      <c r="M330" s="12">
        <v>0</v>
      </c>
      <c r="N330" s="12">
        <v>0</v>
      </c>
    </row>
    <row r="331" spans="1:14" ht="12.75">
      <c r="A331" s="25"/>
      <c r="B331" s="25"/>
      <c r="C331" s="25"/>
      <c r="D331" s="25"/>
      <c r="E331" s="25" t="s">
        <v>59</v>
      </c>
      <c r="F331" s="25">
        <v>2</v>
      </c>
      <c r="G331" s="12" t="s">
        <v>22</v>
      </c>
      <c r="H331" s="288">
        <v>146000</v>
      </c>
      <c r="I331" s="288">
        <v>146000</v>
      </c>
      <c r="J331" s="288">
        <v>157000</v>
      </c>
      <c r="K331" s="288">
        <v>11000</v>
      </c>
      <c r="L331" s="12">
        <v>0</v>
      </c>
      <c r="M331" s="12">
        <v>0</v>
      </c>
      <c r="N331" s="12">
        <v>0</v>
      </c>
    </row>
    <row r="332" spans="1:11" ht="12.75">
      <c r="A332" s="25"/>
      <c r="B332" s="25"/>
      <c r="C332" s="25"/>
      <c r="D332" s="25"/>
      <c r="E332" s="25" t="s">
        <v>250</v>
      </c>
      <c r="F332" s="25">
        <v>2</v>
      </c>
      <c r="G332" s="12" t="s">
        <v>22</v>
      </c>
      <c r="H332" s="288">
        <v>157080</v>
      </c>
      <c r="I332" s="288">
        <v>157080</v>
      </c>
      <c r="J332" s="288">
        <v>157080</v>
      </c>
      <c r="K332" s="12">
        <v>0</v>
      </c>
    </row>
    <row r="333" spans="1:14" ht="12.75">
      <c r="A333" s="25"/>
      <c r="B333" s="25"/>
      <c r="C333" s="25"/>
      <c r="D333" s="25"/>
      <c r="E333" s="25" t="s">
        <v>58</v>
      </c>
      <c r="F333" s="25">
        <v>2</v>
      </c>
      <c r="G333" s="12" t="s">
        <v>22</v>
      </c>
      <c r="H333" s="288">
        <v>1000</v>
      </c>
      <c r="I333" s="288">
        <v>1000</v>
      </c>
      <c r="J333" s="288">
        <v>99000</v>
      </c>
      <c r="K333" s="288">
        <v>98000</v>
      </c>
      <c r="L333" s="12">
        <v>0</v>
      </c>
      <c r="M333" s="12">
        <v>0</v>
      </c>
      <c r="N333" s="12">
        <v>0</v>
      </c>
    </row>
    <row r="334" spans="1:14" ht="12.75">
      <c r="A334" s="25"/>
      <c r="B334" s="25"/>
      <c r="C334" s="25"/>
      <c r="D334" s="25"/>
      <c r="E334" s="25" t="s">
        <v>86</v>
      </c>
      <c r="F334" s="25">
        <v>2</v>
      </c>
      <c r="G334" s="12" t="s">
        <v>22</v>
      </c>
      <c r="H334" s="288">
        <v>154819</v>
      </c>
      <c r="I334" s="288">
        <v>154819</v>
      </c>
      <c r="J334" s="288">
        <v>154819</v>
      </c>
      <c r="K334" s="12">
        <v>0</v>
      </c>
      <c r="L334" s="12">
        <v>0</v>
      </c>
      <c r="M334" s="12">
        <v>0</v>
      </c>
      <c r="N334" s="12">
        <v>0</v>
      </c>
    </row>
    <row r="335" spans="1:14" ht="12.75">
      <c r="A335" s="25"/>
      <c r="B335" s="25"/>
      <c r="C335" s="25"/>
      <c r="D335" s="25"/>
      <c r="E335" s="25" t="s">
        <v>160</v>
      </c>
      <c r="F335" s="25">
        <v>2</v>
      </c>
      <c r="G335" s="12" t="s">
        <v>22</v>
      </c>
      <c r="H335" s="288">
        <v>27000</v>
      </c>
      <c r="I335" s="288">
        <v>27000</v>
      </c>
      <c r="J335" s="288">
        <v>27000</v>
      </c>
      <c r="K335" s="12">
        <v>0</v>
      </c>
      <c r="L335" s="12">
        <v>0</v>
      </c>
      <c r="M335" s="12">
        <v>0</v>
      </c>
      <c r="N335" s="12">
        <v>0</v>
      </c>
    </row>
    <row r="336" spans="1:14" ht="12.75">
      <c r="A336" s="25"/>
      <c r="B336" s="25"/>
      <c r="C336" s="25"/>
      <c r="D336" s="25"/>
      <c r="E336" s="25" t="s">
        <v>150</v>
      </c>
      <c r="F336" s="25">
        <v>2</v>
      </c>
      <c r="G336" s="12" t="s">
        <v>22</v>
      </c>
      <c r="H336" s="288">
        <v>20000</v>
      </c>
      <c r="I336" s="288">
        <v>20000</v>
      </c>
      <c r="J336" s="288">
        <v>20000</v>
      </c>
      <c r="K336" s="12">
        <v>0</v>
      </c>
      <c r="L336" s="12">
        <v>0</v>
      </c>
      <c r="M336" s="12">
        <v>0</v>
      </c>
      <c r="N336" s="12">
        <v>0</v>
      </c>
    </row>
    <row r="337" spans="1:11" ht="12.75">
      <c r="A337" s="25"/>
      <c r="B337" s="25"/>
      <c r="C337" s="25"/>
      <c r="D337" s="25"/>
      <c r="E337" s="25" t="s">
        <v>184</v>
      </c>
      <c r="F337" s="25">
        <v>2</v>
      </c>
      <c r="G337" s="12" t="s">
        <v>22</v>
      </c>
      <c r="H337" s="288">
        <v>1000</v>
      </c>
      <c r="I337" s="288">
        <v>1000</v>
      </c>
      <c r="J337" s="288">
        <v>160650</v>
      </c>
      <c r="K337" s="288">
        <v>159650</v>
      </c>
    </row>
    <row r="338" spans="1:14" ht="12.75">
      <c r="A338" s="25"/>
      <c r="B338" s="25"/>
      <c r="C338" s="25"/>
      <c r="D338" s="25"/>
      <c r="E338" s="25" t="s">
        <v>213</v>
      </c>
      <c r="F338" s="25">
        <v>2</v>
      </c>
      <c r="G338" s="12" t="s">
        <v>22</v>
      </c>
      <c r="H338" s="288">
        <v>1000</v>
      </c>
      <c r="I338" s="288">
        <v>1000</v>
      </c>
      <c r="J338" s="288">
        <v>40000</v>
      </c>
      <c r="K338" s="288">
        <v>39000</v>
      </c>
      <c r="L338" s="12">
        <v>0</v>
      </c>
      <c r="M338" s="12">
        <v>0</v>
      </c>
      <c r="N338" s="12">
        <v>0</v>
      </c>
    </row>
    <row r="339" spans="1:14" ht="12.75">
      <c r="A339" s="25"/>
      <c r="B339" s="25"/>
      <c r="C339" s="25"/>
      <c r="D339" s="25"/>
      <c r="E339" s="25" t="s">
        <v>214</v>
      </c>
      <c r="F339" s="25">
        <v>2</v>
      </c>
      <c r="G339" s="12" t="s">
        <v>22</v>
      </c>
      <c r="H339" s="288">
        <v>11900</v>
      </c>
      <c r="I339" s="288">
        <v>11900</v>
      </c>
      <c r="J339" s="288">
        <v>11900</v>
      </c>
      <c r="K339" s="12">
        <v>0</v>
      </c>
      <c r="L339" s="12">
        <v>0</v>
      </c>
      <c r="M339" s="12">
        <v>0</v>
      </c>
      <c r="N339" s="12">
        <v>0</v>
      </c>
    </row>
    <row r="340" spans="1:14" ht="12.75">
      <c r="A340" s="25"/>
      <c r="B340" s="25"/>
      <c r="C340" s="25"/>
      <c r="D340" s="25"/>
      <c r="E340" s="25" t="s">
        <v>215</v>
      </c>
      <c r="F340" s="25">
        <v>2</v>
      </c>
      <c r="G340" s="12" t="s">
        <v>22</v>
      </c>
      <c r="H340" s="288">
        <v>11900</v>
      </c>
      <c r="I340" s="288">
        <v>11900</v>
      </c>
      <c r="J340" s="288">
        <v>11900</v>
      </c>
      <c r="K340" s="12">
        <v>0</v>
      </c>
      <c r="L340" s="12">
        <v>0</v>
      </c>
      <c r="M340" s="12">
        <v>0</v>
      </c>
      <c r="N340" s="12">
        <v>0</v>
      </c>
    </row>
    <row r="341" spans="1:14" ht="12.75">
      <c r="A341" s="25"/>
      <c r="B341" s="25"/>
      <c r="C341" s="25"/>
      <c r="D341" s="25"/>
      <c r="E341" s="25" t="s">
        <v>216</v>
      </c>
      <c r="F341" s="25">
        <v>2</v>
      </c>
      <c r="G341" s="12" t="s">
        <v>22</v>
      </c>
      <c r="H341" s="288">
        <v>11900</v>
      </c>
      <c r="I341" s="288">
        <v>11900</v>
      </c>
      <c r="J341" s="288">
        <v>11900</v>
      </c>
      <c r="K341" s="12">
        <v>0</v>
      </c>
      <c r="L341" s="12">
        <v>0</v>
      </c>
      <c r="M341" s="12">
        <v>0</v>
      </c>
      <c r="N341" s="12">
        <v>0</v>
      </c>
    </row>
    <row r="342" spans="1:14" ht="12.75">
      <c r="A342" s="25"/>
      <c r="B342" s="25"/>
      <c r="C342" s="25"/>
      <c r="D342" s="25"/>
      <c r="E342" s="25" t="s">
        <v>217</v>
      </c>
      <c r="F342" s="25">
        <v>2</v>
      </c>
      <c r="G342" s="12" t="s">
        <v>22</v>
      </c>
      <c r="H342" s="288">
        <v>28560</v>
      </c>
      <c r="I342" s="288">
        <v>28560</v>
      </c>
      <c r="J342" s="288">
        <v>28560</v>
      </c>
      <c r="K342" s="12">
        <v>0</v>
      </c>
      <c r="L342" s="12">
        <v>0</v>
      </c>
      <c r="M342" s="12">
        <v>0</v>
      </c>
      <c r="N342" s="12">
        <v>0</v>
      </c>
    </row>
    <row r="343" spans="1:14" ht="12.75">
      <c r="A343" s="25"/>
      <c r="B343" s="25"/>
      <c r="C343" s="25"/>
      <c r="D343" s="25"/>
      <c r="E343" s="25" t="s">
        <v>218</v>
      </c>
      <c r="F343" s="25">
        <v>2</v>
      </c>
      <c r="G343" s="12" t="s">
        <v>22</v>
      </c>
      <c r="H343" s="288">
        <v>11900</v>
      </c>
      <c r="I343" s="288">
        <v>11900</v>
      </c>
      <c r="J343" s="288">
        <v>11900</v>
      </c>
      <c r="K343" s="12">
        <v>0</v>
      </c>
      <c r="L343" s="12">
        <v>0</v>
      </c>
      <c r="M343" s="12">
        <v>0</v>
      </c>
      <c r="N343" s="12">
        <v>0</v>
      </c>
    </row>
    <row r="344" spans="1:14" ht="12.75">
      <c r="A344" s="25"/>
      <c r="B344" s="25"/>
      <c r="C344" s="25"/>
      <c r="D344" s="25"/>
      <c r="E344" s="25" t="s">
        <v>219</v>
      </c>
      <c r="F344" s="25">
        <v>2</v>
      </c>
      <c r="G344" s="12" t="s">
        <v>22</v>
      </c>
      <c r="H344" s="288">
        <v>14280</v>
      </c>
      <c r="I344" s="288">
        <v>14280</v>
      </c>
      <c r="J344" s="288">
        <v>14280</v>
      </c>
      <c r="K344" s="12">
        <v>0</v>
      </c>
      <c r="L344" s="12">
        <v>0</v>
      </c>
      <c r="M344" s="12">
        <v>0</v>
      </c>
      <c r="N344" s="12">
        <v>0</v>
      </c>
    </row>
    <row r="345" spans="1:14" ht="12.75">
      <c r="A345" s="25"/>
      <c r="B345" s="25"/>
      <c r="C345" s="25"/>
      <c r="D345" s="25"/>
      <c r="E345" s="25" t="s">
        <v>220</v>
      </c>
      <c r="F345" s="25">
        <v>2</v>
      </c>
      <c r="G345" s="12" t="s">
        <v>22</v>
      </c>
      <c r="H345" s="288">
        <v>9520</v>
      </c>
      <c r="I345" s="288">
        <v>9520</v>
      </c>
      <c r="J345" s="288">
        <v>9520</v>
      </c>
      <c r="K345" s="12">
        <v>0</v>
      </c>
      <c r="L345" s="12">
        <v>0</v>
      </c>
      <c r="M345" s="12">
        <v>0</v>
      </c>
      <c r="N345" s="12">
        <v>0</v>
      </c>
    </row>
    <row r="346" spans="1:14" ht="12.75">
      <c r="A346" s="25"/>
      <c r="B346" s="25"/>
      <c r="C346" s="25"/>
      <c r="D346" s="25"/>
      <c r="E346" s="25" t="s">
        <v>251</v>
      </c>
      <c r="F346" s="25">
        <v>2</v>
      </c>
      <c r="G346" s="12" t="s">
        <v>22</v>
      </c>
      <c r="H346" s="288">
        <v>1000</v>
      </c>
      <c r="I346" s="288">
        <v>1000</v>
      </c>
      <c r="J346" s="288">
        <v>160000</v>
      </c>
      <c r="K346" s="288">
        <v>159000</v>
      </c>
      <c r="L346" s="12">
        <v>0</v>
      </c>
      <c r="M346" s="12">
        <v>0</v>
      </c>
      <c r="N346" s="12">
        <v>0</v>
      </c>
    </row>
    <row r="347" spans="1:14" ht="12.75">
      <c r="A347" s="25"/>
      <c r="B347" s="25"/>
      <c r="C347" s="25"/>
      <c r="D347" s="25"/>
      <c r="E347" s="25" t="s">
        <v>252</v>
      </c>
      <c r="F347" s="25">
        <v>2</v>
      </c>
      <c r="G347" s="12" t="s">
        <v>22</v>
      </c>
      <c r="H347" s="288">
        <v>1000</v>
      </c>
      <c r="I347" s="288">
        <v>1000</v>
      </c>
      <c r="J347" s="288">
        <v>160000</v>
      </c>
      <c r="K347" s="288">
        <v>159000</v>
      </c>
      <c r="L347" s="12">
        <v>0</v>
      </c>
      <c r="M347" s="12">
        <v>0</v>
      </c>
      <c r="N347" s="12">
        <v>0</v>
      </c>
    </row>
    <row r="348" spans="1:14" ht="12.75">
      <c r="A348" s="25"/>
      <c r="B348" s="25"/>
      <c r="C348" s="25"/>
      <c r="D348" s="25"/>
      <c r="E348" s="25" t="s">
        <v>253</v>
      </c>
      <c r="F348" s="25">
        <v>2</v>
      </c>
      <c r="G348" s="12" t="s">
        <v>22</v>
      </c>
      <c r="H348" s="288">
        <v>1000</v>
      </c>
      <c r="I348" s="288">
        <v>1000</v>
      </c>
      <c r="J348" s="288">
        <v>160000</v>
      </c>
      <c r="K348" s="288">
        <v>159000</v>
      </c>
      <c r="L348" s="12">
        <v>0</v>
      </c>
      <c r="M348" s="12">
        <v>0</v>
      </c>
      <c r="N348" s="12">
        <v>0</v>
      </c>
    </row>
    <row r="349" spans="1:14" ht="12.75">
      <c r="A349" s="25"/>
      <c r="B349" s="25"/>
      <c r="C349" s="25"/>
      <c r="D349" s="25"/>
      <c r="E349" s="25" t="s">
        <v>254</v>
      </c>
      <c r="F349" s="25">
        <v>2</v>
      </c>
      <c r="G349" s="12" t="s">
        <v>22</v>
      </c>
      <c r="H349" s="288">
        <v>1000</v>
      </c>
      <c r="I349" s="288">
        <v>1000</v>
      </c>
      <c r="J349" s="288">
        <v>160000</v>
      </c>
      <c r="K349" s="288">
        <v>159000</v>
      </c>
      <c r="L349" s="12">
        <v>0</v>
      </c>
      <c r="M349" s="12">
        <v>0</v>
      </c>
      <c r="N349" s="12">
        <v>0</v>
      </c>
    </row>
    <row r="350" spans="1:14" ht="12.75">
      <c r="A350" s="25"/>
      <c r="B350" s="25"/>
      <c r="C350" s="25"/>
      <c r="D350" s="25"/>
      <c r="E350" s="25" t="s">
        <v>255</v>
      </c>
      <c r="F350" s="25">
        <v>2</v>
      </c>
      <c r="G350" s="12" t="s">
        <v>22</v>
      </c>
      <c r="H350" s="288">
        <v>1000</v>
      </c>
      <c r="I350" s="288">
        <v>1000</v>
      </c>
      <c r="J350" s="288">
        <v>160000</v>
      </c>
      <c r="K350" s="288">
        <v>159000</v>
      </c>
      <c r="L350" s="12">
        <v>0</v>
      </c>
      <c r="M350" s="12">
        <v>0</v>
      </c>
      <c r="N350" s="12">
        <v>0</v>
      </c>
    </row>
    <row r="351" spans="1:14" ht="12.75">
      <c r="A351" s="25"/>
      <c r="B351" s="25"/>
      <c r="C351" s="25"/>
      <c r="D351" s="25"/>
      <c r="E351" s="25" t="s">
        <v>256</v>
      </c>
      <c r="F351" s="25">
        <v>2</v>
      </c>
      <c r="G351" s="12" t="s">
        <v>22</v>
      </c>
      <c r="H351" s="288">
        <v>1000</v>
      </c>
      <c r="I351" s="288">
        <v>1000</v>
      </c>
      <c r="J351" s="288">
        <v>160000</v>
      </c>
      <c r="K351" s="288">
        <v>159000</v>
      </c>
      <c r="L351" s="12">
        <v>0</v>
      </c>
      <c r="M351" s="12">
        <v>0</v>
      </c>
      <c r="N351" s="12">
        <v>0</v>
      </c>
    </row>
    <row r="352" spans="1:14" ht="12.75">
      <c r="A352" s="25"/>
      <c r="B352" s="25"/>
      <c r="C352" s="25"/>
      <c r="D352" s="25"/>
      <c r="E352" s="25" t="s">
        <v>257</v>
      </c>
      <c r="F352" s="25">
        <v>2</v>
      </c>
      <c r="G352" s="12" t="s">
        <v>22</v>
      </c>
      <c r="H352" s="288">
        <v>1000</v>
      </c>
      <c r="I352" s="288">
        <v>1000</v>
      </c>
      <c r="J352" s="288">
        <v>160000</v>
      </c>
      <c r="K352" s="288">
        <v>159000</v>
      </c>
      <c r="L352" s="12">
        <v>0</v>
      </c>
      <c r="M352" s="12">
        <v>0</v>
      </c>
      <c r="N352" s="12">
        <v>0</v>
      </c>
    </row>
    <row r="353" spans="1:14" ht="12.75">
      <c r="A353" s="25"/>
      <c r="B353" s="25"/>
      <c r="C353" s="25"/>
      <c r="D353" s="25"/>
      <c r="E353" s="25" t="s">
        <v>258</v>
      </c>
      <c r="F353" s="25">
        <v>2</v>
      </c>
      <c r="G353" s="12" t="s">
        <v>22</v>
      </c>
      <c r="H353" s="288">
        <v>1000</v>
      </c>
      <c r="I353" s="288">
        <v>1000</v>
      </c>
      <c r="J353" s="288">
        <v>160000</v>
      </c>
      <c r="K353" s="288">
        <v>159000</v>
      </c>
      <c r="L353" s="12">
        <v>0</v>
      </c>
      <c r="M353" s="12">
        <v>0</v>
      </c>
      <c r="N353" s="12">
        <v>0</v>
      </c>
    </row>
    <row r="354" spans="1:14" ht="12.75">
      <c r="A354" s="25"/>
      <c r="B354" s="25"/>
      <c r="C354" s="25"/>
      <c r="D354" s="25"/>
      <c r="E354" s="25" t="s">
        <v>259</v>
      </c>
      <c r="F354" s="25">
        <v>2</v>
      </c>
      <c r="G354" s="12" t="s">
        <v>22</v>
      </c>
      <c r="H354" s="288">
        <v>1000</v>
      </c>
      <c r="I354" s="288">
        <v>1000</v>
      </c>
      <c r="J354" s="288">
        <v>160000</v>
      </c>
      <c r="K354" s="288">
        <v>159000</v>
      </c>
      <c r="L354" s="12">
        <v>0</v>
      </c>
      <c r="M354" s="12">
        <v>0</v>
      </c>
      <c r="N354" s="12">
        <v>0</v>
      </c>
    </row>
    <row r="355" spans="1:14" ht="12.75">
      <c r="A355" s="25"/>
      <c r="B355" s="25"/>
      <c r="C355" s="25"/>
      <c r="D355" s="25"/>
      <c r="E355" s="25" t="s">
        <v>260</v>
      </c>
      <c r="F355" s="25">
        <v>2</v>
      </c>
      <c r="G355" s="12" t="s">
        <v>22</v>
      </c>
      <c r="H355" s="288">
        <v>1000</v>
      </c>
      <c r="I355" s="288">
        <v>1000</v>
      </c>
      <c r="J355" s="288">
        <v>160000</v>
      </c>
      <c r="K355" s="288">
        <v>159000</v>
      </c>
      <c r="L355" s="12">
        <v>0</v>
      </c>
      <c r="M355" s="12">
        <v>0</v>
      </c>
      <c r="N355" s="12">
        <v>0</v>
      </c>
    </row>
    <row r="356" spans="1:14" ht="12.75">
      <c r="A356" s="25"/>
      <c r="B356" s="25"/>
      <c r="C356" s="25"/>
      <c r="D356" s="25"/>
      <c r="E356" s="25" t="s">
        <v>151</v>
      </c>
      <c r="F356" s="25">
        <v>2</v>
      </c>
      <c r="G356" s="12" t="s">
        <v>22</v>
      </c>
      <c r="H356" s="288">
        <v>20000</v>
      </c>
      <c r="I356" s="288">
        <v>20000</v>
      </c>
      <c r="J356" s="288">
        <v>20000</v>
      </c>
      <c r="K356" s="12">
        <v>0</v>
      </c>
      <c r="L356" s="12">
        <v>0</v>
      </c>
      <c r="M356" s="12">
        <v>0</v>
      </c>
      <c r="N356" s="12">
        <v>0</v>
      </c>
    </row>
    <row r="357" spans="1:14" ht="12.75">
      <c r="A357" s="25"/>
      <c r="B357" s="25"/>
      <c r="C357" s="25"/>
      <c r="D357" s="25"/>
      <c r="E357" s="25" t="s">
        <v>144</v>
      </c>
      <c r="F357" s="25">
        <v>2</v>
      </c>
      <c r="G357" s="12" t="s">
        <v>22</v>
      </c>
      <c r="H357" s="288">
        <v>1000</v>
      </c>
      <c r="I357" s="288">
        <v>1000</v>
      </c>
      <c r="J357" s="288">
        <v>133000</v>
      </c>
      <c r="K357" s="288">
        <v>132000</v>
      </c>
      <c r="L357" s="12">
        <v>0</v>
      </c>
      <c r="M357" s="12">
        <v>0</v>
      </c>
      <c r="N357" s="12">
        <v>0</v>
      </c>
    </row>
    <row r="358" spans="1:14" ht="12.75">
      <c r="A358" s="25"/>
      <c r="B358" s="25"/>
      <c r="C358" s="25"/>
      <c r="D358" s="25"/>
      <c r="E358" s="25" t="s">
        <v>147</v>
      </c>
      <c r="F358" s="25">
        <v>2</v>
      </c>
      <c r="G358" s="12" t="s">
        <v>22</v>
      </c>
      <c r="H358" s="288">
        <v>1000</v>
      </c>
      <c r="I358" s="288">
        <v>1000</v>
      </c>
      <c r="J358" s="288">
        <v>30000</v>
      </c>
      <c r="K358" s="288">
        <v>29000</v>
      </c>
      <c r="L358" s="12">
        <v>0</v>
      </c>
      <c r="M358" s="12">
        <v>0</v>
      </c>
      <c r="N358" s="12">
        <v>0</v>
      </c>
    </row>
    <row r="359" spans="1:14" ht="12.75">
      <c r="A359" s="25"/>
      <c r="B359" s="25"/>
      <c r="C359" s="25"/>
      <c r="D359" s="25"/>
      <c r="E359" s="25" t="s">
        <v>89</v>
      </c>
      <c r="F359" s="25">
        <v>2</v>
      </c>
      <c r="G359" s="12" t="s">
        <v>22</v>
      </c>
      <c r="H359" s="288">
        <v>1000</v>
      </c>
      <c r="I359" s="288">
        <v>1000</v>
      </c>
      <c r="J359" s="288">
        <v>150000</v>
      </c>
      <c r="K359" s="288">
        <v>149000</v>
      </c>
      <c r="L359" s="12">
        <v>0</v>
      </c>
      <c r="M359" s="12">
        <v>0</v>
      </c>
      <c r="N359" s="12">
        <v>0</v>
      </c>
    </row>
    <row r="360" spans="1:14" ht="12.75">
      <c r="A360" s="25"/>
      <c r="B360" s="25"/>
      <c r="C360" s="25"/>
      <c r="D360" s="25"/>
      <c r="E360" s="25" t="s">
        <v>90</v>
      </c>
      <c r="F360" s="25">
        <v>2</v>
      </c>
      <c r="G360" s="12" t="s">
        <v>22</v>
      </c>
      <c r="H360" s="288">
        <v>1000</v>
      </c>
      <c r="I360" s="288">
        <v>1000</v>
      </c>
      <c r="J360" s="288">
        <v>150000</v>
      </c>
      <c r="K360" s="288">
        <v>149000</v>
      </c>
      <c r="L360" s="12">
        <v>0</v>
      </c>
      <c r="M360" s="12">
        <v>0</v>
      </c>
      <c r="N360" s="12">
        <v>0</v>
      </c>
    </row>
    <row r="361" spans="1:14" ht="12.75">
      <c r="A361" s="25"/>
      <c r="B361" s="25"/>
      <c r="C361" s="25"/>
      <c r="D361" s="25"/>
      <c r="E361" s="25" t="s">
        <v>29</v>
      </c>
      <c r="F361" s="25">
        <v>2</v>
      </c>
      <c r="G361" s="12" t="s">
        <v>22</v>
      </c>
      <c r="H361" s="288">
        <v>1098458</v>
      </c>
      <c r="I361" s="288">
        <v>1098458</v>
      </c>
      <c r="J361" s="288">
        <v>1098458</v>
      </c>
      <c r="K361" s="12">
        <v>0</v>
      </c>
      <c r="L361" s="12">
        <v>0</v>
      </c>
      <c r="M361" s="12">
        <v>0</v>
      </c>
      <c r="N361" s="12">
        <v>0</v>
      </c>
    </row>
    <row r="362" spans="1:10" ht="12.75">
      <c r="A362" s="25"/>
      <c r="B362" s="25"/>
      <c r="C362" s="25"/>
      <c r="D362" s="25"/>
      <c r="E362" s="25" t="s">
        <v>267</v>
      </c>
      <c r="F362" s="25">
        <v>2</v>
      </c>
      <c r="G362" s="12" t="s">
        <v>22</v>
      </c>
      <c r="H362" s="288">
        <v>30000</v>
      </c>
      <c r="I362" s="288">
        <v>30000</v>
      </c>
      <c r="J362" s="288">
        <v>30000</v>
      </c>
    </row>
    <row r="363" spans="1:14" ht="12.75">
      <c r="A363" s="25"/>
      <c r="B363" s="25"/>
      <c r="C363" s="25"/>
      <c r="D363" s="25"/>
      <c r="E363" s="25" t="s">
        <v>227</v>
      </c>
      <c r="F363" s="25">
        <v>2</v>
      </c>
      <c r="G363" s="12" t="s">
        <v>22</v>
      </c>
      <c r="H363" s="288">
        <v>73000</v>
      </c>
      <c r="I363" s="288">
        <v>73000</v>
      </c>
      <c r="J363" s="288">
        <v>73000</v>
      </c>
      <c r="K363" s="12">
        <v>0</v>
      </c>
      <c r="L363" s="12">
        <v>0</v>
      </c>
      <c r="M363" s="12">
        <v>0</v>
      </c>
      <c r="N363" s="12">
        <v>0</v>
      </c>
    </row>
    <row r="364" spans="1:14" ht="12.75">
      <c r="A364" s="25"/>
      <c r="B364" s="25"/>
      <c r="C364" s="25"/>
      <c r="D364" s="25"/>
      <c r="E364" s="25" t="s">
        <v>30</v>
      </c>
      <c r="F364" s="25">
        <v>2</v>
      </c>
      <c r="G364" s="12" t="s">
        <v>22</v>
      </c>
      <c r="H364" s="288">
        <v>40000</v>
      </c>
      <c r="I364" s="288">
        <v>40000</v>
      </c>
      <c r="J364" s="288">
        <v>40000</v>
      </c>
      <c r="K364" s="12">
        <v>0</v>
      </c>
      <c r="L364" s="12">
        <v>0</v>
      </c>
      <c r="M364" s="12">
        <v>0</v>
      </c>
      <c r="N364" s="12">
        <v>0</v>
      </c>
    </row>
    <row r="365" spans="1:14" ht="12.75">
      <c r="A365" s="25"/>
      <c r="B365" s="25"/>
      <c r="C365" s="25"/>
      <c r="D365" s="25"/>
      <c r="E365" s="25" t="s">
        <v>149</v>
      </c>
      <c r="F365" s="25">
        <v>2</v>
      </c>
      <c r="G365" s="12" t="s">
        <v>22</v>
      </c>
      <c r="H365" s="288">
        <v>1000</v>
      </c>
      <c r="I365" s="288">
        <v>1000</v>
      </c>
      <c r="J365" s="288">
        <v>1000</v>
      </c>
      <c r="K365" s="12">
        <v>0</v>
      </c>
      <c r="L365" s="12">
        <v>0</v>
      </c>
      <c r="M365" s="12">
        <v>0</v>
      </c>
      <c r="N365" s="12">
        <v>0</v>
      </c>
    </row>
    <row r="366" spans="1:14" ht="12.75">
      <c r="A366" s="25"/>
      <c r="B366" s="25"/>
      <c r="C366" s="25"/>
      <c r="D366" s="25"/>
      <c r="E366" s="25" t="s">
        <v>31</v>
      </c>
      <c r="F366" s="25">
        <v>2</v>
      </c>
      <c r="G366" s="12" t="s">
        <v>22</v>
      </c>
      <c r="H366" s="288">
        <v>580000</v>
      </c>
      <c r="I366" s="288">
        <v>580000</v>
      </c>
      <c r="J366" s="288">
        <v>580000</v>
      </c>
      <c r="K366" s="12">
        <v>0</v>
      </c>
      <c r="L366" s="12">
        <v>0</v>
      </c>
      <c r="M366" s="12">
        <v>0</v>
      </c>
      <c r="N366" s="12">
        <v>0</v>
      </c>
    </row>
    <row r="367" spans="1:14" ht="12.75">
      <c r="A367" s="25"/>
      <c r="B367" s="25"/>
      <c r="C367" s="25"/>
      <c r="D367" s="25"/>
      <c r="E367" s="25" t="s">
        <v>23</v>
      </c>
      <c r="F367" s="25"/>
      <c r="H367" s="288">
        <v>11969317</v>
      </c>
      <c r="I367" s="288">
        <v>11969317</v>
      </c>
      <c r="J367" s="288">
        <v>14713967</v>
      </c>
      <c r="K367" s="288">
        <v>2744650</v>
      </c>
      <c r="L367" s="12">
        <v>0</v>
      </c>
      <c r="M367" s="12">
        <v>0</v>
      </c>
      <c r="N367" s="12">
        <v>0</v>
      </c>
    </row>
    <row r="368" spans="1:6" ht="12.75">
      <c r="A368" s="25"/>
      <c r="B368" s="25"/>
      <c r="C368" s="25"/>
      <c r="D368" s="25"/>
      <c r="E368" s="25" t="s">
        <v>128</v>
      </c>
      <c r="F368" s="25"/>
    </row>
    <row r="369" spans="1:14" ht="12.75">
      <c r="A369" s="25"/>
      <c r="B369" s="25"/>
      <c r="C369" s="25"/>
      <c r="D369" s="25"/>
      <c r="E369" s="25" t="s">
        <v>140</v>
      </c>
      <c r="F369" s="25">
        <v>2</v>
      </c>
      <c r="G369" s="12" t="s">
        <v>127</v>
      </c>
      <c r="H369" s="288">
        <v>140000</v>
      </c>
      <c r="I369" s="288">
        <v>140000</v>
      </c>
      <c r="J369" s="288">
        <v>140000</v>
      </c>
      <c r="K369" s="12">
        <v>0</v>
      </c>
      <c r="L369" s="12">
        <v>0</v>
      </c>
      <c r="M369" s="12">
        <v>0</v>
      </c>
      <c r="N369" s="12">
        <v>0</v>
      </c>
    </row>
    <row r="370" spans="1:14" ht="12.75">
      <c r="A370" s="25"/>
      <c r="B370" s="25"/>
      <c r="C370" s="25"/>
      <c r="D370" s="25"/>
      <c r="E370" s="25" t="s">
        <v>126</v>
      </c>
      <c r="F370" s="25"/>
      <c r="H370" s="288">
        <v>140000</v>
      </c>
      <c r="I370" s="288">
        <v>140000</v>
      </c>
      <c r="J370" s="288">
        <v>140000</v>
      </c>
      <c r="K370" s="12">
        <v>0</v>
      </c>
      <c r="L370" s="12">
        <v>0</v>
      </c>
      <c r="M370" s="12">
        <v>0</v>
      </c>
      <c r="N370" s="12">
        <v>0</v>
      </c>
    </row>
    <row r="371" spans="1:6" ht="12.75">
      <c r="A371" s="25"/>
      <c r="B371" s="25"/>
      <c r="C371" s="25"/>
      <c r="D371" s="25"/>
      <c r="E371" s="25" t="s">
        <v>24</v>
      </c>
      <c r="F371" s="25"/>
    </row>
    <row r="372" spans="1:14" ht="12.75">
      <c r="A372" s="25"/>
      <c r="B372" s="25"/>
      <c r="C372" s="25"/>
      <c r="D372" s="25"/>
      <c r="E372" s="25" t="s">
        <v>32</v>
      </c>
      <c r="F372" s="25">
        <v>2</v>
      </c>
      <c r="G372" s="12" t="s">
        <v>25</v>
      </c>
      <c r="H372" s="288">
        <v>1000</v>
      </c>
      <c r="I372" s="288">
        <v>1000</v>
      </c>
      <c r="J372" s="288">
        <v>1815422</v>
      </c>
      <c r="K372" s="288">
        <v>1814422</v>
      </c>
      <c r="L372" s="12">
        <v>0</v>
      </c>
      <c r="M372" s="12">
        <v>0</v>
      </c>
      <c r="N372" s="12">
        <v>0</v>
      </c>
    </row>
    <row r="373" spans="1:14" ht="12.75">
      <c r="A373" s="25"/>
      <c r="B373" s="25"/>
      <c r="C373" s="25"/>
      <c r="D373" s="25"/>
      <c r="E373" s="25" t="s">
        <v>165</v>
      </c>
      <c r="F373" s="25">
        <v>2</v>
      </c>
      <c r="G373" s="12" t="s">
        <v>25</v>
      </c>
      <c r="H373" s="288">
        <v>1000</v>
      </c>
      <c r="I373" s="288">
        <v>1000</v>
      </c>
      <c r="J373" s="288">
        <v>6610073</v>
      </c>
      <c r="K373" s="288">
        <v>6609073</v>
      </c>
      <c r="L373" s="12">
        <v>0</v>
      </c>
      <c r="M373" s="12">
        <v>0</v>
      </c>
      <c r="N373" s="12">
        <v>0</v>
      </c>
    </row>
    <row r="374" spans="1:14" ht="12.75">
      <c r="A374" s="25"/>
      <c r="B374" s="25"/>
      <c r="C374" s="25"/>
      <c r="D374" s="25"/>
      <c r="E374" s="25" t="s">
        <v>159</v>
      </c>
      <c r="F374" s="25">
        <v>2</v>
      </c>
      <c r="G374" s="12" t="s">
        <v>25</v>
      </c>
      <c r="H374" s="288">
        <v>1000</v>
      </c>
      <c r="I374" s="288">
        <v>1000</v>
      </c>
      <c r="J374" s="288">
        <v>1493918</v>
      </c>
      <c r="K374" s="288">
        <v>1492918</v>
      </c>
      <c r="L374" s="12">
        <v>0</v>
      </c>
      <c r="M374" s="12">
        <v>0</v>
      </c>
      <c r="N374" s="12">
        <v>0</v>
      </c>
    </row>
    <row r="375" spans="1:14" ht="12.75">
      <c r="A375" s="25"/>
      <c r="B375" s="25"/>
      <c r="C375" s="25"/>
      <c r="D375" s="25"/>
      <c r="E375" s="25" t="s">
        <v>146</v>
      </c>
      <c r="F375" s="25">
        <v>2</v>
      </c>
      <c r="G375" s="12" t="s">
        <v>25</v>
      </c>
      <c r="H375" s="288">
        <v>1000</v>
      </c>
      <c r="I375" s="288">
        <v>1000</v>
      </c>
      <c r="J375" s="288">
        <v>11158800</v>
      </c>
      <c r="K375" s="288">
        <v>11157800</v>
      </c>
      <c r="L375" s="12">
        <v>0</v>
      </c>
      <c r="M375" s="12">
        <v>0</v>
      </c>
      <c r="N375" s="12">
        <v>0</v>
      </c>
    </row>
    <row r="376" spans="1:14" ht="12.75">
      <c r="A376" s="25"/>
      <c r="B376" s="25"/>
      <c r="C376" s="25"/>
      <c r="D376" s="25"/>
      <c r="E376" s="25" t="s">
        <v>34</v>
      </c>
      <c r="F376" s="25">
        <v>2</v>
      </c>
      <c r="G376" s="12" t="s">
        <v>25</v>
      </c>
      <c r="H376" s="288">
        <v>3000</v>
      </c>
      <c r="I376" s="288">
        <v>3000</v>
      </c>
      <c r="J376" s="288">
        <v>55000</v>
      </c>
      <c r="K376" s="288">
        <v>52000</v>
      </c>
      <c r="L376" s="12">
        <v>0</v>
      </c>
      <c r="M376" s="12">
        <v>0</v>
      </c>
      <c r="N376" s="12">
        <v>0</v>
      </c>
    </row>
    <row r="377" spans="1:14" ht="12.75">
      <c r="A377" s="25"/>
      <c r="B377" s="25"/>
      <c r="C377" s="25"/>
      <c r="D377" s="25"/>
      <c r="E377" s="25" t="s">
        <v>35</v>
      </c>
      <c r="F377" s="25">
        <v>2</v>
      </c>
      <c r="G377" s="12" t="s">
        <v>25</v>
      </c>
      <c r="H377" s="288">
        <v>2000</v>
      </c>
      <c r="I377" s="288">
        <v>2000</v>
      </c>
      <c r="J377" s="288">
        <v>290000</v>
      </c>
      <c r="K377" s="288">
        <v>288000</v>
      </c>
      <c r="L377" s="12">
        <v>0</v>
      </c>
      <c r="M377" s="12">
        <v>0</v>
      </c>
      <c r="N377" s="12">
        <v>0</v>
      </c>
    </row>
    <row r="378" spans="1:14" ht="12.75">
      <c r="A378" s="25"/>
      <c r="B378" s="25"/>
      <c r="C378" s="25"/>
      <c r="D378" s="25"/>
      <c r="E378" s="25" t="s">
        <v>36</v>
      </c>
      <c r="F378" s="25">
        <v>2</v>
      </c>
      <c r="G378" s="12" t="s">
        <v>25</v>
      </c>
      <c r="H378" s="288">
        <v>1000</v>
      </c>
      <c r="I378" s="288">
        <v>1000</v>
      </c>
      <c r="J378" s="288">
        <v>1000</v>
      </c>
      <c r="K378" s="12">
        <v>0</v>
      </c>
      <c r="L378" s="12">
        <v>0</v>
      </c>
      <c r="M378" s="12">
        <v>0</v>
      </c>
      <c r="N378" s="12">
        <v>0</v>
      </c>
    </row>
    <row r="379" spans="1:14" ht="12.75">
      <c r="A379" s="25"/>
      <c r="B379" s="25"/>
      <c r="C379" s="25"/>
      <c r="D379" s="25"/>
      <c r="E379" s="25" t="s">
        <v>37</v>
      </c>
      <c r="F379" s="25">
        <v>2</v>
      </c>
      <c r="G379" s="12" t="s">
        <v>25</v>
      </c>
      <c r="H379" s="288">
        <v>2000</v>
      </c>
      <c r="I379" s="288">
        <v>2000</v>
      </c>
      <c r="J379" s="288">
        <v>2000</v>
      </c>
      <c r="K379" s="12">
        <v>0</v>
      </c>
      <c r="L379" s="12">
        <v>0</v>
      </c>
      <c r="M379" s="12">
        <v>0</v>
      </c>
      <c r="N379" s="12">
        <v>0</v>
      </c>
    </row>
    <row r="380" spans="1:14" ht="12.75">
      <c r="A380" s="25"/>
      <c r="B380" s="25"/>
      <c r="C380" s="25"/>
      <c r="D380" s="25"/>
      <c r="E380" s="25" t="s">
        <v>38</v>
      </c>
      <c r="F380" s="25">
        <v>2</v>
      </c>
      <c r="G380" s="12" t="s">
        <v>25</v>
      </c>
      <c r="H380" s="288">
        <v>163000</v>
      </c>
      <c r="I380" s="288">
        <v>163000</v>
      </c>
      <c r="J380" s="288">
        <v>163000</v>
      </c>
      <c r="K380" s="12">
        <v>0</v>
      </c>
      <c r="L380" s="12">
        <v>0</v>
      </c>
      <c r="M380" s="12">
        <v>0</v>
      </c>
      <c r="N380" s="12">
        <v>0</v>
      </c>
    </row>
    <row r="381" spans="1:14" ht="12.75">
      <c r="A381" s="25"/>
      <c r="B381" s="25"/>
      <c r="C381" s="25"/>
      <c r="D381" s="25"/>
      <c r="E381" s="25" t="s">
        <v>33</v>
      </c>
      <c r="F381" s="25">
        <v>2</v>
      </c>
      <c r="G381" s="12" t="s">
        <v>25</v>
      </c>
      <c r="H381" s="288">
        <v>2000</v>
      </c>
      <c r="I381" s="288">
        <v>2000</v>
      </c>
      <c r="J381" s="288">
        <v>196593432</v>
      </c>
      <c r="K381" s="288">
        <v>70000000</v>
      </c>
      <c r="L381" s="288">
        <v>70000000</v>
      </c>
      <c r="M381" s="288">
        <v>56591432</v>
      </c>
      <c r="N381" s="12">
        <v>0</v>
      </c>
    </row>
    <row r="382" spans="1:14" ht="12.75">
      <c r="A382" s="25"/>
      <c r="B382" s="25"/>
      <c r="C382" s="25"/>
      <c r="D382" s="25"/>
      <c r="E382" s="25" t="s">
        <v>92</v>
      </c>
      <c r="F382" s="25">
        <v>2</v>
      </c>
      <c r="G382" s="12" t="s">
        <v>25</v>
      </c>
      <c r="H382" s="288">
        <v>590000</v>
      </c>
      <c r="I382" s="288">
        <v>590000</v>
      </c>
      <c r="J382" s="288">
        <v>590000</v>
      </c>
      <c r="K382" s="12">
        <v>0</v>
      </c>
      <c r="L382" s="12">
        <v>0</v>
      </c>
      <c r="M382" s="12">
        <v>0</v>
      </c>
      <c r="N382" s="12">
        <v>0</v>
      </c>
    </row>
    <row r="383" spans="1:14" ht="12.75">
      <c r="A383" s="25"/>
      <c r="B383" s="25"/>
      <c r="C383" s="25"/>
      <c r="D383" s="25"/>
      <c r="E383" s="25" t="s">
        <v>93</v>
      </c>
      <c r="F383" s="25">
        <v>2</v>
      </c>
      <c r="G383" s="12" t="s">
        <v>25</v>
      </c>
      <c r="H383" s="288">
        <v>720000</v>
      </c>
      <c r="I383" s="288">
        <v>720000</v>
      </c>
      <c r="J383" s="288">
        <v>720000</v>
      </c>
      <c r="K383" s="12">
        <v>0</v>
      </c>
      <c r="L383" s="12">
        <v>0</v>
      </c>
      <c r="M383" s="12">
        <v>0</v>
      </c>
      <c r="N383" s="12">
        <v>0</v>
      </c>
    </row>
    <row r="384" spans="1:14" ht="12.75">
      <c r="A384" s="25"/>
      <c r="B384" s="25"/>
      <c r="C384" s="25"/>
      <c r="D384" s="25"/>
      <c r="E384" s="25" t="s">
        <v>94</v>
      </c>
      <c r="F384" s="25">
        <v>2</v>
      </c>
      <c r="G384" s="12" t="s">
        <v>25</v>
      </c>
      <c r="H384" s="288">
        <v>620000</v>
      </c>
      <c r="I384" s="288">
        <v>620000</v>
      </c>
      <c r="J384" s="288">
        <v>620000</v>
      </c>
      <c r="K384" s="12">
        <v>0</v>
      </c>
      <c r="L384" s="12">
        <v>0</v>
      </c>
      <c r="M384" s="12">
        <v>0</v>
      </c>
      <c r="N384" s="12">
        <v>0</v>
      </c>
    </row>
    <row r="385" spans="1:14" ht="12.75">
      <c r="A385" s="25"/>
      <c r="B385" s="25"/>
      <c r="C385" s="25"/>
      <c r="D385" s="25"/>
      <c r="E385" s="25" t="s">
        <v>95</v>
      </c>
      <c r="F385" s="25">
        <v>2</v>
      </c>
      <c r="G385" s="12" t="s">
        <v>25</v>
      </c>
      <c r="H385" s="288">
        <v>785000</v>
      </c>
      <c r="I385" s="288">
        <v>785000</v>
      </c>
      <c r="J385" s="288">
        <v>785000</v>
      </c>
      <c r="K385" s="12">
        <v>0</v>
      </c>
      <c r="L385" s="12">
        <v>0</v>
      </c>
      <c r="M385" s="12">
        <v>0</v>
      </c>
      <c r="N385" s="12">
        <v>0</v>
      </c>
    </row>
    <row r="386" spans="1:14" ht="12.75">
      <c r="A386" s="25"/>
      <c r="B386" s="25"/>
      <c r="C386" s="25"/>
      <c r="D386" s="25"/>
      <c r="E386" s="25" t="s">
        <v>96</v>
      </c>
      <c r="F386" s="25">
        <v>2</v>
      </c>
      <c r="G386" s="12" t="s">
        <v>25</v>
      </c>
      <c r="H386" s="288">
        <v>425315</v>
      </c>
      <c r="I386" s="288">
        <v>425315</v>
      </c>
      <c r="J386" s="288">
        <v>947000</v>
      </c>
      <c r="K386" s="288">
        <v>521685</v>
      </c>
      <c r="L386" s="12">
        <v>0</v>
      </c>
      <c r="M386" s="12">
        <v>0</v>
      </c>
      <c r="N386" s="12">
        <v>0</v>
      </c>
    </row>
    <row r="387" spans="1:14" ht="12.75">
      <c r="A387" s="25"/>
      <c r="B387" s="25"/>
      <c r="C387" s="25"/>
      <c r="D387" s="25"/>
      <c r="E387" s="25" t="s">
        <v>97</v>
      </c>
      <c r="F387" s="25">
        <v>2</v>
      </c>
      <c r="G387" s="12" t="s">
        <v>25</v>
      </c>
      <c r="H387" s="288">
        <v>1000</v>
      </c>
      <c r="I387" s="288">
        <v>1000</v>
      </c>
      <c r="J387" s="288">
        <v>624000</v>
      </c>
      <c r="K387" s="288">
        <v>623000</v>
      </c>
      <c r="L387" s="12">
        <v>0</v>
      </c>
      <c r="M387" s="12">
        <v>0</v>
      </c>
      <c r="N387" s="12">
        <v>0</v>
      </c>
    </row>
    <row r="388" spans="1:14" ht="12.75">
      <c r="A388" s="25"/>
      <c r="B388" s="25"/>
      <c r="C388" s="25"/>
      <c r="D388" s="25"/>
      <c r="E388" s="25" t="s">
        <v>98</v>
      </c>
      <c r="F388" s="25">
        <v>2</v>
      </c>
      <c r="G388" s="12" t="s">
        <v>25</v>
      </c>
      <c r="H388" s="288">
        <v>1000</v>
      </c>
      <c r="I388" s="288">
        <v>1000</v>
      </c>
      <c r="J388" s="288">
        <v>633000</v>
      </c>
      <c r="K388" s="288">
        <v>632000</v>
      </c>
      <c r="L388" s="12">
        <v>0</v>
      </c>
      <c r="M388" s="12">
        <v>0</v>
      </c>
      <c r="N388" s="12">
        <v>0</v>
      </c>
    </row>
    <row r="389" spans="1:14" ht="12.75">
      <c r="A389" s="25"/>
      <c r="B389" s="25"/>
      <c r="C389" s="25"/>
      <c r="D389" s="25"/>
      <c r="E389" s="25" t="s">
        <v>99</v>
      </c>
      <c r="F389" s="25">
        <v>2</v>
      </c>
      <c r="G389" s="12" t="s">
        <v>25</v>
      </c>
      <c r="H389" s="288">
        <v>1000</v>
      </c>
      <c r="I389" s="288">
        <v>1000</v>
      </c>
      <c r="J389" s="288">
        <v>645000</v>
      </c>
      <c r="K389" s="288">
        <v>644000</v>
      </c>
      <c r="L389" s="12">
        <v>0</v>
      </c>
      <c r="M389" s="12">
        <v>0</v>
      </c>
      <c r="N389" s="12">
        <v>0</v>
      </c>
    </row>
    <row r="390" spans="1:14" ht="12.75">
      <c r="A390" s="25"/>
      <c r="B390" s="25"/>
      <c r="C390" s="25"/>
      <c r="D390" s="25"/>
      <c r="E390" s="25" t="s">
        <v>125</v>
      </c>
      <c r="F390" s="25">
        <v>2</v>
      </c>
      <c r="G390" s="12" t="s">
        <v>25</v>
      </c>
      <c r="H390" s="288">
        <v>570000</v>
      </c>
      <c r="I390" s="288">
        <v>570000</v>
      </c>
      <c r="J390" s="288">
        <v>570000</v>
      </c>
      <c r="K390" s="12">
        <v>0</v>
      </c>
      <c r="L390" s="12">
        <v>0</v>
      </c>
      <c r="M390" s="12">
        <v>0</v>
      </c>
      <c r="N390" s="12">
        <v>0</v>
      </c>
    </row>
    <row r="391" spans="1:14" ht="12.75">
      <c r="A391" s="25"/>
      <c r="B391" s="25"/>
      <c r="C391" s="25"/>
      <c r="D391" s="25"/>
      <c r="E391" s="25" t="s">
        <v>203</v>
      </c>
      <c r="F391" s="25">
        <v>2</v>
      </c>
      <c r="G391" s="12" t="s">
        <v>25</v>
      </c>
      <c r="H391" s="288">
        <v>1000</v>
      </c>
      <c r="I391" s="288">
        <v>1000</v>
      </c>
      <c r="J391" s="288">
        <v>35700</v>
      </c>
      <c r="K391" s="288">
        <v>34700</v>
      </c>
      <c r="L391" s="12">
        <v>0</v>
      </c>
      <c r="M391" s="12">
        <v>0</v>
      </c>
      <c r="N391" s="12">
        <v>0</v>
      </c>
    </row>
    <row r="392" spans="1:14" ht="12.75">
      <c r="A392" s="25"/>
      <c r="B392" s="25"/>
      <c r="C392" s="25"/>
      <c r="D392" s="25"/>
      <c r="E392" s="25" t="s">
        <v>204</v>
      </c>
      <c r="F392" s="25">
        <v>2</v>
      </c>
      <c r="G392" s="12" t="s">
        <v>25</v>
      </c>
      <c r="H392" s="288">
        <v>1000</v>
      </c>
      <c r="I392" s="288">
        <v>1000</v>
      </c>
      <c r="J392" s="288">
        <v>35700</v>
      </c>
      <c r="K392" s="288">
        <v>34700</v>
      </c>
      <c r="L392" s="12">
        <v>0</v>
      </c>
      <c r="M392" s="12">
        <v>0</v>
      </c>
      <c r="N392" s="12">
        <v>0</v>
      </c>
    </row>
    <row r="393" spans="1:14" ht="12.75">
      <c r="A393" s="25"/>
      <c r="B393" s="25"/>
      <c r="C393" s="25"/>
      <c r="D393" s="25"/>
      <c r="E393" s="25" t="s">
        <v>182</v>
      </c>
      <c r="F393" s="25">
        <v>2</v>
      </c>
      <c r="G393" s="12" t="s">
        <v>25</v>
      </c>
      <c r="H393" s="288">
        <v>35700</v>
      </c>
      <c r="I393" s="288">
        <v>35700</v>
      </c>
      <c r="J393" s="288">
        <v>35700</v>
      </c>
      <c r="K393" s="12">
        <v>0</v>
      </c>
      <c r="L393" s="12">
        <v>0</v>
      </c>
      <c r="M393" s="12">
        <v>0</v>
      </c>
      <c r="N393" s="12">
        <v>0</v>
      </c>
    </row>
    <row r="394" spans="1:14" ht="12.75">
      <c r="A394" s="25"/>
      <c r="B394" s="25"/>
      <c r="C394" s="25"/>
      <c r="D394" s="25"/>
      <c r="E394" s="25" t="s">
        <v>183</v>
      </c>
      <c r="F394" s="25">
        <v>2</v>
      </c>
      <c r="G394" s="12" t="s">
        <v>25</v>
      </c>
      <c r="H394" s="288">
        <v>35700</v>
      </c>
      <c r="I394" s="288">
        <v>35700</v>
      </c>
      <c r="J394" s="288">
        <v>35700</v>
      </c>
      <c r="K394" s="12">
        <v>0</v>
      </c>
      <c r="L394" s="12">
        <v>0</v>
      </c>
      <c r="M394" s="12">
        <v>0</v>
      </c>
      <c r="N394" s="12">
        <v>0</v>
      </c>
    </row>
    <row r="395" spans="1:14" ht="12.75">
      <c r="A395" s="25"/>
      <c r="B395" s="25"/>
      <c r="C395" s="25"/>
      <c r="D395" s="25"/>
      <c r="E395" s="25" t="s">
        <v>207</v>
      </c>
      <c r="F395" s="25">
        <v>2</v>
      </c>
      <c r="G395" s="12" t="s">
        <v>25</v>
      </c>
      <c r="H395" s="288">
        <v>1000</v>
      </c>
      <c r="I395" s="288">
        <v>1000</v>
      </c>
      <c r="J395" s="288">
        <v>35700</v>
      </c>
      <c r="K395" s="288">
        <v>34700</v>
      </c>
      <c r="L395" s="12">
        <v>0</v>
      </c>
      <c r="M395" s="12">
        <v>0</v>
      </c>
      <c r="N395" s="12">
        <v>0</v>
      </c>
    </row>
    <row r="396" spans="1:14" ht="12.75">
      <c r="A396" s="25"/>
      <c r="B396" s="25"/>
      <c r="C396" s="25"/>
      <c r="D396" s="25"/>
      <c r="E396" s="25" t="s">
        <v>208</v>
      </c>
      <c r="F396" s="25">
        <v>2</v>
      </c>
      <c r="G396" s="12" t="s">
        <v>25</v>
      </c>
      <c r="H396" s="288">
        <v>1000</v>
      </c>
      <c r="I396" s="288">
        <v>1000</v>
      </c>
      <c r="J396" s="288">
        <v>35700</v>
      </c>
      <c r="K396" s="288">
        <v>34700</v>
      </c>
      <c r="L396" s="12">
        <v>0</v>
      </c>
      <c r="M396" s="12">
        <v>0</v>
      </c>
      <c r="N396" s="12">
        <v>0</v>
      </c>
    </row>
    <row r="397" spans="1:14" ht="12.75">
      <c r="A397" s="25"/>
      <c r="B397" s="25"/>
      <c r="C397" s="25"/>
      <c r="D397" s="25"/>
      <c r="E397" s="25" t="s">
        <v>209</v>
      </c>
      <c r="F397" s="25">
        <v>2</v>
      </c>
      <c r="G397" s="12" t="s">
        <v>25</v>
      </c>
      <c r="H397" s="288">
        <v>1000</v>
      </c>
      <c r="I397" s="288">
        <v>1000</v>
      </c>
      <c r="J397" s="288">
        <v>35700</v>
      </c>
      <c r="K397" s="288">
        <v>34700</v>
      </c>
      <c r="L397" s="12">
        <v>0</v>
      </c>
      <c r="M397" s="12">
        <v>0</v>
      </c>
      <c r="N397" s="12">
        <v>0</v>
      </c>
    </row>
    <row r="398" spans="1:14" ht="12.75">
      <c r="A398" s="25"/>
      <c r="B398" s="25"/>
      <c r="C398" s="25"/>
      <c r="D398" s="25"/>
      <c r="E398" s="25" t="s">
        <v>225</v>
      </c>
      <c r="F398" s="25">
        <v>2</v>
      </c>
      <c r="G398" s="12" t="s">
        <v>25</v>
      </c>
      <c r="H398" s="288">
        <v>1000</v>
      </c>
      <c r="I398" s="288">
        <v>1000</v>
      </c>
      <c r="J398" s="288">
        <v>35700</v>
      </c>
      <c r="K398" s="288">
        <v>34700</v>
      </c>
      <c r="L398" s="12">
        <v>0</v>
      </c>
      <c r="M398" s="12">
        <v>0</v>
      </c>
      <c r="N398" s="12">
        <v>0</v>
      </c>
    </row>
    <row r="399" spans="1:14" ht="12.75">
      <c r="A399" s="25"/>
      <c r="B399" s="25"/>
      <c r="C399" s="25"/>
      <c r="D399" s="25"/>
      <c r="E399" s="25" t="s">
        <v>210</v>
      </c>
      <c r="F399" s="25">
        <v>2</v>
      </c>
      <c r="G399" s="12" t="s">
        <v>25</v>
      </c>
      <c r="H399" s="288">
        <v>100000</v>
      </c>
      <c r="I399" s="288">
        <v>100000</v>
      </c>
      <c r="J399" s="288">
        <v>100000</v>
      </c>
      <c r="K399" s="12">
        <v>0</v>
      </c>
      <c r="L399" s="12">
        <v>0</v>
      </c>
      <c r="M399" s="12">
        <v>0</v>
      </c>
      <c r="N399" s="12">
        <v>0</v>
      </c>
    </row>
    <row r="400" spans="1:14" ht="12.75">
      <c r="A400" s="25"/>
      <c r="B400" s="25"/>
      <c r="C400" s="25"/>
      <c r="D400" s="25"/>
      <c r="E400" s="25" t="s">
        <v>100</v>
      </c>
      <c r="F400" s="25">
        <v>2</v>
      </c>
      <c r="G400" s="12" t="s">
        <v>25</v>
      </c>
      <c r="H400" s="288">
        <v>157080</v>
      </c>
      <c r="I400" s="288">
        <v>157080</v>
      </c>
      <c r="J400" s="288">
        <v>157080</v>
      </c>
      <c r="K400" s="12">
        <v>0</v>
      </c>
      <c r="L400" s="12">
        <v>0</v>
      </c>
      <c r="M400" s="12">
        <v>0</v>
      </c>
      <c r="N400" s="12">
        <v>0</v>
      </c>
    </row>
    <row r="401" spans="1:14" ht="12.75">
      <c r="A401" s="25"/>
      <c r="B401" s="25"/>
      <c r="C401" s="25"/>
      <c r="D401" s="25"/>
      <c r="E401" s="25" t="s">
        <v>158</v>
      </c>
      <c r="F401" s="25">
        <v>2</v>
      </c>
      <c r="G401" s="12" t="s">
        <v>25</v>
      </c>
      <c r="H401" s="288">
        <v>60000</v>
      </c>
      <c r="I401" s="288">
        <v>60000</v>
      </c>
      <c r="J401" s="288">
        <v>60000</v>
      </c>
      <c r="K401" s="12">
        <v>0</v>
      </c>
      <c r="L401" s="12">
        <v>0</v>
      </c>
      <c r="M401" s="12">
        <v>0</v>
      </c>
      <c r="N401" s="12">
        <v>0</v>
      </c>
    </row>
    <row r="402" spans="1:14" ht="12.75">
      <c r="A402" s="25"/>
      <c r="B402" s="25"/>
      <c r="C402" s="25"/>
      <c r="D402" s="25"/>
      <c r="E402" s="25" t="s">
        <v>39</v>
      </c>
      <c r="F402" s="25">
        <v>2</v>
      </c>
      <c r="G402" s="12" t="s">
        <v>25</v>
      </c>
      <c r="H402" s="288">
        <v>37000</v>
      </c>
      <c r="I402" s="288">
        <v>37000</v>
      </c>
      <c r="J402" s="288">
        <v>37000</v>
      </c>
      <c r="K402" s="12">
        <v>0</v>
      </c>
      <c r="L402" s="12">
        <v>0</v>
      </c>
      <c r="M402" s="12">
        <v>0</v>
      </c>
      <c r="N402" s="12">
        <v>0</v>
      </c>
    </row>
    <row r="403" spans="1:14" ht="12.75">
      <c r="A403" s="25"/>
      <c r="B403" s="25"/>
      <c r="C403" s="25"/>
      <c r="D403" s="25"/>
      <c r="E403" s="25" t="s">
        <v>65</v>
      </c>
      <c r="F403" s="25">
        <v>2</v>
      </c>
      <c r="G403" s="12" t="s">
        <v>25</v>
      </c>
      <c r="H403" s="288">
        <v>1000</v>
      </c>
      <c r="I403" s="288">
        <v>1000</v>
      </c>
      <c r="J403" s="288">
        <v>13000</v>
      </c>
      <c r="K403" s="288">
        <v>12000</v>
      </c>
      <c r="L403" s="12">
        <v>0</v>
      </c>
      <c r="M403" s="12">
        <v>0</v>
      </c>
      <c r="N403" s="12">
        <v>0</v>
      </c>
    </row>
    <row r="404" spans="1:14" ht="12.75">
      <c r="A404" s="25"/>
      <c r="B404" s="25"/>
      <c r="C404" s="25"/>
      <c r="D404" s="25"/>
      <c r="E404" s="25" t="s">
        <v>66</v>
      </c>
      <c r="F404" s="25">
        <v>2</v>
      </c>
      <c r="G404" s="12" t="s">
        <v>25</v>
      </c>
      <c r="H404" s="288">
        <v>1000</v>
      </c>
      <c r="I404" s="288">
        <v>1000</v>
      </c>
      <c r="J404" s="288">
        <v>17000</v>
      </c>
      <c r="K404" s="288">
        <v>16000</v>
      </c>
      <c r="L404" s="12">
        <v>0</v>
      </c>
      <c r="M404" s="12">
        <v>0</v>
      </c>
      <c r="N404" s="12">
        <v>0</v>
      </c>
    </row>
    <row r="405" spans="1:14" ht="12.75">
      <c r="A405" s="25"/>
      <c r="B405" s="25"/>
      <c r="C405" s="25"/>
      <c r="D405" s="25"/>
      <c r="E405" s="25" t="s">
        <v>67</v>
      </c>
      <c r="F405" s="25">
        <v>2</v>
      </c>
      <c r="G405" s="12" t="s">
        <v>25</v>
      </c>
      <c r="H405" s="288">
        <v>1000</v>
      </c>
      <c r="I405" s="288">
        <v>1000</v>
      </c>
      <c r="J405" s="288">
        <v>14000</v>
      </c>
      <c r="K405" s="288">
        <v>13000</v>
      </c>
      <c r="L405" s="12">
        <v>0</v>
      </c>
      <c r="M405" s="12">
        <v>0</v>
      </c>
      <c r="N405" s="12">
        <v>0</v>
      </c>
    </row>
    <row r="406" spans="1:14" ht="12.75">
      <c r="A406" s="25"/>
      <c r="B406" s="25"/>
      <c r="C406" s="25"/>
      <c r="D406" s="25"/>
      <c r="E406" s="25" t="s">
        <v>68</v>
      </c>
      <c r="F406" s="25">
        <v>2</v>
      </c>
      <c r="G406" s="12" t="s">
        <v>25</v>
      </c>
      <c r="H406" s="288">
        <v>1000</v>
      </c>
      <c r="I406" s="288">
        <v>1000</v>
      </c>
      <c r="J406" s="288">
        <v>12000</v>
      </c>
      <c r="K406" s="288">
        <v>11000</v>
      </c>
      <c r="L406" s="12">
        <v>0</v>
      </c>
      <c r="M406" s="12">
        <v>0</v>
      </c>
      <c r="N406" s="12">
        <v>0</v>
      </c>
    </row>
    <row r="407" spans="1:14" ht="12.75">
      <c r="A407" s="25"/>
      <c r="B407" s="25"/>
      <c r="C407" s="25"/>
      <c r="D407" s="25"/>
      <c r="E407" s="25" t="s">
        <v>69</v>
      </c>
      <c r="F407" s="25">
        <v>2</v>
      </c>
      <c r="G407" s="12" t="s">
        <v>25</v>
      </c>
      <c r="H407" s="288">
        <v>1000</v>
      </c>
      <c r="I407" s="288">
        <v>1000</v>
      </c>
      <c r="J407" s="288">
        <v>16000</v>
      </c>
      <c r="K407" s="288">
        <v>15000</v>
      </c>
      <c r="L407" s="12">
        <v>0</v>
      </c>
      <c r="M407" s="12">
        <v>0</v>
      </c>
      <c r="N407" s="12">
        <v>0</v>
      </c>
    </row>
    <row r="408" spans="1:14" ht="12.75">
      <c r="A408" s="25"/>
      <c r="B408" s="25"/>
      <c r="C408" s="25"/>
      <c r="D408" s="25"/>
      <c r="E408" s="25" t="s">
        <v>70</v>
      </c>
      <c r="F408" s="25">
        <v>2</v>
      </c>
      <c r="G408" s="12" t="s">
        <v>25</v>
      </c>
      <c r="H408" s="288">
        <v>1000</v>
      </c>
      <c r="I408" s="288">
        <v>1000</v>
      </c>
      <c r="J408" s="288">
        <v>14000</v>
      </c>
      <c r="K408" s="288">
        <v>13000</v>
      </c>
      <c r="L408" s="12">
        <v>0</v>
      </c>
      <c r="M408" s="12">
        <v>0</v>
      </c>
      <c r="N408" s="12">
        <v>0</v>
      </c>
    </row>
    <row r="409" spans="1:14" ht="12.75">
      <c r="A409" s="25"/>
      <c r="B409" s="25"/>
      <c r="C409" s="25"/>
      <c r="D409" s="25"/>
      <c r="E409" s="25" t="s">
        <v>71</v>
      </c>
      <c r="F409" s="25">
        <v>2</v>
      </c>
      <c r="G409" s="12" t="s">
        <v>25</v>
      </c>
      <c r="H409" s="288">
        <v>1000</v>
      </c>
      <c r="I409" s="288">
        <v>1000</v>
      </c>
      <c r="J409" s="288">
        <v>13000</v>
      </c>
      <c r="K409" s="288">
        <v>12000</v>
      </c>
      <c r="L409" s="12">
        <v>0</v>
      </c>
      <c r="M409" s="12">
        <v>0</v>
      </c>
      <c r="N409" s="12">
        <v>0</v>
      </c>
    </row>
    <row r="410" spans="1:14" ht="12.75">
      <c r="A410" s="25"/>
      <c r="B410" s="25"/>
      <c r="C410" s="25"/>
      <c r="D410" s="25"/>
      <c r="E410" s="25" t="s">
        <v>72</v>
      </c>
      <c r="F410" s="25">
        <v>2</v>
      </c>
      <c r="G410" s="12" t="s">
        <v>25</v>
      </c>
      <c r="H410" s="288">
        <v>1000</v>
      </c>
      <c r="I410" s="288">
        <v>1000</v>
      </c>
      <c r="J410" s="288">
        <v>17000</v>
      </c>
      <c r="K410" s="288">
        <v>16000</v>
      </c>
      <c r="L410" s="12">
        <v>0</v>
      </c>
      <c r="M410" s="12">
        <v>0</v>
      </c>
      <c r="N410" s="12">
        <v>0</v>
      </c>
    </row>
    <row r="411" spans="1:14" ht="12.75">
      <c r="A411" s="25"/>
      <c r="B411" s="25"/>
      <c r="C411" s="25"/>
      <c r="D411" s="25"/>
      <c r="E411" s="25" t="s">
        <v>73</v>
      </c>
      <c r="F411" s="25">
        <v>2</v>
      </c>
      <c r="G411" s="12" t="s">
        <v>25</v>
      </c>
      <c r="H411" s="288">
        <v>1000</v>
      </c>
      <c r="I411" s="288">
        <v>1000</v>
      </c>
      <c r="J411" s="288">
        <v>11000</v>
      </c>
      <c r="K411" s="288">
        <v>10000</v>
      </c>
      <c r="L411" s="12">
        <v>0</v>
      </c>
      <c r="M411" s="12">
        <v>0</v>
      </c>
      <c r="N411" s="12">
        <v>0</v>
      </c>
    </row>
    <row r="412" spans="1:14" ht="12.75">
      <c r="A412" s="25"/>
      <c r="B412" s="25"/>
      <c r="C412" s="25"/>
      <c r="D412" s="25"/>
      <c r="E412" s="25" t="s">
        <v>74</v>
      </c>
      <c r="F412" s="25">
        <v>2</v>
      </c>
      <c r="G412" s="12" t="s">
        <v>25</v>
      </c>
      <c r="H412" s="288">
        <v>1000</v>
      </c>
      <c r="I412" s="288">
        <v>1000</v>
      </c>
      <c r="J412" s="288">
        <v>15000</v>
      </c>
      <c r="K412" s="288">
        <v>14000</v>
      </c>
      <c r="L412" s="12">
        <v>0</v>
      </c>
      <c r="M412" s="12">
        <v>0</v>
      </c>
      <c r="N412" s="12">
        <v>0</v>
      </c>
    </row>
    <row r="413" spans="1:14" ht="12.75">
      <c r="A413" s="25"/>
      <c r="B413" s="25"/>
      <c r="C413" s="25"/>
      <c r="D413" s="25"/>
      <c r="E413" s="25" t="s">
        <v>75</v>
      </c>
      <c r="F413" s="25">
        <v>2</v>
      </c>
      <c r="G413" s="12" t="s">
        <v>25</v>
      </c>
      <c r="H413" s="288">
        <v>1000</v>
      </c>
      <c r="I413" s="288">
        <v>1000</v>
      </c>
      <c r="J413" s="288">
        <v>18000</v>
      </c>
      <c r="K413" s="288">
        <v>17000</v>
      </c>
      <c r="L413" s="12">
        <v>0</v>
      </c>
      <c r="M413" s="12">
        <v>0</v>
      </c>
      <c r="N413" s="12">
        <v>0</v>
      </c>
    </row>
    <row r="414" spans="1:14" ht="12.75">
      <c r="A414" s="25"/>
      <c r="B414" s="25"/>
      <c r="C414" s="25"/>
      <c r="D414" s="25"/>
      <c r="E414" s="25" t="s">
        <v>76</v>
      </c>
      <c r="F414" s="25">
        <v>2</v>
      </c>
      <c r="G414" s="12" t="s">
        <v>25</v>
      </c>
      <c r="H414" s="288">
        <v>4200</v>
      </c>
      <c r="I414" s="288">
        <v>4200</v>
      </c>
      <c r="J414" s="288">
        <v>4200</v>
      </c>
      <c r="K414" s="12">
        <v>0</v>
      </c>
      <c r="L414" s="12">
        <v>0</v>
      </c>
      <c r="M414" s="12">
        <v>0</v>
      </c>
      <c r="N414" s="12">
        <v>0</v>
      </c>
    </row>
    <row r="415" spans="1:14" ht="12.75">
      <c r="A415" s="25"/>
      <c r="B415" s="25"/>
      <c r="C415" s="25"/>
      <c r="D415" s="25"/>
      <c r="E415" s="25" t="s">
        <v>77</v>
      </c>
      <c r="F415" s="25">
        <v>2</v>
      </c>
      <c r="G415" s="12" t="s">
        <v>25</v>
      </c>
      <c r="H415" s="288">
        <v>4400</v>
      </c>
      <c r="I415" s="288">
        <v>4400</v>
      </c>
      <c r="J415" s="288">
        <v>4400</v>
      </c>
      <c r="K415" s="12">
        <v>0</v>
      </c>
      <c r="L415" s="12">
        <v>0</v>
      </c>
      <c r="M415" s="12">
        <v>0</v>
      </c>
      <c r="N415" s="12">
        <v>0</v>
      </c>
    </row>
    <row r="416" spans="1:14" ht="12.75">
      <c r="A416" s="25"/>
      <c r="B416" s="25"/>
      <c r="C416" s="25"/>
      <c r="D416" s="25"/>
      <c r="E416" s="25" t="s">
        <v>78</v>
      </c>
      <c r="F416" s="25">
        <v>2</v>
      </c>
      <c r="G416" s="12" t="s">
        <v>25</v>
      </c>
      <c r="H416" s="288">
        <v>4300</v>
      </c>
      <c r="I416" s="288">
        <v>4300</v>
      </c>
      <c r="J416" s="288">
        <v>4300</v>
      </c>
      <c r="K416" s="12">
        <v>0</v>
      </c>
      <c r="L416" s="12">
        <v>0</v>
      </c>
      <c r="M416" s="12">
        <v>0</v>
      </c>
      <c r="N416" s="12">
        <v>0</v>
      </c>
    </row>
    <row r="417" spans="1:14" ht="12.75">
      <c r="A417" s="25"/>
      <c r="B417" s="25"/>
      <c r="C417" s="25"/>
      <c r="D417" s="25"/>
      <c r="E417" s="25" t="s">
        <v>79</v>
      </c>
      <c r="F417" s="25">
        <v>2</v>
      </c>
      <c r="G417" s="12" t="s">
        <v>25</v>
      </c>
      <c r="H417" s="288">
        <v>1000</v>
      </c>
      <c r="I417" s="288">
        <v>1000</v>
      </c>
      <c r="J417" s="288">
        <v>18000</v>
      </c>
      <c r="K417" s="288">
        <v>17000</v>
      </c>
      <c r="L417" s="12">
        <v>0</v>
      </c>
      <c r="M417" s="12">
        <v>0</v>
      </c>
      <c r="N417" s="12">
        <v>0</v>
      </c>
    </row>
    <row r="418" spans="1:14" ht="12.75">
      <c r="A418" s="25"/>
      <c r="B418" s="25"/>
      <c r="C418" s="25"/>
      <c r="D418" s="25"/>
      <c r="E418" s="25" t="s">
        <v>80</v>
      </c>
      <c r="F418" s="25">
        <v>2</v>
      </c>
      <c r="G418" s="12" t="s">
        <v>25</v>
      </c>
      <c r="H418" s="288">
        <v>1000</v>
      </c>
      <c r="I418" s="288">
        <v>1000</v>
      </c>
      <c r="J418" s="288">
        <v>18000</v>
      </c>
      <c r="K418" s="288">
        <v>17000</v>
      </c>
      <c r="L418" s="12">
        <v>0</v>
      </c>
      <c r="M418" s="12">
        <v>0</v>
      </c>
      <c r="N418" s="12">
        <v>0</v>
      </c>
    </row>
    <row r="419" spans="1:11" ht="12.75">
      <c r="A419" s="25"/>
      <c r="B419" s="25"/>
      <c r="C419" s="25"/>
      <c r="D419" s="25"/>
      <c r="E419" s="25" t="s">
        <v>166</v>
      </c>
      <c r="F419" s="25">
        <v>2</v>
      </c>
      <c r="G419" s="12" t="s">
        <v>25</v>
      </c>
      <c r="H419" s="288">
        <v>142000</v>
      </c>
      <c r="I419" s="288">
        <v>142000</v>
      </c>
      <c r="J419" s="288">
        <v>142000</v>
      </c>
      <c r="K419" s="12">
        <v>0</v>
      </c>
    </row>
    <row r="420" spans="1:14" ht="12.75">
      <c r="A420" s="25"/>
      <c r="B420" s="25"/>
      <c r="C420" s="25"/>
      <c r="D420" s="25"/>
      <c r="E420" s="25" t="s">
        <v>129</v>
      </c>
      <c r="F420" s="25">
        <v>2</v>
      </c>
      <c r="G420" s="12" t="s">
        <v>25</v>
      </c>
      <c r="H420" s="288">
        <v>216000</v>
      </c>
      <c r="I420" s="288">
        <v>216000</v>
      </c>
      <c r="J420" s="288">
        <v>216000</v>
      </c>
      <c r="K420" s="12">
        <v>0</v>
      </c>
      <c r="L420" s="12">
        <v>0</v>
      </c>
      <c r="M420" s="12">
        <v>0</v>
      </c>
      <c r="N420" s="12">
        <v>0</v>
      </c>
    </row>
    <row r="421" spans="1:14" ht="12.75">
      <c r="A421" s="25"/>
      <c r="B421" s="25"/>
      <c r="C421" s="25"/>
      <c r="D421" s="25"/>
      <c r="E421" s="25" t="s">
        <v>221</v>
      </c>
      <c r="F421" s="25">
        <v>2</v>
      </c>
      <c r="G421" s="12" t="s">
        <v>25</v>
      </c>
      <c r="H421" s="288">
        <v>50000</v>
      </c>
      <c r="I421" s="288">
        <v>50000</v>
      </c>
      <c r="J421" s="288">
        <v>50000</v>
      </c>
      <c r="K421" s="12">
        <v>0</v>
      </c>
      <c r="L421" s="12">
        <v>0</v>
      </c>
      <c r="M421" s="12">
        <v>0</v>
      </c>
      <c r="N421" s="12">
        <v>0</v>
      </c>
    </row>
    <row r="422" spans="1:11" ht="12.75">
      <c r="A422" s="25"/>
      <c r="B422" s="25"/>
      <c r="C422" s="25"/>
      <c r="D422" s="25"/>
      <c r="E422" s="25" t="s">
        <v>290</v>
      </c>
      <c r="F422" s="25">
        <v>2</v>
      </c>
      <c r="G422" s="12" t="s">
        <v>25</v>
      </c>
      <c r="H422" s="288">
        <v>15000</v>
      </c>
      <c r="I422" s="288">
        <v>15000</v>
      </c>
      <c r="J422" s="288">
        <v>15000</v>
      </c>
      <c r="K422" s="12">
        <v>0</v>
      </c>
    </row>
    <row r="423" spans="1:14" ht="12.75">
      <c r="A423" s="25"/>
      <c r="B423" s="25"/>
      <c r="C423" s="25"/>
      <c r="D423" s="25"/>
      <c r="E423" s="25" t="s">
        <v>40</v>
      </c>
      <c r="F423" s="25">
        <v>2</v>
      </c>
      <c r="G423" s="12" t="s">
        <v>25</v>
      </c>
      <c r="H423" s="288">
        <v>1000</v>
      </c>
      <c r="I423" s="288">
        <v>1000</v>
      </c>
      <c r="J423" s="288">
        <v>2545000</v>
      </c>
      <c r="K423" s="288">
        <v>2544000</v>
      </c>
      <c r="L423" s="12">
        <v>0</v>
      </c>
      <c r="M423" s="12">
        <v>0</v>
      </c>
      <c r="N423" s="12">
        <v>0</v>
      </c>
    </row>
    <row r="424" spans="1:14" ht="12.75">
      <c r="A424" s="25"/>
      <c r="B424" s="25"/>
      <c r="C424" s="25"/>
      <c r="D424" s="25"/>
      <c r="E424" s="25" t="s">
        <v>41</v>
      </c>
      <c r="F424" s="25">
        <v>2</v>
      </c>
      <c r="G424" s="12" t="s">
        <v>25</v>
      </c>
      <c r="H424" s="288">
        <v>1000</v>
      </c>
      <c r="I424" s="288">
        <v>1000</v>
      </c>
      <c r="J424" s="288">
        <v>42789</v>
      </c>
      <c r="K424" s="288">
        <v>41789</v>
      </c>
      <c r="L424" s="12">
        <v>0</v>
      </c>
      <c r="M424" s="12">
        <v>0</v>
      </c>
      <c r="N424" s="12">
        <v>0</v>
      </c>
    </row>
    <row r="425" spans="1:14" ht="12.75">
      <c r="A425" s="25"/>
      <c r="B425" s="25"/>
      <c r="C425" s="25"/>
      <c r="D425" s="25"/>
      <c r="E425" s="25" t="s">
        <v>42</v>
      </c>
      <c r="F425" s="25">
        <v>2</v>
      </c>
      <c r="G425" s="12" t="s">
        <v>25</v>
      </c>
      <c r="H425" s="12">
        <v>0</v>
      </c>
      <c r="I425" s="12">
        <v>0</v>
      </c>
      <c r="J425" s="288">
        <v>2960</v>
      </c>
      <c r="K425" s="12">
        <v>0</v>
      </c>
      <c r="L425" s="12">
        <v>0</v>
      </c>
      <c r="M425" s="288">
        <v>2960</v>
      </c>
      <c r="N425" s="12">
        <v>0</v>
      </c>
    </row>
    <row r="426" spans="1:14" ht="12.75">
      <c r="A426" s="25"/>
      <c r="B426" s="25"/>
      <c r="C426" s="25"/>
      <c r="D426" s="25"/>
      <c r="E426" s="25" t="s">
        <v>43</v>
      </c>
      <c r="F426" s="25">
        <v>2</v>
      </c>
      <c r="G426" s="12" t="s">
        <v>25</v>
      </c>
      <c r="H426" s="288">
        <v>1000</v>
      </c>
      <c r="I426" s="288">
        <v>1000</v>
      </c>
      <c r="J426" s="288">
        <v>17004</v>
      </c>
      <c r="K426" s="288">
        <v>16004</v>
      </c>
      <c r="L426" s="12">
        <v>0</v>
      </c>
      <c r="M426" s="12">
        <v>0</v>
      </c>
      <c r="N426" s="12">
        <v>0</v>
      </c>
    </row>
    <row r="427" spans="1:14" ht="12.75">
      <c r="A427" s="25"/>
      <c r="B427" s="25"/>
      <c r="C427" s="25"/>
      <c r="D427" s="25"/>
      <c r="E427" s="25" t="s">
        <v>44</v>
      </c>
      <c r="F427" s="25">
        <v>2</v>
      </c>
      <c r="G427" s="12" t="s">
        <v>25</v>
      </c>
      <c r="H427" s="288">
        <v>2000</v>
      </c>
      <c r="I427" s="288">
        <v>2000</v>
      </c>
      <c r="J427" s="288">
        <v>14000</v>
      </c>
      <c r="K427" s="288">
        <v>12000</v>
      </c>
      <c r="L427" s="12">
        <v>0</v>
      </c>
      <c r="M427" s="12">
        <v>0</v>
      </c>
      <c r="N427" s="12">
        <v>0</v>
      </c>
    </row>
    <row r="428" spans="1:14" ht="12.75">
      <c r="A428" s="25"/>
      <c r="B428" s="25"/>
      <c r="C428" s="25"/>
      <c r="D428" s="25"/>
      <c r="E428" s="25" t="s">
        <v>45</v>
      </c>
      <c r="F428" s="25">
        <v>2</v>
      </c>
      <c r="G428" s="12" t="s">
        <v>25</v>
      </c>
      <c r="H428" s="288">
        <v>1716</v>
      </c>
      <c r="I428" s="288">
        <v>1716</v>
      </c>
      <c r="J428" s="288">
        <v>1716</v>
      </c>
      <c r="K428" s="12">
        <v>0</v>
      </c>
      <c r="L428" s="12">
        <v>0</v>
      </c>
      <c r="M428" s="12">
        <v>0</v>
      </c>
      <c r="N428" s="12">
        <v>0</v>
      </c>
    </row>
    <row r="429" spans="1:14" ht="12.75">
      <c r="A429" s="25"/>
      <c r="B429" s="25"/>
      <c r="C429" s="25"/>
      <c r="D429" s="25"/>
      <c r="E429" s="25" t="s">
        <v>46</v>
      </c>
      <c r="F429" s="25">
        <v>2</v>
      </c>
      <c r="G429" s="12" t="s">
        <v>25</v>
      </c>
      <c r="H429" s="288">
        <v>9486</v>
      </c>
      <c r="I429" s="288">
        <v>9486</v>
      </c>
      <c r="J429" s="288">
        <v>9486</v>
      </c>
      <c r="K429" s="12">
        <v>0</v>
      </c>
      <c r="L429" s="12">
        <v>0</v>
      </c>
      <c r="M429" s="12">
        <v>0</v>
      </c>
      <c r="N429" s="12">
        <v>0</v>
      </c>
    </row>
    <row r="430" spans="1:14" ht="12.75">
      <c r="A430" s="25"/>
      <c r="B430" s="25"/>
      <c r="C430" s="25"/>
      <c r="D430" s="25"/>
      <c r="E430" s="25" t="s">
        <v>47</v>
      </c>
      <c r="F430" s="25">
        <v>2</v>
      </c>
      <c r="G430" s="12" t="s">
        <v>25</v>
      </c>
      <c r="H430" s="288">
        <v>1359</v>
      </c>
      <c r="I430" s="288">
        <v>1359</v>
      </c>
      <c r="J430" s="288">
        <v>1359</v>
      </c>
      <c r="K430" s="12">
        <v>0</v>
      </c>
      <c r="L430" s="12">
        <v>0</v>
      </c>
      <c r="M430" s="12">
        <v>0</v>
      </c>
      <c r="N430" s="12">
        <v>0</v>
      </c>
    </row>
    <row r="431" spans="1:14" ht="12.75">
      <c r="A431" s="25"/>
      <c r="B431" s="25"/>
      <c r="C431" s="25"/>
      <c r="D431" s="25"/>
      <c r="E431" s="25" t="s">
        <v>48</v>
      </c>
      <c r="F431" s="25">
        <v>2</v>
      </c>
      <c r="G431" s="12" t="s">
        <v>25</v>
      </c>
      <c r="H431" s="288">
        <v>6500</v>
      </c>
      <c r="I431" s="288">
        <v>6500</v>
      </c>
      <c r="J431" s="288">
        <v>6500</v>
      </c>
      <c r="K431" s="12">
        <v>0</v>
      </c>
      <c r="L431" s="12">
        <v>0</v>
      </c>
      <c r="M431" s="12">
        <v>0</v>
      </c>
      <c r="N431" s="12">
        <v>0</v>
      </c>
    </row>
    <row r="432" spans="5:14" ht="12.75">
      <c r="E432" s="12" t="s">
        <v>168</v>
      </c>
      <c r="F432" s="12">
        <v>2</v>
      </c>
      <c r="G432" s="12" t="s">
        <v>25</v>
      </c>
      <c r="H432" s="288">
        <v>1000</v>
      </c>
      <c r="I432" s="288">
        <v>1000</v>
      </c>
      <c r="J432" s="288">
        <v>193494</v>
      </c>
      <c r="K432" s="288">
        <v>192494</v>
      </c>
      <c r="L432" s="12">
        <v>0</v>
      </c>
      <c r="M432" s="12">
        <v>0</v>
      </c>
      <c r="N432" s="12">
        <v>0</v>
      </c>
    </row>
    <row r="433" spans="5:14" ht="12.75">
      <c r="E433" s="12" t="s">
        <v>169</v>
      </c>
      <c r="F433" s="12">
        <v>2</v>
      </c>
      <c r="G433" s="12" t="s">
        <v>25</v>
      </c>
      <c r="H433" s="288">
        <v>1000</v>
      </c>
      <c r="I433" s="288">
        <v>1000</v>
      </c>
      <c r="J433" s="288">
        <v>170000</v>
      </c>
      <c r="K433" s="288">
        <v>169000</v>
      </c>
      <c r="L433" s="12">
        <v>0</v>
      </c>
      <c r="M433" s="12">
        <v>0</v>
      </c>
      <c r="N433" s="12">
        <v>0</v>
      </c>
    </row>
    <row r="434" spans="5:14" ht="12.75">
      <c r="E434" s="12" t="s">
        <v>170</v>
      </c>
      <c r="F434" s="12">
        <v>2</v>
      </c>
      <c r="G434" s="12" t="s">
        <v>25</v>
      </c>
      <c r="H434" s="288">
        <v>1000</v>
      </c>
      <c r="I434" s="288">
        <v>1000</v>
      </c>
      <c r="J434" s="288">
        <v>54000</v>
      </c>
      <c r="K434" s="288">
        <v>53000</v>
      </c>
      <c r="L434" s="12">
        <v>0</v>
      </c>
      <c r="M434" s="12">
        <v>0</v>
      </c>
      <c r="N434" s="12">
        <v>0</v>
      </c>
    </row>
    <row r="435" spans="5:14" ht="12.75">
      <c r="E435" s="12" t="s">
        <v>49</v>
      </c>
      <c r="F435" s="12">
        <v>2</v>
      </c>
      <c r="G435" s="12" t="s">
        <v>25</v>
      </c>
      <c r="H435" s="288">
        <v>1000</v>
      </c>
      <c r="I435" s="288">
        <v>1000</v>
      </c>
      <c r="J435" s="288">
        <v>33000</v>
      </c>
      <c r="K435" s="288">
        <v>32000</v>
      </c>
      <c r="L435" s="12">
        <v>0</v>
      </c>
      <c r="M435" s="12">
        <v>0</v>
      </c>
      <c r="N435" s="12">
        <v>0</v>
      </c>
    </row>
    <row r="436" spans="5:13" ht="12.75">
      <c r="E436" s="12" t="s">
        <v>141</v>
      </c>
      <c r="F436" s="12">
        <v>2</v>
      </c>
      <c r="G436" s="12" t="s">
        <v>25</v>
      </c>
      <c r="H436" s="12">
        <v>0</v>
      </c>
      <c r="I436" s="12">
        <v>0</v>
      </c>
      <c r="J436" s="288">
        <v>80000</v>
      </c>
      <c r="K436" s="288">
        <v>30000</v>
      </c>
      <c r="L436" s="288">
        <v>30000</v>
      </c>
      <c r="M436" s="288">
        <v>20000</v>
      </c>
    </row>
    <row r="437" spans="5:14" ht="12.75">
      <c r="E437" s="12" t="s">
        <v>142</v>
      </c>
      <c r="F437" s="12">
        <v>2</v>
      </c>
      <c r="G437" s="12" t="s">
        <v>25</v>
      </c>
      <c r="H437" s="288">
        <v>13000</v>
      </c>
      <c r="I437" s="288">
        <v>13000</v>
      </c>
      <c r="J437" s="288">
        <v>29000</v>
      </c>
      <c r="K437" s="288">
        <v>16000</v>
      </c>
      <c r="L437" s="12">
        <v>0</v>
      </c>
      <c r="M437" s="12">
        <v>0</v>
      </c>
      <c r="N437" s="12">
        <v>0</v>
      </c>
    </row>
    <row r="438" spans="5:14" ht="12.75">
      <c r="E438" s="12" t="s">
        <v>152</v>
      </c>
      <c r="F438" s="12">
        <v>2</v>
      </c>
      <c r="G438" s="12" t="s">
        <v>25</v>
      </c>
      <c r="H438" s="288">
        <v>1000</v>
      </c>
      <c r="I438" s="288">
        <v>1000</v>
      </c>
      <c r="J438" s="288">
        <v>56000</v>
      </c>
      <c r="K438" s="288">
        <v>55000</v>
      </c>
      <c r="L438" s="12">
        <v>0</v>
      </c>
      <c r="M438" s="12">
        <v>0</v>
      </c>
      <c r="N438" s="12">
        <v>0</v>
      </c>
    </row>
    <row r="439" spans="5:14" ht="12.75">
      <c r="E439" s="12" t="s">
        <v>123</v>
      </c>
      <c r="F439" s="12">
        <v>2</v>
      </c>
      <c r="G439" s="12" t="s">
        <v>25</v>
      </c>
      <c r="H439" s="288">
        <v>60000</v>
      </c>
      <c r="I439" s="288">
        <v>60000</v>
      </c>
      <c r="J439" s="288">
        <v>60000</v>
      </c>
      <c r="K439" s="12">
        <v>0</v>
      </c>
      <c r="L439" s="12">
        <v>0</v>
      </c>
      <c r="M439" s="12">
        <v>0</v>
      </c>
      <c r="N439" s="12">
        <v>0</v>
      </c>
    </row>
    <row r="440" spans="5:14" ht="12.75">
      <c r="E440" s="12" t="s">
        <v>124</v>
      </c>
      <c r="F440" s="12">
        <v>2</v>
      </c>
      <c r="G440" s="12" t="s">
        <v>25</v>
      </c>
      <c r="H440" s="288">
        <v>3000000</v>
      </c>
      <c r="I440" s="288">
        <v>3000000</v>
      </c>
      <c r="J440" s="288">
        <v>3000000</v>
      </c>
      <c r="K440" s="12">
        <v>0</v>
      </c>
      <c r="L440" s="12">
        <v>0</v>
      </c>
      <c r="M440" s="12">
        <v>0</v>
      </c>
      <c r="N440" s="12">
        <v>0</v>
      </c>
    </row>
    <row r="441" spans="5:14" ht="12.75">
      <c r="E441" s="12" t="s">
        <v>185</v>
      </c>
      <c r="F441" s="12">
        <v>2</v>
      </c>
      <c r="G441" s="12" t="s">
        <v>25</v>
      </c>
      <c r="H441" s="288">
        <v>1000</v>
      </c>
      <c r="I441" s="288">
        <v>1000</v>
      </c>
      <c r="J441" s="288">
        <v>1635498</v>
      </c>
      <c r="K441" s="288">
        <v>500000</v>
      </c>
      <c r="L441" s="288">
        <v>600000</v>
      </c>
      <c r="M441" s="288">
        <v>534498</v>
      </c>
      <c r="N441" s="12">
        <v>0</v>
      </c>
    </row>
    <row r="442" spans="5:14" ht="12.75">
      <c r="E442" s="12" t="s">
        <v>131</v>
      </c>
      <c r="F442" s="12">
        <v>2</v>
      </c>
      <c r="G442" s="12" t="s">
        <v>25</v>
      </c>
      <c r="H442" s="288">
        <v>16000</v>
      </c>
      <c r="I442" s="288">
        <v>16000</v>
      </c>
      <c r="J442" s="288">
        <v>16000</v>
      </c>
      <c r="K442" s="12">
        <v>0</v>
      </c>
      <c r="L442" s="12">
        <v>0</v>
      </c>
      <c r="M442" s="12">
        <v>0</v>
      </c>
      <c r="N442" s="12">
        <v>0</v>
      </c>
    </row>
    <row r="443" spans="5:14" ht="12.75">
      <c r="E443" s="12" t="s">
        <v>132</v>
      </c>
      <c r="F443" s="12">
        <v>2</v>
      </c>
      <c r="G443" s="12" t="s">
        <v>25</v>
      </c>
      <c r="H443" s="288">
        <v>26000</v>
      </c>
      <c r="I443" s="288">
        <v>26000</v>
      </c>
      <c r="J443" s="288">
        <v>26000</v>
      </c>
      <c r="K443" s="12">
        <v>0</v>
      </c>
      <c r="L443" s="12">
        <v>0</v>
      </c>
      <c r="M443" s="12">
        <v>0</v>
      </c>
      <c r="N443" s="12">
        <v>0</v>
      </c>
    </row>
    <row r="444" spans="5:14" ht="12.75">
      <c r="E444" s="12" t="s">
        <v>133</v>
      </c>
      <c r="F444" s="12">
        <v>2</v>
      </c>
      <c r="G444" s="12" t="s">
        <v>25</v>
      </c>
      <c r="H444" s="288">
        <v>24000</v>
      </c>
      <c r="I444" s="288">
        <v>24000</v>
      </c>
      <c r="J444" s="288">
        <v>24000</v>
      </c>
      <c r="K444" s="12">
        <v>0</v>
      </c>
      <c r="L444" s="12">
        <v>0</v>
      </c>
      <c r="M444" s="12">
        <v>0</v>
      </c>
      <c r="N444" s="12">
        <v>0</v>
      </c>
    </row>
    <row r="445" spans="5:14" ht="12.75">
      <c r="E445" s="12" t="s">
        <v>134</v>
      </c>
      <c r="F445" s="12">
        <v>2</v>
      </c>
      <c r="G445" s="12" t="s">
        <v>25</v>
      </c>
      <c r="H445" s="288">
        <v>22000</v>
      </c>
      <c r="I445" s="288">
        <v>22000</v>
      </c>
      <c r="J445" s="288">
        <v>22000</v>
      </c>
      <c r="K445" s="12">
        <v>0</v>
      </c>
      <c r="L445" s="12">
        <v>0</v>
      </c>
      <c r="M445" s="12">
        <v>0</v>
      </c>
      <c r="N445" s="12">
        <v>0</v>
      </c>
    </row>
    <row r="446" spans="5:14" ht="12.75">
      <c r="E446" s="12" t="s">
        <v>135</v>
      </c>
      <c r="F446" s="12">
        <v>2</v>
      </c>
      <c r="G446" s="12" t="s">
        <v>25</v>
      </c>
      <c r="H446" s="288">
        <v>18000</v>
      </c>
      <c r="I446" s="288">
        <v>18000</v>
      </c>
      <c r="J446" s="288">
        <v>18000</v>
      </c>
      <c r="K446" s="12">
        <v>0</v>
      </c>
      <c r="L446" s="12">
        <v>0</v>
      </c>
      <c r="M446" s="12">
        <v>0</v>
      </c>
      <c r="N446" s="12">
        <v>0</v>
      </c>
    </row>
    <row r="447" spans="5:14" ht="12.75">
      <c r="E447" s="12" t="s">
        <v>136</v>
      </c>
      <c r="F447" s="12">
        <v>2</v>
      </c>
      <c r="G447" s="12" t="s">
        <v>25</v>
      </c>
      <c r="H447" s="288">
        <v>18000</v>
      </c>
      <c r="I447" s="288">
        <v>18000</v>
      </c>
      <c r="J447" s="288">
        <v>18000</v>
      </c>
      <c r="K447" s="12">
        <v>0</v>
      </c>
      <c r="L447" s="12">
        <v>0</v>
      </c>
      <c r="M447" s="12">
        <v>0</v>
      </c>
      <c r="N447" s="12">
        <v>0</v>
      </c>
    </row>
    <row r="448" spans="5:14" ht="12.75">
      <c r="E448" s="12" t="s">
        <v>137</v>
      </c>
      <c r="F448" s="12">
        <v>2</v>
      </c>
      <c r="G448" s="12" t="s">
        <v>25</v>
      </c>
      <c r="H448" s="288">
        <v>1000</v>
      </c>
      <c r="I448" s="288">
        <v>1000</v>
      </c>
      <c r="J448" s="288">
        <v>20000</v>
      </c>
      <c r="K448" s="288">
        <v>19000</v>
      </c>
      <c r="L448" s="12">
        <v>0</v>
      </c>
      <c r="M448" s="12">
        <v>0</v>
      </c>
      <c r="N448" s="12">
        <v>0</v>
      </c>
    </row>
    <row r="449" spans="5:14" ht="12.75">
      <c r="E449" s="12" t="s">
        <v>138</v>
      </c>
      <c r="F449" s="12">
        <v>2</v>
      </c>
      <c r="G449" s="12" t="s">
        <v>25</v>
      </c>
      <c r="H449" s="288">
        <v>1000</v>
      </c>
      <c r="I449" s="288">
        <v>1000</v>
      </c>
      <c r="J449" s="288">
        <v>20000</v>
      </c>
      <c r="K449" s="288">
        <v>19000</v>
      </c>
      <c r="L449" s="12">
        <v>0</v>
      </c>
      <c r="M449" s="12">
        <v>0</v>
      </c>
      <c r="N449" s="12">
        <v>0</v>
      </c>
    </row>
    <row r="450" spans="5:14" ht="12.75">
      <c r="E450" s="12" t="s">
        <v>139</v>
      </c>
      <c r="F450" s="12">
        <v>2</v>
      </c>
      <c r="G450" s="12" t="s">
        <v>25</v>
      </c>
      <c r="H450" s="288">
        <v>1000</v>
      </c>
      <c r="I450" s="288">
        <v>1000</v>
      </c>
      <c r="J450" s="288">
        <v>20000</v>
      </c>
      <c r="K450" s="288">
        <v>19000</v>
      </c>
      <c r="L450" s="12">
        <v>0</v>
      </c>
      <c r="M450" s="12">
        <v>0</v>
      </c>
      <c r="N450" s="12">
        <v>0</v>
      </c>
    </row>
    <row r="451" spans="5:14" ht="12.75">
      <c r="E451" s="12" t="s">
        <v>186</v>
      </c>
      <c r="F451" s="12">
        <v>2</v>
      </c>
      <c r="G451" s="12" t="s">
        <v>25</v>
      </c>
      <c r="H451" s="288">
        <v>10000</v>
      </c>
      <c r="I451" s="288">
        <v>10000</v>
      </c>
      <c r="J451" s="288">
        <v>10000</v>
      </c>
      <c r="K451" s="12">
        <v>0</v>
      </c>
      <c r="L451" s="12">
        <v>0</v>
      </c>
      <c r="M451" s="12">
        <v>0</v>
      </c>
      <c r="N451" s="12">
        <v>0</v>
      </c>
    </row>
    <row r="452" spans="5:14" ht="12.75">
      <c r="E452" s="12" t="s">
        <v>187</v>
      </c>
      <c r="F452" s="12">
        <v>2</v>
      </c>
      <c r="G452" s="12" t="s">
        <v>25</v>
      </c>
      <c r="H452" s="288">
        <v>10000</v>
      </c>
      <c r="I452" s="288">
        <v>10000</v>
      </c>
      <c r="J452" s="288">
        <v>10000</v>
      </c>
      <c r="K452" s="12">
        <v>0</v>
      </c>
      <c r="L452" s="12">
        <v>0</v>
      </c>
      <c r="M452" s="12">
        <v>0</v>
      </c>
      <c r="N452" s="12">
        <v>0</v>
      </c>
    </row>
    <row r="453" spans="5:14" ht="12.75">
      <c r="E453" s="12" t="s">
        <v>188</v>
      </c>
      <c r="F453" s="12">
        <v>2</v>
      </c>
      <c r="G453" s="12" t="s">
        <v>25</v>
      </c>
      <c r="H453" s="288">
        <v>15000</v>
      </c>
      <c r="I453" s="288">
        <v>15000</v>
      </c>
      <c r="J453" s="288">
        <v>15000</v>
      </c>
      <c r="K453" s="12">
        <v>0</v>
      </c>
      <c r="L453" s="12">
        <v>0</v>
      </c>
      <c r="M453" s="12">
        <v>0</v>
      </c>
      <c r="N453" s="12">
        <v>0</v>
      </c>
    </row>
    <row r="454" spans="5:14" ht="12.75">
      <c r="E454" s="12" t="s">
        <v>189</v>
      </c>
      <c r="F454" s="12">
        <v>2</v>
      </c>
      <c r="G454" s="12" t="s">
        <v>25</v>
      </c>
      <c r="H454" s="288">
        <v>7000</v>
      </c>
      <c r="I454" s="288">
        <v>7000</v>
      </c>
      <c r="J454" s="288">
        <v>7000</v>
      </c>
      <c r="K454" s="12">
        <v>0</v>
      </c>
      <c r="L454" s="12">
        <v>0</v>
      </c>
      <c r="M454" s="12">
        <v>0</v>
      </c>
      <c r="N454" s="12">
        <v>0</v>
      </c>
    </row>
    <row r="455" spans="5:14" ht="12.75">
      <c r="E455" s="12" t="s">
        <v>190</v>
      </c>
      <c r="F455" s="12">
        <v>2</v>
      </c>
      <c r="G455" s="12" t="s">
        <v>25</v>
      </c>
      <c r="H455" s="288">
        <v>11000</v>
      </c>
      <c r="I455" s="288">
        <v>11000</v>
      </c>
      <c r="J455" s="288">
        <v>11000</v>
      </c>
      <c r="K455" s="12">
        <v>0</v>
      </c>
      <c r="L455" s="12">
        <v>0</v>
      </c>
      <c r="M455" s="12">
        <v>0</v>
      </c>
      <c r="N455" s="12">
        <v>0</v>
      </c>
    </row>
    <row r="456" spans="5:14" ht="12.75">
      <c r="E456" s="12" t="s">
        <v>191</v>
      </c>
      <c r="F456" s="12">
        <v>2</v>
      </c>
      <c r="G456" s="12" t="s">
        <v>25</v>
      </c>
      <c r="H456" s="288">
        <v>13000</v>
      </c>
      <c r="I456" s="288">
        <v>13000</v>
      </c>
      <c r="J456" s="288">
        <v>13000</v>
      </c>
      <c r="K456" s="12">
        <v>0</v>
      </c>
      <c r="L456" s="12">
        <v>0</v>
      </c>
      <c r="M456" s="12">
        <v>0</v>
      </c>
      <c r="N456" s="12">
        <v>0</v>
      </c>
    </row>
    <row r="457" spans="5:14" ht="12.75">
      <c r="E457" s="12" t="s">
        <v>192</v>
      </c>
      <c r="F457" s="12">
        <v>2</v>
      </c>
      <c r="G457" s="12" t="s">
        <v>25</v>
      </c>
      <c r="H457" s="288">
        <v>8000</v>
      </c>
      <c r="I457" s="288">
        <v>8000</v>
      </c>
      <c r="J457" s="288">
        <v>8000</v>
      </c>
      <c r="K457" s="12">
        <v>0</v>
      </c>
      <c r="L457" s="12">
        <v>0</v>
      </c>
      <c r="M457" s="12">
        <v>0</v>
      </c>
      <c r="N457" s="12">
        <v>0</v>
      </c>
    </row>
    <row r="458" spans="5:14" ht="12.75">
      <c r="E458" s="12" t="s">
        <v>193</v>
      </c>
      <c r="F458" s="12">
        <v>2</v>
      </c>
      <c r="G458" s="12" t="s">
        <v>25</v>
      </c>
      <c r="H458" s="288">
        <v>13000</v>
      </c>
      <c r="I458" s="288">
        <v>13000</v>
      </c>
      <c r="J458" s="288">
        <v>13000</v>
      </c>
      <c r="K458" s="12">
        <v>0</v>
      </c>
      <c r="L458" s="12">
        <v>0</v>
      </c>
      <c r="M458" s="12">
        <v>0</v>
      </c>
      <c r="N458" s="12">
        <v>0</v>
      </c>
    </row>
    <row r="459" spans="5:10" ht="12.75">
      <c r="E459" s="12" t="s">
        <v>268</v>
      </c>
      <c r="F459" s="12">
        <v>2</v>
      </c>
      <c r="G459" s="12" t="s">
        <v>25</v>
      </c>
      <c r="H459" s="288">
        <v>1200</v>
      </c>
      <c r="I459" s="288">
        <v>1200</v>
      </c>
      <c r="J459" s="288">
        <v>1200</v>
      </c>
    </row>
    <row r="460" spans="5:10" ht="12.75">
      <c r="E460" s="12" t="s">
        <v>269</v>
      </c>
      <c r="F460" s="12">
        <v>2</v>
      </c>
      <c r="G460" s="12" t="s">
        <v>25</v>
      </c>
      <c r="H460" s="288">
        <v>1200</v>
      </c>
      <c r="I460" s="288">
        <v>1200</v>
      </c>
      <c r="J460" s="288">
        <v>1200</v>
      </c>
    </row>
    <row r="461" spans="5:10" ht="12.75">
      <c r="E461" s="12" t="s">
        <v>270</v>
      </c>
      <c r="F461" s="12">
        <v>2</v>
      </c>
      <c r="G461" s="12" t="s">
        <v>25</v>
      </c>
      <c r="H461" s="288">
        <v>1200</v>
      </c>
      <c r="I461" s="288">
        <v>1200</v>
      </c>
      <c r="J461" s="288">
        <v>1200</v>
      </c>
    </row>
    <row r="462" spans="5:10" ht="12.75">
      <c r="E462" s="12" t="s">
        <v>271</v>
      </c>
      <c r="F462" s="12">
        <v>2</v>
      </c>
      <c r="G462" s="12" t="s">
        <v>25</v>
      </c>
      <c r="H462" s="288">
        <v>1200</v>
      </c>
      <c r="I462" s="288">
        <v>1200</v>
      </c>
      <c r="J462" s="288">
        <v>1200</v>
      </c>
    </row>
    <row r="463" spans="5:10" ht="12.75">
      <c r="E463" s="12" t="s">
        <v>272</v>
      </c>
      <c r="F463" s="12">
        <v>2</v>
      </c>
      <c r="G463" s="12" t="s">
        <v>25</v>
      </c>
      <c r="H463" s="288">
        <v>1200</v>
      </c>
      <c r="I463" s="288">
        <v>1200</v>
      </c>
      <c r="J463" s="288">
        <v>1200</v>
      </c>
    </row>
    <row r="464" spans="5:10" ht="12.75">
      <c r="E464" s="12" t="s">
        <v>273</v>
      </c>
      <c r="F464" s="12">
        <v>2</v>
      </c>
      <c r="G464" s="12" t="s">
        <v>25</v>
      </c>
      <c r="H464" s="288">
        <v>1200</v>
      </c>
      <c r="I464" s="288">
        <v>1200</v>
      </c>
      <c r="J464" s="288">
        <v>1200</v>
      </c>
    </row>
    <row r="465" spans="5:10" ht="12.75">
      <c r="E465" s="12" t="s">
        <v>274</v>
      </c>
      <c r="F465" s="12">
        <v>2</v>
      </c>
      <c r="G465" s="12" t="s">
        <v>25</v>
      </c>
      <c r="H465" s="288">
        <v>1000</v>
      </c>
      <c r="I465" s="288">
        <v>1000</v>
      </c>
      <c r="J465" s="288">
        <v>1000</v>
      </c>
    </row>
    <row r="466" spans="5:10" ht="12.75">
      <c r="E466" s="12" t="s">
        <v>293</v>
      </c>
      <c r="F466" s="12">
        <v>2</v>
      </c>
      <c r="G466" s="12" t="s">
        <v>25</v>
      </c>
      <c r="H466" s="288">
        <v>1000</v>
      </c>
      <c r="I466" s="288">
        <v>1000</v>
      </c>
      <c r="J466" s="288">
        <v>1000</v>
      </c>
    </row>
    <row r="467" spans="5:10" ht="12.75">
      <c r="E467" s="12" t="s">
        <v>276</v>
      </c>
      <c r="F467" s="12">
        <v>2</v>
      </c>
      <c r="G467" s="12" t="s">
        <v>25</v>
      </c>
      <c r="H467" s="288">
        <v>1000</v>
      </c>
      <c r="I467" s="288">
        <v>1000</v>
      </c>
      <c r="J467" s="288">
        <v>1000</v>
      </c>
    </row>
    <row r="468" spans="5:14" ht="12.75">
      <c r="E468" s="12" t="s">
        <v>0</v>
      </c>
      <c r="H468" s="288">
        <v>8097956</v>
      </c>
      <c r="I468" s="288">
        <v>8097956</v>
      </c>
      <c r="J468" s="288">
        <v>233821231</v>
      </c>
      <c r="K468" s="288">
        <v>97944385</v>
      </c>
      <c r="L468" s="288">
        <v>70630000</v>
      </c>
      <c r="M468" s="288">
        <v>57148890</v>
      </c>
      <c r="N468" s="12">
        <v>0</v>
      </c>
    </row>
    <row r="469" spans="5:14" ht="12.75">
      <c r="E469" s="12" t="s">
        <v>261</v>
      </c>
      <c r="H469" s="288">
        <v>22366256</v>
      </c>
      <c r="I469" s="288">
        <v>22366256</v>
      </c>
      <c r="J469" s="288">
        <v>255662021</v>
      </c>
      <c r="K469" s="288">
        <v>105516875</v>
      </c>
      <c r="L469" s="288">
        <v>70630000</v>
      </c>
      <c r="M469" s="288">
        <v>57148890</v>
      </c>
      <c r="N469" s="12">
        <v>0</v>
      </c>
    </row>
    <row r="470" spans="5:14" ht="12.75">
      <c r="E470" s="12" t="s">
        <v>277</v>
      </c>
      <c r="H470" s="288">
        <v>371454</v>
      </c>
      <c r="I470" s="288">
        <v>371454</v>
      </c>
      <c r="J470" s="288">
        <v>9422488</v>
      </c>
      <c r="K470" s="288">
        <v>9051034</v>
      </c>
      <c r="L470" s="12">
        <v>0</v>
      </c>
      <c r="M470" s="12">
        <v>0</v>
      </c>
      <c r="N470" s="12">
        <v>0</v>
      </c>
    </row>
    <row r="471" ht="12.75">
      <c r="E471" s="12" t="s">
        <v>234</v>
      </c>
    </row>
    <row r="472" spans="5:10" ht="12.75">
      <c r="E472" s="12" t="s">
        <v>278</v>
      </c>
      <c r="F472" s="12">
        <v>2</v>
      </c>
      <c r="G472" s="12" t="s">
        <v>235</v>
      </c>
      <c r="H472" s="288">
        <v>45000</v>
      </c>
      <c r="I472" s="288">
        <v>45000</v>
      </c>
      <c r="J472" s="288">
        <v>45000</v>
      </c>
    </row>
    <row r="473" spans="5:10" ht="12.75">
      <c r="E473" s="12" t="s">
        <v>291</v>
      </c>
      <c r="H473" s="288">
        <v>45000</v>
      </c>
      <c r="I473" s="288">
        <v>45000</v>
      </c>
      <c r="J473" s="288">
        <v>45000</v>
      </c>
    </row>
    <row r="474" spans="5:10" ht="12.75">
      <c r="E474" s="12" t="s">
        <v>292</v>
      </c>
      <c r="H474" s="288">
        <v>86289</v>
      </c>
      <c r="I474" s="288">
        <v>86289</v>
      </c>
      <c r="J474" s="288">
        <v>86289</v>
      </c>
    </row>
    <row r="475" spans="5:10" ht="12.75">
      <c r="E475" s="12" t="s">
        <v>236</v>
      </c>
      <c r="H475" s="288">
        <v>131289</v>
      </c>
      <c r="I475" s="288">
        <v>131289</v>
      </c>
      <c r="J475" s="288">
        <v>131289</v>
      </c>
    </row>
    <row r="476" ht="12.75">
      <c r="E476" s="12" t="s">
        <v>11</v>
      </c>
    </row>
    <row r="477" spans="5:14" ht="12.75">
      <c r="E477" s="12" t="s">
        <v>171</v>
      </c>
      <c r="F477" s="12">
        <v>2</v>
      </c>
      <c r="G477" s="12" t="s">
        <v>230</v>
      </c>
      <c r="H477" s="12">
        <v>0</v>
      </c>
      <c r="I477" s="12">
        <v>0</v>
      </c>
      <c r="J477" s="288">
        <v>3235783</v>
      </c>
      <c r="K477" s="288">
        <v>3235783</v>
      </c>
      <c r="L477" s="12">
        <v>0</v>
      </c>
      <c r="M477" s="12">
        <v>0</v>
      </c>
      <c r="N477" s="12">
        <v>0</v>
      </c>
    </row>
    <row r="478" spans="5:14" ht="12.75">
      <c r="E478" s="12" t="s">
        <v>172</v>
      </c>
      <c r="F478" s="12">
        <v>2</v>
      </c>
      <c r="G478" s="12" t="s">
        <v>230</v>
      </c>
      <c r="H478" s="12">
        <v>0</v>
      </c>
      <c r="I478" s="12">
        <v>0</v>
      </c>
      <c r="J478" s="288">
        <v>2655528</v>
      </c>
      <c r="K478" s="288">
        <v>2655528</v>
      </c>
      <c r="L478" s="12">
        <v>0</v>
      </c>
      <c r="M478" s="12">
        <v>0</v>
      </c>
      <c r="N478" s="12">
        <v>0</v>
      </c>
    </row>
    <row r="479" spans="5:14" ht="12.75">
      <c r="E479" s="12" t="s">
        <v>173</v>
      </c>
      <c r="F479" s="12">
        <v>2</v>
      </c>
      <c r="G479" s="12" t="s">
        <v>230</v>
      </c>
      <c r="H479" s="12">
        <v>0</v>
      </c>
      <c r="I479" s="12">
        <v>0</v>
      </c>
      <c r="J479" s="288">
        <v>25000</v>
      </c>
      <c r="K479" s="288">
        <v>25000</v>
      </c>
      <c r="L479" s="12">
        <v>0</v>
      </c>
      <c r="M479" s="12">
        <v>0</v>
      </c>
      <c r="N479" s="12">
        <v>0</v>
      </c>
    </row>
    <row r="480" spans="5:14" ht="12.75">
      <c r="E480" s="12" t="s">
        <v>174</v>
      </c>
      <c r="F480" s="12">
        <v>2</v>
      </c>
      <c r="G480" s="12" t="s">
        <v>230</v>
      </c>
      <c r="H480" s="12">
        <v>0</v>
      </c>
      <c r="I480" s="12">
        <v>0</v>
      </c>
      <c r="J480" s="288">
        <v>27500</v>
      </c>
      <c r="K480" s="288">
        <v>27500</v>
      </c>
      <c r="L480" s="12">
        <v>0</v>
      </c>
      <c r="M480" s="12">
        <v>0</v>
      </c>
      <c r="N480" s="12">
        <v>0</v>
      </c>
    </row>
    <row r="481" spans="5:14" ht="12.75">
      <c r="E481" s="12" t="s">
        <v>175</v>
      </c>
      <c r="F481" s="12">
        <v>2</v>
      </c>
      <c r="G481" s="12" t="s">
        <v>230</v>
      </c>
      <c r="H481" s="12">
        <v>0</v>
      </c>
      <c r="I481" s="12">
        <v>0</v>
      </c>
      <c r="J481" s="288">
        <v>22000</v>
      </c>
      <c r="K481" s="288">
        <v>22000</v>
      </c>
      <c r="L481" s="12">
        <v>0</v>
      </c>
      <c r="M481" s="12">
        <v>0</v>
      </c>
      <c r="N481" s="12">
        <v>0</v>
      </c>
    </row>
    <row r="482" spans="5:14" ht="12.75">
      <c r="E482" s="12" t="s">
        <v>176</v>
      </c>
      <c r="F482" s="12">
        <v>2</v>
      </c>
      <c r="G482" s="12" t="s">
        <v>230</v>
      </c>
      <c r="H482" s="12">
        <v>0</v>
      </c>
      <c r="I482" s="12">
        <v>0</v>
      </c>
      <c r="J482" s="288">
        <v>12500</v>
      </c>
      <c r="K482" s="288">
        <v>12500</v>
      </c>
      <c r="L482" s="12">
        <v>0</v>
      </c>
      <c r="M482" s="12">
        <v>0</v>
      </c>
      <c r="N482" s="12">
        <v>0</v>
      </c>
    </row>
    <row r="483" spans="5:14" ht="12.75">
      <c r="E483" s="12" t="s">
        <v>223</v>
      </c>
      <c r="F483" s="12">
        <v>2</v>
      </c>
      <c r="G483" s="12" t="s">
        <v>230</v>
      </c>
      <c r="H483" s="288">
        <v>86000</v>
      </c>
      <c r="I483" s="288">
        <v>86000</v>
      </c>
      <c r="J483" s="288">
        <v>86000</v>
      </c>
      <c r="K483" s="12">
        <v>0</v>
      </c>
      <c r="L483" s="12">
        <v>0</v>
      </c>
      <c r="M483" s="12">
        <v>0</v>
      </c>
      <c r="N483" s="12">
        <v>0</v>
      </c>
    </row>
    <row r="484" spans="5:14" ht="12.75">
      <c r="E484" s="12" t="s">
        <v>224</v>
      </c>
      <c r="F484" s="12">
        <v>2</v>
      </c>
      <c r="G484" s="12" t="s">
        <v>230</v>
      </c>
      <c r="H484" s="288">
        <v>60000</v>
      </c>
      <c r="I484" s="288">
        <v>60000</v>
      </c>
      <c r="J484" s="288">
        <v>60000</v>
      </c>
      <c r="K484" s="12">
        <v>0</v>
      </c>
      <c r="L484" s="12">
        <v>0</v>
      </c>
      <c r="M484" s="12">
        <v>0</v>
      </c>
      <c r="N484" s="12">
        <v>0</v>
      </c>
    </row>
    <row r="485" spans="5:14" ht="12.75">
      <c r="E485" s="12" t="s">
        <v>177</v>
      </c>
      <c r="F485" s="12">
        <v>2</v>
      </c>
      <c r="G485" s="12" t="s">
        <v>230</v>
      </c>
      <c r="H485" s="12">
        <v>0</v>
      </c>
      <c r="I485" s="12">
        <v>0</v>
      </c>
      <c r="J485" s="288">
        <v>189000</v>
      </c>
      <c r="K485" s="288">
        <v>189000</v>
      </c>
      <c r="L485" s="12">
        <v>0</v>
      </c>
      <c r="M485" s="12">
        <v>0</v>
      </c>
      <c r="N485" s="12">
        <v>0</v>
      </c>
    </row>
    <row r="486" spans="5:14" ht="12.75">
      <c r="E486" s="12" t="s">
        <v>178</v>
      </c>
      <c r="F486" s="12">
        <v>2</v>
      </c>
      <c r="G486" s="12" t="s">
        <v>230</v>
      </c>
      <c r="H486" s="12">
        <v>0</v>
      </c>
      <c r="I486" s="12">
        <v>0</v>
      </c>
      <c r="J486" s="288">
        <v>176000</v>
      </c>
      <c r="K486" s="288">
        <v>176000</v>
      </c>
      <c r="L486" s="12">
        <v>0</v>
      </c>
      <c r="M486" s="12">
        <v>0</v>
      </c>
      <c r="N486" s="12">
        <v>0</v>
      </c>
    </row>
    <row r="487" spans="5:14" ht="12.75">
      <c r="E487" s="12" t="s">
        <v>179</v>
      </c>
      <c r="F487" s="12">
        <v>2</v>
      </c>
      <c r="G487" s="12" t="s">
        <v>230</v>
      </c>
      <c r="H487" s="12">
        <v>0</v>
      </c>
      <c r="I487" s="12">
        <v>0</v>
      </c>
      <c r="J487" s="288">
        <v>5000</v>
      </c>
      <c r="K487" s="288">
        <v>5000</v>
      </c>
      <c r="L487" s="12">
        <v>0</v>
      </c>
      <c r="M487" s="12">
        <v>0</v>
      </c>
      <c r="N487" s="12">
        <v>0</v>
      </c>
    </row>
    <row r="488" spans="5:14" ht="12.75">
      <c r="E488" s="12" t="s">
        <v>180</v>
      </c>
      <c r="F488" s="12">
        <v>2</v>
      </c>
      <c r="G488" s="12" t="s">
        <v>230</v>
      </c>
      <c r="H488" s="12">
        <v>0</v>
      </c>
      <c r="I488" s="12">
        <v>0</v>
      </c>
      <c r="J488" s="288">
        <v>4000</v>
      </c>
      <c r="K488" s="288">
        <v>4000</v>
      </c>
      <c r="L488" s="12">
        <v>0</v>
      </c>
      <c r="M488" s="12">
        <v>0</v>
      </c>
      <c r="N488" s="12">
        <v>0</v>
      </c>
    </row>
    <row r="489" spans="5:14" ht="12.75">
      <c r="E489" s="12" t="s">
        <v>113</v>
      </c>
      <c r="F489" s="12">
        <v>2</v>
      </c>
      <c r="G489" s="12" t="s">
        <v>230</v>
      </c>
      <c r="H489" s="12">
        <v>0</v>
      </c>
      <c r="I489" s="12">
        <v>0</v>
      </c>
      <c r="J489" s="288">
        <v>156000</v>
      </c>
      <c r="K489" s="288">
        <v>156000</v>
      </c>
      <c r="L489" s="12">
        <v>0</v>
      </c>
      <c r="M489" s="12">
        <v>0</v>
      </c>
      <c r="N489" s="12">
        <v>0</v>
      </c>
    </row>
    <row r="490" spans="5:14" ht="12.75">
      <c r="E490" s="12" t="s">
        <v>237</v>
      </c>
      <c r="H490" s="288">
        <v>146000</v>
      </c>
      <c r="I490" s="288">
        <v>146000</v>
      </c>
      <c r="J490" s="288">
        <v>6654311</v>
      </c>
      <c r="K490" s="288">
        <v>6508311</v>
      </c>
      <c r="L490" s="12">
        <v>0</v>
      </c>
      <c r="M490" s="12">
        <v>0</v>
      </c>
      <c r="N490" s="12">
        <v>0</v>
      </c>
    </row>
    <row r="491" spans="5:10" ht="12.75">
      <c r="E491" s="12" t="s">
        <v>238</v>
      </c>
      <c r="H491" s="288">
        <v>16100</v>
      </c>
      <c r="I491" s="288">
        <v>16100</v>
      </c>
      <c r="J491" s="288">
        <v>16100</v>
      </c>
    </row>
    <row r="492" spans="5:14" ht="12.75">
      <c r="E492" s="12" t="s">
        <v>239</v>
      </c>
      <c r="H492" s="288">
        <v>162100</v>
      </c>
      <c r="I492" s="288">
        <v>162100</v>
      </c>
      <c r="J492" s="288">
        <v>6670411</v>
      </c>
      <c r="K492" s="288">
        <v>6508311</v>
      </c>
      <c r="L492" s="12">
        <v>0</v>
      </c>
      <c r="M492" s="12">
        <v>0</v>
      </c>
      <c r="N492" s="12">
        <v>0</v>
      </c>
    </row>
    <row r="493" ht="12.75">
      <c r="E493" s="12" t="s">
        <v>194</v>
      </c>
    </row>
    <row r="494" spans="5:14" ht="12.75">
      <c r="E494" s="12" t="s">
        <v>195</v>
      </c>
      <c r="F494" s="12">
        <v>2</v>
      </c>
      <c r="G494" s="12" t="s">
        <v>231</v>
      </c>
      <c r="H494" s="288">
        <v>4000</v>
      </c>
      <c r="I494" s="288">
        <v>4000</v>
      </c>
      <c r="J494" s="288">
        <v>4000</v>
      </c>
      <c r="K494" s="12">
        <v>0</v>
      </c>
      <c r="L494" s="12">
        <v>0</v>
      </c>
      <c r="M494" s="12">
        <v>0</v>
      </c>
      <c r="N494" s="12">
        <v>0</v>
      </c>
    </row>
    <row r="495" spans="5:14" ht="12.75">
      <c r="E495" s="12" t="s">
        <v>199</v>
      </c>
      <c r="F495" s="12">
        <v>2</v>
      </c>
      <c r="G495" s="12" t="s">
        <v>231</v>
      </c>
      <c r="H495" s="288">
        <v>26000</v>
      </c>
      <c r="I495" s="288">
        <v>26000</v>
      </c>
      <c r="J495" s="288">
        <v>26000</v>
      </c>
      <c r="K495" s="12">
        <v>0</v>
      </c>
      <c r="L495" s="12">
        <v>0</v>
      </c>
      <c r="M495" s="12">
        <v>0</v>
      </c>
      <c r="N495" s="12">
        <v>0</v>
      </c>
    </row>
    <row r="496" spans="5:14" ht="12.75">
      <c r="E496" s="12" t="s">
        <v>198</v>
      </c>
      <c r="F496" s="12">
        <v>2</v>
      </c>
      <c r="G496" s="12" t="s">
        <v>231</v>
      </c>
      <c r="H496" s="288">
        <v>115472</v>
      </c>
      <c r="I496" s="288">
        <v>115472</v>
      </c>
      <c r="J496" s="288">
        <v>1154723</v>
      </c>
      <c r="K496" s="288">
        <v>1039251</v>
      </c>
      <c r="L496" s="12">
        <v>0</v>
      </c>
      <c r="M496" s="12">
        <v>0</v>
      </c>
      <c r="N496" s="12">
        <v>0</v>
      </c>
    </row>
    <row r="497" spans="5:14" ht="12.75">
      <c r="E497" s="12" t="s">
        <v>200</v>
      </c>
      <c r="F497" s="12">
        <v>2</v>
      </c>
      <c r="G497" s="12" t="s">
        <v>231</v>
      </c>
      <c r="H497" s="288">
        <v>32364</v>
      </c>
      <c r="I497" s="288">
        <v>32364</v>
      </c>
      <c r="J497" s="288">
        <v>32364</v>
      </c>
      <c r="K497" s="12">
        <v>0</v>
      </c>
      <c r="L497" s="12">
        <v>0</v>
      </c>
      <c r="M497" s="12">
        <v>0</v>
      </c>
      <c r="N497" s="12">
        <v>0</v>
      </c>
    </row>
    <row r="498" spans="5:14" ht="12.75">
      <c r="E498" s="12" t="s">
        <v>201</v>
      </c>
      <c r="F498" s="12">
        <v>2</v>
      </c>
      <c r="G498" s="12" t="s">
        <v>231</v>
      </c>
      <c r="H498" s="288">
        <v>1190</v>
      </c>
      <c r="I498" s="288">
        <v>1190</v>
      </c>
      <c r="J498" s="288">
        <v>11900</v>
      </c>
      <c r="K498" s="288">
        <v>10710</v>
      </c>
      <c r="L498" s="12">
        <v>0</v>
      </c>
      <c r="M498" s="12">
        <v>0</v>
      </c>
      <c r="N498" s="12">
        <v>0</v>
      </c>
    </row>
    <row r="499" spans="5:14" ht="12.75">
      <c r="E499" s="12" t="s">
        <v>202</v>
      </c>
      <c r="F499" s="12">
        <v>2</v>
      </c>
      <c r="G499" s="12" t="s">
        <v>231</v>
      </c>
      <c r="H499" s="288">
        <v>1428</v>
      </c>
      <c r="I499" s="288">
        <v>1428</v>
      </c>
      <c r="J499" s="288">
        <v>14280</v>
      </c>
      <c r="K499" s="288">
        <v>12852</v>
      </c>
      <c r="L499" s="12">
        <v>0</v>
      </c>
      <c r="M499" s="12">
        <v>0</v>
      </c>
      <c r="N499" s="12">
        <v>0</v>
      </c>
    </row>
    <row r="500" spans="5:11" ht="12.75">
      <c r="E500" s="12" t="s">
        <v>114</v>
      </c>
      <c r="F500" s="12">
        <v>2</v>
      </c>
      <c r="G500" s="12" t="s">
        <v>231</v>
      </c>
      <c r="H500" s="12">
        <v>0</v>
      </c>
      <c r="I500" s="12">
        <v>0</v>
      </c>
      <c r="J500" s="288">
        <v>130000</v>
      </c>
      <c r="K500" s="288">
        <v>130000</v>
      </c>
    </row>
    <row r="501" spans="5:11" ht="12.75">
      <c r="E501" s="12" t="s">
        <v>115</v>
      </c>
      <c r="F501" s="12">
        <v>2</v>
      </c>
      <c r="G501" s="12" t="s">
        <v>231</v>
      </c>
      <c r="H501" s="12">
        <v>0</v>
      </c>
      <c r="I501" s="12">
        <v>0</v>
      </c>
      <c r="J501" s="288">
        <v>130000</v>
      </c>
      <c r="K501" s="288">
        <v>130000</v>
      </c>
    </row>
    <row r="502" spans="5:11" ht="12.75">
      <c r="E502" s="12" t="s">
        <v>116</v>
      </c>
      <c r="F502" s="12">
        <v>2</v>
      </c>
      <c r="G502" s="12" t="s">
        <v>231</v>
      </c>
      <c r="H502" s="12">
        <v>0</v>
      </c>
      <c r="I502" s="12">
        <v>0</v>
      </c>
      <c r="J502" s="288">
        <v>153510</v>
      </c>
      <c r="K502" s="288">
        <v>153510</v>
      </c>
    </row>
    <row r="503" spans="5:11" ht="12.75">
      <c r="E503" s="12" t="s">
        <v>117</v>
      </c>
      <c r="F503" s="12">
        <v>2</v>
      </c>
      <c r="G503" s="12" t="s">
        <v>231</v>
      </c>
      <c r="H503" s="12">
        <v>0</v>
      </c>
      <c r="I503" s="12">
        <v>0</v>
      </c>
      <c r="J503" s="288">
        <v>152320</v>
      </c>
      <c r="K503" s="288">
        <v>152320</v>
      </c>
    </row>
    <row r="504" spans="5:11" ht="12.75">
      <c r="E504" s="12" t="s">
        <v>88</v>
      </c>
      <c r="F504" s="12">
        <v>2</v>
      </c>
      <c r="G504" s="12" t="s">
        <v>231</v>
      </c>
      <c r="H504" s="12">
        <v>0</v>
      </c>
      <c r="I504" s="12">
        <v>0</v>
      </c>
      <c r="J504" s="288">
        <v>156080</v>
      </c>
      <c r="K504" s="288">
        <v>156080</v>
      </c>
    </row>
    <row r="505" spans="5:11" ht="12.75">
      <c r="E505" s="12" t="s">
        <v>101</v>
      </c>
      <c r="F505" s="12">
        <v>2</v>
      </c>
      <c r="G505" s="12" t="s">
        <v>231</v>
      </c>
      <c r="H505" s="12">
        <v>0</v>
      </c>
      <c r="I505" s="12">
        <v>0</v>
      </c>
      <c r="J505" s="288">
        <v>100000</v>
      </c>
      <c r="K505" s="288">
        <v>100000</v>
      </c>
    </row>
    <row r="506" spans="5:14" ht="12.75">
      <c r="E506" s="12" t="s">
        <v>240</v>
      </c>
      <c r="H506" s="288">
        <v>180454</v>
      </c>
      <c r="I506" s="288">
        <v>180454</v>
      </c>
      <c r="J506" s="288">
        <v>2065177</v>
      </c>
      <c r="K506" s="288">
        <v>1884723</v>
      </c>
      <c r="L506" s="12">
        <v>0</v>
      </c>
      <c r="M506" s="12">
        <v>0</v>
      </c>
      <c r="N506" s="12">
        <v>0</v>
      </c>
    </row>
    <row r="507" spans="5:10" ht="12.75">
      <c r="E507" s="12" t="s">
        <v>241</v>
      </c>
      <c r="H507" s="288">
        <v>8000</v>
      </c>
      <c r="I507" s="288">
        <v>8000</v>
      </c>
      <c r="J507" s="288">
        <v>8000</v>
      </c>
    </row>
    <row r="508" spans="5:14" ht="12.75">
      <c r="E508" s="12" t="s">
        <v>242</v>
      </c>
      <c r="H508" s="288">
        <v>188454</v>
      </c>
      <c r="I508" s="288">
        <v>188454</v>
      </c>
      <c r="J508" s="288">
        <v>2073177</v>
      </c>
      <c r="K508" s="288">
        <v>1884723</v>
      </c>
      <c r="L508" s="12">
        <v>0</v>
      </c>
      <c r="M508" s="12">
        <v>0</v>
      </c>
      <c r="N508" s="12">
        <v>0</v>
      </c>
    </row>
    <row r="509" ht="12.75">
      <c r="E509" s="12" t="s">
        <v>181</v>
      </c>
    </row>
    <row r="510" spans="5:11" ht="12.75">
      <c r="E510" s="12" t="s">
        <v>167</v>
      </c>
      <c r="F510" s="12">
        <v>2</v>
      </c>
      <c r="G510" s="12" t="s">
        <v>232</v>
      </c>
      <c r="H510" s="12">
        <v>0</v>
      </c>
      <c r="I510" s="12">
        <v>0</v>
      </c>
      <c r="J510" s="288">
        <v>170000</v>
      </c>
      <c r="K510" s="288">
        <v>170000</v>
      </c>
    </row>
    <row r="511" spans="5:11" ht="12.75">
      <c r="E511" s="12" t="s">
        <v>87</v>
      </c>
      <c r="F511" s="12">
        <v>2</v>
      </c>
      <c r="G511" s="12" t="s">
        <v>232</v>
      </c>
      <c r="H511" s="12">
        <v>0</v>
      </c>
      <c r="I511" s="12">
        <v>0</v>
      </c>
      <c r="J511" s="288">
        <v>170000</v>
      </c>
      <c r="K511" s="288">
        <v>170000</v>
      </c>
    </row>
    <row r="512" spans="5:11" ht="12.75">
      <c r="E512" s="12" t="s">
        <v>122</v>
      </c>
      <c r="F512" s="12">
        <v>2</v>
      </c>
      <c r="G512" s="12" t="s">
        <v>232</v>
      </c>
      <c r="H512" s="12">
        <v>0</v>
      </c>
      <c r="I512" s="12">
        <v>0</v>
      </c>
      <c r="J512" s="288">
        <v>160000</v>
      </c>
      <c r="K512" s="288">
        <v>160000</v>
      </c>
    </row>
    <row r="513" spans="5:14" ht="12.75">
      <c r="E513" s="12" t="s">
        <v>244</v>
      </c>
      <c r="H513" s="12">
        <v>0</v>
      </c>
      <c r="I513" s="12">
        <v>0</v>
      </c>
      <c r="J513" s="288">
        <v>500000</v>
      </c>
      <c r="K513" s="288">
        <v>500000</v>
      </c>
      <c r="L513" s="12">
        <v>0</v>
      </c>
      <c r="M513" s="12">
        <v>0</v>
      </c>
      <c r="N513" s="12">
        <v>0</v>
      </c>
    </row>
    <row r="514" spans="5:10" ht="76.5">
      <c r="E514" s="306" t="s">
        <v>245</v>
      </c>
      <c r="H514" s="288">
        <v>139500</v>
      </c>
      <c r="I514" s="288">
        <v>139500</v>
      </c>
      <c r="J514" s="288">
        <v>139500</v>
      </c>
    </row>
    <row r="515" spans="5:14" ht="12.75">
      <c r="E515" s="12" t="s">
        <v>281</v>
      </c>
      <c r="H515" s="288">
        <v>139500</v>
      </c>
      <c r="I515" s="288">
        <v>139500</v>
      </c>
      <c r="J515" s="288">
        <v>639500</v>
      </c>
      <c r="K515" s="288">
        <v>500000</v>
      </c>
      <c r="L515" s="12">
        <v>0</v>
      </c>
      <c r="M515" s="12">
        <v>0</v>
      </c>
      <c r="N515" s="12">
        <v>0</v>
      </c>
    </row>
    <row r="516" ht="12.75">
      <c r="E516" s="12" t="s">
        <v>211</v>
      </c>
    </row>
    <row r="517" spans="5:11" ht="12.75">
      <c r="E517" s="12" t="s">
        <v>91</v>
      </c>
      <c r="F517" s="12">
        <v>2</v>
      </c>
      <c r="G517" s="12" t="s">
        <v>233</v>
      </c>
      <c r="H517" s="12">
        <v>0</v>
      </c>
      <c r="I517" s="12">
        <v>0</v>
      </c>
      <c r="J517" s="288">
        <v>158000</v>
      </c>
      <c r="K517" s="288">
        <v>158000</v>
      </c>
    </row>
    <row r="518" spans="5:14" ht="12.75">
      <c r="E518" s="12" t="s">
        <v>282</v>
      </c>
      <c r="H518" s="12">
        <v>0</v>
      </c>
      <c r="I518" s="12">
        <v>0</v>
      </c>
      <c r="J518" s="288">
        <v>158000</v>
      </c>
      <c r="K518" s="288">
        <v>158000</v>
      </c>
      <c r="L518" s="12">
        <v>0</v>
      </c>
      <c r="M518" s="12">
        <v>0</v>
      </c>
      <c r="N518" s="12">
        <v>0</v>
      </c>
    </row>
    <row r="519" spans="5:10" ht="12.75">
      <c r="E519" s="12" t="s">
        <v>246</v>
      </c>
      <c r="H519" s="288">
        <v>300000</v>
      </c>
      <c r="I519" s="288">
        <v>300000</v>
      </c>
      <c r="J519" s="288">
        <v>300000</v>
      </c>
    </row>
    <row r="520" spans="5:10" ht="12.75">
      <c r="E520" s="12" t="s">
        <v>247</v>
      </c>
      <c r="H520" s="288">
        <v>162000</v>
      </c>
      <c r="I520" s="288">
        <v>162000</v>
      </c>
      <c r="J520" s="288">
        <v>162000</v>
      </c>
    </row>
    <row r="521" spans="5:14" ht="12.75">
      <c r="E521" s="12" t="s">
        <v>248</v>
      </c>
      <c r="H521" s="288">
        <v>22366256</v>
      </c>
      <c r="I521" s="288">
        <v>22366256</v>
      </c>
      <c r="J521" s="288">
        <v>255662021</v>
      </c>
      <c r="K521" s="288">
        <v>105516875</v>
      </c>
      <c r="L521" s="288">
        <v>70630000</v>
      </c>
      <c r="M521" s="288">
        <v>57148890</v>
      </c>
      <c r="N521" s="12">
        <v>0</v>
      </c>
    </row>
    <row r="522" spans="5:14" ht="76.5">
      <c r="E522" s="306" t="s">
        <v>279</v>
      </c>
      <c r="H522" s="288">
        <v>621343</v>
      </c>
      <c r="I522" s="288">
        <v>621343</v>
      </c>
      <c r="J522" s="288">
        <v>9672377</v>
      </c>
      <c r="K522" s="288">
        <v>9051034</v>
      </c>
      <c r="L522" s="12">
        <v>0</v>
      </c>
      <c r="M522" s="12">
        <v>0</v>
      </c>
      <c r="N522" s="12">
        <v>0</v>
      </c>
    </row>
    <row r="523" spans="5:14" ht="12.75">
      <c r="E523" s="12" t="s">
        <v>249</v>
      </c>
      <c r="H523" s="288">
        <v>462000</v>
      </c>
      <c r="I523" s="288">
        <v>462000</v>
      </c>
      <c r="J523" s="288">
        <v>462000</v>
      </c>
      <c r="K523" s="12">
        <v>0</v>
      </c>
      <c r="L523" s="12">
        <v>0</v>
      </c>
      <c r="M523" s="12">
        <v>0</v>
      </c>
      <c r="N523" s="12">
        <v>0</v>
      </c>
    </row>
    <row r="524" spans="5:14" ht="12.75">
      <c r="E524" s="12" t="s">
        <v>26</v>
      </c>
      <c r="H524" s="288">
        <v>23449599</v>
      </c>
      <c r="I524" s="288">
        <v>23449599</v>
      </c>
      <c r="J524" s="288">
        <v>265796398</v>
      </c>
      <c r="K524" s="288">
        <v>114567909</v>
      </c>
      <c r="L524" s="288">
        <v>70630000</v>
      </c>
      <c r="M524" s="288">
        <v>57148890</v>
      </c>
      <c r="N524" s="12">
        <v>0</v>
      </c>
    </row>
    <row r="526" spans="5:13" ht="12.75">
      <c r="E526" s="12" t="s">
        <v>103</v>
      </c>
      <c r="H526" s="12" t="s">
        <v>104</v>
      </c>
      <c r="K526" s="12" t="s">
        <v>105</v>
      </c>
      <c r="M526" s="12" t="s">
        <v>106</v>
      </c>
    </row>
    <row r="527" spans="5:13" ht="12.75">
      <c r="E527" s="12" t="s">
        <v>294</v>
      </c>
      <c r="H527" s="12" t="s">
        <v>108</v>
      </c>
      <c r="K527" s="12" t="s">
        <v>295</v>
      </c>
      <c r="M527" s="12" t="s">
        <v>110</v>
      </c>
    </row>
  </sheetData>
  <sheetProtection/>
  <mergeCells count="49">
    <mergeCell ref="A270:F270"/>
    <mergeCell ref="G270:J270"/>
    <mergeCell ref="A245:C245"/>
    <mergeCell ref="A246:C246"/>
    <mergeCell ref="A247:C247"/>
    <mergeCell ref="A248:J248"/>
    <mergeCell ref="A254:C254"/>
    <mergeCell ref="A255:C255"/>
    <mergeCell ref="A262:C262"/>
    <mergeCell ref="A263:C263"/>
    <mergeCell ref="A49:C49"/>
    <mergeCell ref="A50:J50"/>
    <mergeCell ref="A57:C57"/>
    <mergeCell ref="A58:J58"/>
    <mergeCell ref="A105:C105"/>
    <mergeCell ref="A106:J106"/>
    <mergeCell ref="A208:C208"/>
    <mergeCell ref="A209:C209"/>
    <mergeCell ref="A259:C259"/>
    <mergeCell ref="A260:C260"/>
    <mergeCell ref="A261:C261"/>
    <mergeCell ref="A210:J210"/>
    <mergeCell ref="A214:C214"/>
    <mergeCell ref="A215:J215"/>
    <mergeCell ref="A264:C264"/>
    <mergeCell ref="A265:C265"/>
    <mergeCell ref="A253:C253"/>
    <mergeCell ref="A256:C256"/>
    <mergeCell ref="A257:J257"/>
    <mergeCell ref="A229:C229"/>
    <mergeCell ref="A230:C230"/>
    <mergeCell ref="A231:C231"/>
    <mergeCell ref="A232:J232"/>
    <mergeCell ref="A207:C207"/>
    <mergeCell ref="A36:J36"/>
    <mergeCell ref="A17:J17"/>
    <mergeCell ref="A19:C19"/>
    <mergeCell ref="A20:J20"/>
    <mergeCell ref="A32:C32"/>
    <mergeCell ref="A33:F33"/>
    <mergeCell ref="A35:C35"/>
    <mergeCell ref="A109:J109"/>
    <mergeCell ref="A206:C206"/>
    <mergeCell ref="I1:J1"/>
    <mergeCell ref="A5:J5"/>
    <mergeCell ref="A7:J7"/>
    <mergeCell ref="I9:J9"/>
    <mergeCell ref="A12:J12"/>
    <mergeCell ref="A16:C16"/>
  </mergeCells>
  <printOptions/>
  <pageMargins left="0.2" right="0.15748031496062992" top="0.31" bottom="0.2" header="0.72" footer="0.4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47"/>
  <sheetViews>
    <sheetView zoomScalePageLayoutView="0" workbookViewId="0" topLeftCell="C1">
      <pane ySplit="1" topLeftCell="A49" activePane="bottomLeft" state="frozen"/>
      <selection pane="topLeft" activeCell="A1" sqref="A1"/>
      <selection pane="bottomLeft" activeCell="T55" sqref="T55"/>
    </sheetView>
  </sheetViews>
  <sheetFormatPr defaultColWidth="9.140625" defaultRowHeight="12.75"/>
  <cols>
    <col min="1" max="1" width="41.57421875" style="12" customWidth="1"/>
    <col min="2" max="2" width="7.28125" style="12" customWidth="1"/>
    <col min="3" max="3" width="9.7109375" style="12" customWidth="1"/>
    <col min="4" max="4" width="13.8515625" style="12" customWidth="1"/>
    <col min="5" max="5" width="12.28125" style="12" customWidth="1"/>
    <col min="6" max="6" width="13.00390625" style="12" customWidth="1"/>
    <col min="7" max="7" width="13.140625" style="12" customWidth="1"/>
    <col min="8" max="8" width="11.421875" style="12" customWidth="1"/>
    <col min="9" max="9" width="11.57421875" style="12" customWidth="1"/>
    <col min="10" max="10" width="12.7109375" style="12" customWidth="1"/>
    <col min="11" max="11" width="10.00390625" style="12" customWidth="1"/>
    <col min="12" max="12" width="9.140625" style="12" hidden="1" customWidth="1"/>
    <col min="13" max="13" width="9.57421875" style="12" customWidth="1"/>
    <col min="14" max="14" width="8.57421875" style="12" customWidth="1"/>
    <col min="15" max="16384" width="9.140625" style="12" customWidth="1"/>
  </cols>
  <sheetData>
    <row r="1" spans="1:11" ht="20.25" customHeight="1" thickBot="1">
      <c r="A1" s="9" t="s">
        <v>1</v>
      </c>
      <c r="B1" s="11"/>
      <c r="C1" s="11"/>
      <c r="D1" s="11"/>
      <c r="E1" s="11"/>
      <c r="F1" s="11"/>
      <c r="G1" s="11"/>
      <c r="H1" s="11"/>
      <c r="I1" s="518" t="s">
        <v>102</v>
      </c>
      <c r="J1" s="519"/>
      <c r="K1" s="11"/>
    </row>
    <row r="2" spans="1:11" ht="20.25" customHeight="1" hidden="1">
      <c r="A2" s="9"/>
      <c r="B2" s="11"/>
      <c r="C2" s="11"/>
      <c r="D2" s="11"/>
      <c r="E2" s="11"/>
      <c r="F2" s="11"/>
      <c r="G2" s="11"/>
      <c r="H2" s="11"/>
      <c r="I2" s="10"/>
      <c r="J2" s="10"/>
      <c r="K2" s="11"/>
    </row>
    <row r="3" spans="1:11" ht="20.25" customHeight="1" hidden="1">
      <c r="A3" s="9"/>
      <c r="B3" s="11"/>
      <c r="C3" s="11"/>
      <c r="D3" s="11"/>
      <c r="E3" s="11"/>
      <c r="F3" s="11"/>
      <c r="G3" s="11"/>
      <c r="H3" s="11"/>
      <c r="I3" s="10"/>
      <c r="J3" s="10"/>
      <c r="K3" s="11"/>
    </row>
    <row r="4" spans="1:11" ht="20.25" customHeight="1" hidden="1">
      <c r="A4" s="9"/>
      <c r="B4" s="11"/>
      <c r="C4" s="11"/>
      <c r="D4" s="11"/>
      <c r="E4" s="11"/>
      <c r="F4" s="11"/>
      <c r="G4" s="11"/>
      <c r="H4" s="11"/>
      <c r="I4" s="10"/>
      <c r="J4" s="10"/>
      <c r="K4" s="11"/>
    </row>
    <row r="5" spans="1:11" ht="27.75" customHeight="1">
      <c r="A5" s="520" t="s">
        <v>164</v>
      </c>
      <c r="B5" s="520"/>
      <c r="C5" s="520"/>
      <c r="D5" s="520"/>
      <c r="E5" s="520"/>
      <c r="F5" s="520"/>
      <c r="G5" s="520"/>
      <c r="H5" s="520"/>
      <c r="I5" s="520"/>
      <c r="J5" s="520"/>
      <c r="K5" s="11"/>
    </row>
    <row r="6" spans="1:11" ht="27.75" customHeight="1" hidden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11"/>
    </row>
    <row r="7" spans="1:11" ht="18.75" customHeight="1" thickBot="1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11"/>
    </row>
    <row r="8" spans="1:11" ht="18.75" customHeight="1" hidden="1" thickBot="1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11"/>
    </row>
    <row r="9" spans="1:11" ht="17.25" customHeight="1" thickBot="1">
      <c r="A9" s="11"/>
      <c r="B9" s="11"/>
      <c r="C9" s="11"/>
      <c r="D9" s="11"/>
      <c r="E9" s="11"/>
      <c r="F9" s="11"/>
      <c r="G9" s="11"/>
      <c r="H9" s="11"/>
      <c r="I9" s="525" t="s">
        <v>163</v>
      </c>
      <c r="J9" s="526"/>
      <c r="K9" s="11"/>
    </row>
    <row r="10" spans="1:11" ht="62.25" customHeight="1" thickBot="1">
      <c r="A10" s="307" t="s">
        <v>81</v>
      </c>
      <c r="B10" s="308" t="s">
        <v>84</v>
      </c>
      <c r="C10" s="309" t="s">
        <v>82</v>
      </c>
      <c r="D10" s="309" t="s">
        <v>228</v>
      </c>
      <c r="E10" s="309" t="s">
        <v>229</v>
      </c>
      <c r="F10" s="309" t="s">
        <v>83</v>
      </c>
      <c r="G10" s="310" t="s">
        <v>111</v>
      </c>
      <c r="H10" s="310" t="s">
        <v>112</v>
      </c>
      <c r="I10" s="310" t="s">
        <v>161</v>
      </c>
      <c r="J10" s="309" t="s">
        <v>162</v>
      </c>
      <c r="K10" s="11"/>
    </row>
    <row r="11" spans="1:11" ht="13.5" customHeight="1" thickBo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2">
        <v>7</v>
      </c>
      <c r="H11" s="42">
        <v>8</v>
      </c>
      <c r="I11" s="13">
        <v>9</v>
      </c>
      <c r="J11" s="42">
        <v>10</v>
      </c>
      <c r="K11" s="11"/>
    </row>
    <row r="12" spans="1:11" ht="15" customHeight="1" thickBot="1">
      <c r="A12" s="529" t="s">
        <v>9</v>
      </c>
      <c r="B12" s="530"/>
      <c r="C12" s="530"/>
      <c r="D12" s="530"/>
      <c r="E12" s="530"/>
      <c r="F12" s="530"/>
      <c r="G12" s="530"/>
      <c r="H12" s="530"/>
      <c r="I12" s="530"/>
      <c r="J12" s="531"/>
      <c r="K12" s="11"/>
    </row>
    <row r="13" spans="1:14" ht="15">
      <c r="A13" s="207" t="s">
        <v>27</v>
      </c>
      <c r="B13" s="205" t="s">
        <v>2</v>
      </c>
      <c r="C13" s="206" t="s">
        <v>3</v>
      </c>
      <c r="D13" s="137">
        <v>480000</v>
      </c>
      <c r="E13" s="138">
        <f>D13</f>
        <v>480000</v>
      </c>
      <c r="F13" s="208">
        <f>D13+G13+H13+I13+J13</f>
        <v>480000</v>
      </c>
      <c r="G13" s="138">
        <v>0</v>
      </c>
      <c r="H13" s="138">
        <v>0</v>
      </c>
      <c r="I13" s="138">
        <v>0</v>
      </c>
      <c r="J13" s="139">
        <v>0</v>
      </c>
      <c r="K13" s="11"/>
      <c r="N13" s="288">
        <f>E13+G13-F13+H13+I13+J13</f>
        <v>0</v>
      </c>
    </row>
    <row r="14" spans="1:14" ht="15">
      <c r="A14" s="45" t="s">
        <v>296</v>
      </c>
      <c r="B14" s="311" t="s">
        <v>2</v>
      </c>
      <c r="C14" s="312" t="s">
        <v>3</v>
      </c>
      <c r="D14" s="48">
        <v>36000</v>
      </c>
      <c r="E14" s="3">
        <f>D14</f>
        <v>36000</v>
      </c>
      <c r="F14" s="313">
        <f>D14+G14+H14+I14+J14</f>
        <v>36000</v>
      </c>
      <c r="G14" s="3">
        <v>0</v>
      </c>
      <c r="H14" s="3">
        <v>0</v>
      </c>
      <c r="I14" s="3">
        <v>0</v>
      </c>
      <c r="J14" s="6">
        <v>0</v>
      </c>
      <c r="K14" s="11"/>
      <c r="N14" s="288">
        <f aca="true" t="shared" si="0" ref="N14:N79">E14+G14-F14+H14+I14+J14</f>
        <v>0</v>
      </c>
    </row>
    <row r="15" spans="1:14" ht="15.75" thickBot="1">
      <c r="A15" s="122" t="s">
        <v>226</v>
      </c>
      <c r="B15" s="203" t="s">
        <v>2</v>
      </c>
      <c r="C15" s="204" t="s">
        <v>3</v>
      </c>
      <c r="D15" s="165">
        <v>134000</v>
      </c>
      <c r="E15" s="123">
        <f>D15</f>
        <v>134000</v>
      </c>
      <c r="F15" s="202">
        <f>D15+G15+H15+I15+J15</f>
        <v>134000</v>
      </c>
      <c r="G15" s="123">
        <v>0</v>
      </c>
      <c r="H15" s="123">
        <v>0</v>
      </c>
      <c r="I15" s="123">
        <v>0</v>
      </c>
      <c r="J15" s="124">
        <v>0</v>
      </c>
      <c r="K15" s="11"/>
      <c r="N15" s="288">
        <f t="shared" si="0"/>
        <v>0</v>
      </c>
    </row>
    <row r="16" spans="1:14" ht="19.5" customHeight="1" thickBot="1">
      <c r="A16" s="527" t="s">
        <v>4</v>
      </c>
      <c r="B16" s="528"/>
      <c r="C16" s="528"/>
      <c r="D16" s="200">
        <f>SUM(D13:D15)</f>
        <v>650000</v>
      </c>
      <c r="E16" s="200">
        <f>SUM(E13:E15)</f>
        <v>650000</v>
      </c>
      <c r="F16" s="200">
        <f>SUM(F13:F15)</f>
        <v>650000</v>
      </c>
      <c r="G16" s="200">
        <f>SUM(G13:G13)</f>
        <v>0</v>
      </c>
      <c r="H16" s="200">
        <f>SUM(H13:H13)</f>
        <v>0</v>
      </c>
      <c r="I16" s="200">
        <f>SUM(I13:I13)</f>
        <v>0</v>
      </c>
      <c r="J16" s="201">
        <f>SUM(J13:J13)</f>
        <v>0</v>
      </c>
      <c r="K16" s="11"/>
      <c r="N16" s="288">
        <f t="shared" si="0"/>
        <v>0</v>
      </c>
    </row>
    <row r="17" spans="1:14" ht="15.75" customHeight="1" hidden="1">
      <c r="A17" s="576" t="s">
        <v>10</v>
      </c>
      <c r="B17" s="522"/>
      <c r="C17" s="522"/>
      <c r="D17" s="522"/>
      <c r="E17" s="522"/>
      <c r="F17" s="522"/>
      <c r="G17" s="522"/>
      <c r="H17" s="522"/>
      <c r="I17" s="522"/>
      <c r="J17" s="577"/>
      <c r="K17" s="11"/>
      <c r="N17" s="288">
        <f t="shared" si="0"/>
        <v>0</v>
      </c>
    </row>
    <row r="18" spans="1:14" ht="15.75" customHeight="1" hidden="1" thickBot="1">
      <c r="A18" s="104"/>
      <c r="B18" s="105" t="s">
        <v>2</v>
      </c>
      <c r="C18" s="106" t="s">
        <v>5</v>
      </c>
      <c r="D18" s="107">
        <v>0</v>
      </c>
      <c r="E18" s="107">
        <v>0</v>
      </c>
      <c r="F18" s="108">
        <v>0</v>
      </c>
      <c r="G18" s="109">
        <v>0</v>
      </c>
      <c r="H18" s="110">
        <v>0</v>
      </c>
      <c r="I18" s="110">
        <v>0</v>
      </c>
      <c r="J18" s="111">
        <v>0</v>
      </c>
      <c r="K18" s="11"/>
      <c r="N18" s="288">
        <f t="shared" si="0"/>
        <v>0</v>
      </c>
    </row>
    <row r="19" spans="1:14" ht="26.25" customHeight="1" hidden="1" thickBot="1">
      <c r="A19" s="532" t="s">
        <v>6</v>
      </c>
      <c r="B19" s="533"/>
      <c r="C19" s="533"/>
      <c r="D19" s="125">
        <f aca="true" t="shared" si="1" ref="D19:J19">SUM(D18)</f>
        <v>0</v>
      </c>
      <c r="E19" s="125">
        <f t="shared" si="1"/>
        <v>0</v>
      </c>
      <c r="F19" s="125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3">
        <f t="shared" si="1"/>
        <v>0</v>
      </c>
      <c r="K19" s="11"/>
      <c r="N19" s="288">
        <f t="shared" si="0"/>
        <v>0</v>
      </c>
    </row>
    <row r="20" spans="1:14" ht="15" thickBot="1">
      <c r="A20" s="534" t="s">
        <v>11</v>
      </c>
      <c r="B20" s="535"/>
      <c r="C20" s="535"/>
      <c r="D20" s="535"/>
      <c r="E20" s="535"/>
      <c r="F20" s="535"/>
      <c r="G20" s="535"/>
      <c r="H20" s="535"/>
      <c r="I20" s="535"/>
      <c r="J20" s="536"/>
      <c r="K20" s="11"/>
      <c r="N20" s="288">
        <f t="shared" si="0"/>
        <v>0</v>
      </c>
    </row>
    <row r="21" spans="1:14" ht="26.25">
      <c r="A21" s="51" t="s">
        <v>155</v>
      </c>
      <c r="B21" s="4" t="s">
        <v>2</v>
      </c>
      <c r="C21" s="5" t="s">
        <v>12</v>
      </c>
      <c r="D21" s="52">
        <v>1000</v>
      </c>
      <c r="E21" s="52">
        <f>D21</f>
        <v>1000</v>
      </c>
      <c r="F21" s="53">
        <v>130000</v>
      </c>
      <c r="G21" s="45">
        <v>129000</v>
      </c>
      <c r="H21" s="3">
        <v>0</v>
      </c>
      <c r="I21" s="3">
        <v>0</v>
      </c>
      <c r="J21" s="6">
        <v>0</v>
      </c>
      <c r="K21" s="11"/>
      <c r="N21" s="288">
        <f t="shared" si="0"/>
        <v>0</v>
      </c>
    </row>
    <row r="22" spans="1:14" ht="26.25">
      <c r="A22" s="51" t="s">
        <v>297</v>
      </c>
      <c r="B22" s="4" t="s">
        <v>2</v>
      </c>
      <c r="C22" s="5" t="s">
        <v>12</v>
      </c>
      <c r="D22" s="52">
        <v>1000</v>
      </c>
      <c r="E22" s="52">
        <f>D22</f>
        <v>1000</v>
      </c>
      <c r="F22" s="53">
        <v>3286330</v>
      </c>
      <c r="G22" s="45">
        <v>3285330</v>
      </c>
      <c r="H22" s="3">
        <v>0</v>
      </c>
      <c r="I22" s="3">
        <v>0</v>
      </c>
      <c r="J22" s="6">
        <v>0</v>
      </c>
      <c r="K22" s="287"/>
      <c r="N22" s="288">
        <f t="shared" si="0"/>
        <v>0</v>
      </c>
    </row>
    <row r="23" spans="1:14" ht="26.25">
      <c r="A23" s="54" t="s">
        <v>50</v>
      </c>
      <c r="B23" s="4" t="s">
        <v>2</v>
      </c>
      <c r="C23" s="5" t="s">
        <v>12</v>
      </c>
      <c r="D23" s="55">
        <v>157000</v>
      </c>
      <c r="E23" s="52">
        <f>D23</f>
        <v>157000</v>
      </c>
      <c r="F23" s="53">
        <f aca="true" t="shared" si="2" ref="F23:F29">D23+G23+H23+I23+J23</f>
        <v>157000</v>
      </c>
      <c r="G23" s="45">
        <v>0</v>
      </c>
      <c r="H23" s="3">
        <v>0</v>
      </c>
      <c r="I23" s="3">
        <v>0</v>
      </c>
      <c r="J23" s="6">
        <v>0</v>
      </c>
      <c r="K23" s="11"/>
      <c r="N23" s="288">
        <f t="shared" si="0"/>
        <v>0</v>
      </c>
    </row>
    <row r="24" spans="1:14" ht="26.25">
      <c r="A24" s="54" t="s">
        <v>62</v>
      </c>
      <c r="B24" s="4" t="s">
        <v>2</v>
      </c>
      <c r="C24" s="5" t="s">
        <v>12</v>
      </c>
      <c r="D24" s="55">
        <v>50000</v>
      </c>
      <c r="E24" s="52">
        <v>50000</v>
      </c>
      <c r="F24" s="53">
        <f t="shared" si="2"/>
        <v>119000</v>
      </c>
      <c r="G24" s="45">
        <v>69000</v>
      </c>
      <c r="H24" s="3">
        <v>0</v>
      </c>
      <c r="I24" s="3">
        <v>0</v>
      </c>
      <c r="J24" s="6">
        <v>0</v>
      </c>
      <c r="K24" s="11"/>
      <c r="N24" s="288">
        <f t="shared" si="0"/>
        <v>0</v>
      </c>
    </row>
    <row r="25" spans="1:14" ht="26.25">
      <c r="A25" s="54" t="s">
        <v>298</v>
      </c>
      <c r="B25" s="4" t="s">
        <v>2</v>
      </c>
      <c r="C25" s="5" t="s">
        <v>12</v>
      </c>
      <c r="D25" s="55">
        <v>75000</v>
      </c>
      <c r="E25" s="52">
        <f>D25</f>
        <v>75000</v>
      </c>
      <c r="F25" s="53">
        <f t="shared" si="2"/>
        <v>75000</v>
      </c>
      <c r="G25" s="45">
        <v>0</v>
      </c>
      <c r="H25" s="3">
        <v>0</v>
      </c>
      <c r="I25" s="3">
        <v>0</v>
      </c>
      <c r="J25" s="6">
        <v>0</v>
      </c>
      <c r="K25" s="11"/>
      <c r="N25" s="288">
        <f t="shared" si="0"/>
        <v>0</v>
      </c>
    </row>
    <row r="26" spans="1:14" ht="26.25">
      <c r="A26" s="54" t="s">
        <v>51</v>
      </c>
      <c r="B26" s="4" t="s">
        <v>2</v>
      </c>
      <c r="C26" s="5" t="s">
        <v>12</v>
      </c>
      <c r="D26" s="55">
        <v>1000</v>
      </c>
      <c r="E26" s="52">
        <f>D26</f>
        <v>1000</v>
      </c>
      <c r="F26" s="53">
        <f t="shared" si="2"/>
        <v>156000</v>
      </c>
      <c r="G26" s="45">
        <v>155000</v>
      </c>
      <c r="H26" s="3">
        <v>0</v>
      </c>
      <c r="I26" s="3">
        <v>0</v>
      </c>
      <c r="J26" s="6">
        <v>0</v>
      </c>
      <c r="K26" s="11"/>
      <c r="N26" s="288">
        <f t="shared" si="0"/>
        <v>0</v>
      </c>
    </row>
    <row r="27" spans="1:14" ht="26.25">
      <c r="A27" s="54" t="s">
        <v>85</v>
      </c>
      <c r="B27" s="4" t="s">
        <v>2</v>
      </c>
      <c r="C27" s="5" t="s">
        <v>12</v>
      </c>
      <c r="D27" s="55">
        <v>1000</v>
      </c>
      <c r="E27" s="52">
        <f>D27</f>
        <v>1000</v>
      </c>
      <c r="F27" s="53">
        <f t="shared" si="2"/>
        <v>139000</v>
      </c>
      <c r="G27" s="45">
        <v>138000</v>
      </c>
      <c r="H27" s="3"/>
      <c r="I27" s="3"/>
      <c r="J27" s="6"/>
      <c r="K27" s="11"/>
      <c r="N27" s="288">
        <f t="shared" si="0"/>
        <v>0</v>
      </c>
    </row>
    <row r="28" spans="1:14" ht="25.5">
      <c r="A28" s="314" t="s">
        <v>299</v>
      </c>
      <c r="B28" s="4" t="s">
        <v>2</v>
      </c>
      <c r="C28" s="5" t="s">
        <v>12</v>
      </c>
      <c r="D28" s="55">
        <v>118002</v>
      </c>
      <c r="E28" s="52">
        <f>D28</f>
        <v>118002</v>
      </c>
      <c r="F28" s="53">
        <f t="shared" si="2"/>
        <v>118002</v>
      </c>
      <c r="G28" s="45">
        <v>0</v>
      </c>
      <c r="H28" s="3">
        <v>0</v>
      </c>
      <c r="I28" s="3">
        <v>0</v>
      </c>
      <c r="J28" s="6">
        <v>0</v>
      </c>
      <c r="K28" s="11"/>
      <c r="N28" s="288">
        <f t="shared" si="0"/>
        <v>0</v>
      </c>
    </row>
    <row r="29" spans="1:14" ht="39" thickBot="1">
      <c r="A29" s="314" t="s">
        <v>300</v>
      </c>
      <c r="B29" s="4" t="s">
        <v>2</v>
      </c>
      <c r="C29" s="5" t="s">
        <v>12</v>
      </c>
      <c r="D29" s="48">
        <v>98900</v>
      </c>
      <c r="E29" s="52">
        <f>D29</f>
        <v>98900</v>
      </c>
      <c r="F29" s="53">
        <f t="shared" si="2"/>
        <v>98900</v>
      </c>
      <c r="G29" s="45">
        <v>0</v>
      </c>
      <c r="H29" s="3">
        <v>0</v>
      </c>
      <c r="I29" s="3">
        <v>0</v>
      </c>
      <c r="J29" s="6">
        <v>0</v>
      </c>
      <c r="K29" s="11"/>
      <c r="N29" s="288">
        <f t="shared" si="0"/>
        <v>0</v>
      </c>
    </row>
    <row r="30" spans="1:14" ht="15.75" customHeight="1" hidden="1" thickBot="1">
      <c r="A30" s="501" t="s">
        <v>13</v>
      </c>
      <c r="B30" s="502"/>
      <c r="C30" s="503"/>
      <c r="D30" s="84">
        <f aca="true" t="shared" si="3" ref="D30:J30">SUM(D21:D29)</f>
        <v>502902</v>
      </c>
      <c r="E30" s="84">
        <f t="shared" si="3"/>
        <v>502902</v>
      </c>
      <c r="F30" s="85">
        <f t="shared" si="3"/>
        <v>4279232</v>
      </c>
      <c r="G30" s="85">
        <f t="shared" si="3"/>
        <v>3776330</v>
      </c>
      <c r="H30" s="85">
        <f t="shared" si="3"/>
        <v>0</v>
      </c>
      <c r="I30" s="85">
        <f t="shared" si="3"/>
        <v>0</v>
      </c>
      <c r="J30" s="86">
        <f t="shared" si="3"/>
        <v>0</v>
      </c>
      <c r="K30" s="11"/>
      <c r="N30" s="288">
        <f t="shared" si="0"/>
        <v>0</v>
      </c>
    </row>
    <row r="31" spans="1:14" ht="15.75" customHeight="1" hidden="1" thickBot="1">
      <c r="A31" s="499" t="s">
        <v>14</v>
      </c>
      <c r="B31" s="500"/>
      <c r="C31" s="500"/>
      <c r="D31" s="500"/>
      <c r="E31" s="500"/>
      <c r="F31" s="500"/>
      <c r="G31" s="69"/>
      <c r="H31" s="70"/>
      <c r="I31" s="70"/>
      <c r="J31" s="71"/>
      <c r="K31" s="11"/>
      <c r="N31" s="288">
        <f t="shared" si="0"/>
        <v>0</v>
      </c>
    </row>
    <row r="32" spans="1:14" ht="15.75" customHeight="1" thickBot="1">
      <c r="A32" s="501" t="s">
        <v>13</v>
      </c>
      <c r="B32" s="502"/>
      <c r="C32" s="503"/>
      <c r="D32" s="84">
        <f>SUM(D21:D29)</f>
        <v>502902</v>
      </c>
      <c r="E32" s="84">
        <f aca="true" t="shared" si="4" ref="E32:J32">SUM(E21:E29)</f>
        <v>502902</v>
      </c>
      <c r="F32" s="84">
        <f t="shared" si="4"/>
        <v>4279232</v>
      </c>
      <c r="G32" s="84">
        <f t="shared" si="4"/>
        <v>3776330</v>
      </c>
      <c r="H32" s="84">
        <f t="shared" si="4"/>
        <v>0</v>
      </c>
      <c r="I32" s="84">
        <f t="shared" si="4"/>
        <v>0</v>
      </c>
      <c r="J32" s="84">
        <f t="shared" si="4"/>
        <v>0</v>
      </c>
      <c r="K32" s="11"/>
      <c r="N32" s="288"/>
    </row>
    <row r="33" spans="1:14" ht="19.5" customHeight="1">
      <c r="A33" s="581" t="s">
        <v>16</v>
      </c>
      <c r="B33" s="582"/>
      <c r="C33" s="582"/>
      <c r="D33" s="582"/>
      <c r="E33" s="582"/>
      <c r="F33" s="582"/>
      <c r="G33" s="365"/>
      <c r="H33" s="366"/>
      <c r="I33" s="366"/>
      <c r="J33" s="367"/>
      <c r="K33" s="11"/>
      <c r="N33" s="288">
        <f t="shared" si="0"/>
        <v>0</v>
      </c>
    </row>
    <row r="34" spans="1:14" ht="21.75" customHeight="1" hidden="1">
      <c r="A34" s="72"/>
      <c r="B34" s="4" t="s">
        <v>2</v>
      </c>
      <c r="C34" s="5" t="s">
        <v>15</v>
      </c>
      <c r="D34" s="14"/>
      <c r="E34" s="14"/>
      <c r="F34" s="15"/>
      <c r="G34" s="73"/>
      <c r="H34" s="74"/>
      <c r="I34" s="74"/>
      <c r="J34" s="75"/>
      <c r="K34" s="11"/>
      <c r="N34" s="288">
        <f t="shared" si="0"/>
        <v>0</v>
      </c>
    </row>
    <row r="35" spans="1:14" ht="21.75" customHeight="1" hidden="1">
      <c r="A35" s="510" t="s">
        <v>7</v>
      </c>
      <c r="B35" s="511"/>
      <c r="C35" s="512"/>
      <c r="D35" s="16">
        <f>SUM(D34:D34)</f>
        <v>0</v>
      </c>
      <c r="E35" s="16">
        <f>SUM(E34:E34)</f>
        <v>0</v>
      </c>
      <c r="F35" s="17">
        <f>SUM(F34:F34)</f>
        <v>0</v>
      </c>
      <c r="G35" s="76"/>
      <c r="H35" s="77"/>
      <c r="I35" s="77"/>
      <c r="J35" s="78"/>
      <c r="K35" s="11"/>
      <c r="N35" s="288">
        <f t="shared" si="0"/>
        <v>0</v>
      </c>
    </row>
    <row r="36" spans="1:14" ht="21.75" customHeight="1" hidden="1">
      <c r="A36" s="476" t="s">
        <v>16</v>
      </c>
      <c r="B36" s="477"/>
      <c r="C36" s="477"/>
      <c r="D36" s="477"/>
      <c r="E36" s="477"/>
      <c r="F36" s="477"/>
      <c r="G36" s="477"/>
      <c r="H36" s="477"/>
      <c r="I36" s="477"/>
      <c r="J36" s="478"/>
      <c r="K36" s="11"/>
      <c r="N36" s="288">
        <f t="shared" si="0"/>
        <v>0</v>
      </c>
    </row>
    <row r="37" spans="1:14" ht="21.75" customHeight="1">
      <c r="A37" s="167" t="s">
        <v>157</v>
      </c>
      <c r="B37" s="4" t="s">
        <v>2</v>
      </c>
      <c r="C37" s="5" t="s">
        <v>17</v>
      </c>
      <c r="D37" s="140">
        <v>3500</v>
      </c>
      <c r="E37" s="43">
        <f>D37</f>
        <v>3500</v>
      </c>
      <c r="F37" s="44">
        <f>D37+G37+H37+I37+J37</f>
        <v>3500</v>
      </c>
      <c r="G37" s="45">
        <v>0</v>
      </c>
      <c r="H37" s="3">
        <v>0</v>
      </c>
      <c r="I37" s="3">
        <v>0</v>
      </c>
      <c r="J37" s="6">
        <v>0</v>
      </c>
      <c r="K37" s="11"/>
      <c r="N37" s="288"/>
    </row>
    <row r="38" spans="1:14" ht="19.5" customHeight="1">
      <c r="A38" s="315" t="s">
        <v>301</v>
      </c>
      <c r="B38" s="46" t="s">
        <v>2</v>
      </c>
      <c r="C38" s="47" t="s">
        <v>17</v>
      </c>
      <c r="D38" s="140">
        <v>535000</v>
      </c>
      <c r="E38" s="43">
        <f aca="true" t="shared" si="5" ref="E38:E48">D38</f>
        <v>535000</v>
      </c>
      <c r="F38" s="44">
        <f aca="true" t="shared" si="6" ref="F38:F48">D38+G38+H38+I38+J38</f>
        <v>535000</v>
      </c>
      <c r="G38" s="45">
        <v>0</v>
      </c>
      <c r="H38" s="3">
        <v>0</v>
      </c>
      <c r="I38" s="3">
        <v>0</v>
      </c>
      <c r="J38" s="6">
        <v>0</v>
      </c>
      <c r="K38" s="11"/>
      <c r="N38" s="288">
        <f t="shared" si="0"/>
        <v>0</v>
      </c>
    </row>
    <row r="39" spans="1:14" ht="18" customHeight="1">
      <c r="A39" s="316" t="s">
        <v>52</v>
      </c>
      <c r="B39" s="46" t="s">
        <v>2</v>
      </c>
      <c r="C39" s="47" t="s">
        <v>17</v>
      </c>
      <c r="D39" s="48">
        <v>1000</v>
      </c>
      <c r="E39" s="43">
        <f t="shared" si="5"/>
        <v>1000</v>
      </c>
      <c r="F39" s="44">
        <f t="shared" si="6"/>
        <v>130000</v>
      </c>
      <c r="G39" s="45">
        <v>129000</v>
      </c>
      <c r="H39" s="3">
        <v>0</v>
      </c>
      <c r="I39" s="3">
        <v>0</v>
      </c>
      <c r="J39" s="6">
        <v>0</v>
      </c>
      <c r="K39" s="11"/>
      <c r="N39" s="288">
        <f t="shared" si="0"/>
        <v>0</v>
      </c>
    </row>
    <row r="40" spans="1:14" ht="37.5" customHeight="1">
      <c r="A40" s="57" t="s">
        <v>63</v>
      </c>
      <c r="B40" s="46" t="s">
        <v>2</v>
      </c>
      <c r="C40" s="47" t="s">
        <v>17</v>
      </c>
      <c r="D40" s="48">
        <v>100000</v>
      </c>
      <c r="E40" s="43">
        <f t="shared" si="5"/>
        <v>100000</v>
      </c>
      <c r="F40" s="44">
        <f t="shared" si="6"/>
        <v>100000</v>
      </c>
      <c r="G40" s="45">
        <v>0</v>
      </c>
      <c r="H40" s="3">
        <v>0</v>
      </c>
      <c r="I40" s="3">
        <v>0</v>
      </c>
      <c r="J40" s="6">
        <v>0</v>
      </c>
      <c r="K40" s="11"/>
      <c r="N40" s="288">
        <f t="shared" si="0"/>
        <v>0</v>
      </c>
    </row>
    <row r="41" spans="1:14" ht="26.25">
      <c r="A41" s="57" t="s">
        <v>205</v>
      </c>
      <c r="B41" s="46" t="s">
        <v>2</v>
      </c>
      <c r="C41" s="47" t="s">
        <v>17</v>
      </c>
      <c r="D41" s="48">
        <v>50000</v>
      </c>
      <c r="E41" s="43">
        <f t="shared" si="5"/>
        <v>50000</v>
      </c>
      <c r="F41" s="44">
        <f t="shared" si="6"/>
        <v>135000</v>
      </c>
      <c r="G41" s="45">
        <v>85000</v>
      </c>
      <c r="H41" s="3">
        <v>0</v>
      </c>
      <c r="I41" s="3">
        <v>0</v>
      </c>
      <c r="J41" s="6">
        <v>0</v>
      </c>
      <c r="K41" s="11"/>
      <c r="N41" s="288">
        <f t="shared" si="0"/>
        <v>0</v>
      </c>
    </row>
    <row r="42" spans="1:14" ht="15">
      <c r="A42" s="57" t="s">
        <v>54</v>
      </c>
      <c r="B42" s="46" t="s">
        <v>2</v>
      </c>
      <c r="C42" s="47" t="s">
        <v>17</v>
      </c>
      <c r="D42" s="48">
        <v>1000</v>
      </c>
      <c r="E42" s="43">
        <f t="shared" si="5"/>
        <v>1000</v>
      </c>
      <c r="F42" s="44">
        <f t="shared" si="6"/>
        <v>176840</v>
      </c>
      <c r="G42" s="45">
        <v>175840</v>
      </c>
      <c r="H42" s="3">
        <v>0</v>
      </c>
      <c r="I42" s="3">
        <v>0</v>
      </c>
      <c r="J42" s="6">
        <v>0</v>
      </c>
      <c r="K42" s="11"/>
      <c r="N42" s="288">
        <f t="shared" si="0"/>
        <v>0</v>
      </c>
    </row>
    <row r="43" spans="1:14" ht="26.25">
      <c r="A43" s="57" t="s">
        <v>53</v>
      </c>
      <c r="B43" s="46" t="s">
        <v>2</v>
      </c>
      <c r="C43" s="47" t="s">
        <v>17</v>
      </c>
      <c r="D43" s="48">
        <v>1000</v>
      </c>
      <c r="E43" s="43">
        <f t="shared" si="5"/>
        <v>1000</v>
      </c>
      <c r="F43" s="44">
        <f t="shared" si="6"/>
        <v>86000</v>
      </c>
      <c r="G43" s="45">
        <v>85000</v>
      </c>
      <c r="H43" s="3">
        <v>0</v>
      </c>
      <c r="I43" s="3">
        <v>0</v>
      </c>
      <c r="J43" s="6">
        <v>0</v>
      </c>
      <c r="K43" s="11"/>
      <c r="N43" s="288">
        <f t="shared" si="0"/>
        <v>0</v>
      </c>
    </row>
    <row r="44" spans="1:14" ht="30" customHeight="1">
      <c r="A44" s="57" t="s">
        <v>64</v>
      </c>
      <c r="B44" s="46" t="s">
        <v>2</v>
      </c>
      <c r="C44" s="47" t="s">
        <v>17</v>
      </c>
      <c r="D44" s="48">
        <v>11000</v>
      </c>
      <c r="E44" s="43">
        <f t="shared" si="5"/>
        <v>11000</v>
      </c>
      <c r="F44" s="44">
        <f t="shared" si="6"/>
        <v>11000</v>
      </c>
      <c r="G44" s="45">
        <v>0</v>
      </c>
      <c r="H44" s="3">
        <v>0</v>
      </c>
      <c r="I44" s="3">
        <v>0</v>
      </c>
      <c r="J44" s="6">
        <v>0</v>
      </c>
      <c r="K44" s="11"/>
      <c r="N44" s="288">
        <f t="shared" si="0"/>
        <v>0</v>
      </c>
    </row>
    <row r="45" spans="1:14" ht="43.5" customHeight="1">
      <c r="A45" s="57" t="s">
        <v>206</v>
      </c>
      <c r="B45" s="46" t="s">
        <v>2</v>
      </c>
      <c r="C45" s="47" t="s">
        <v>17</v>
      </c>
      <c r="D45" s="48">
        <v>1000</v>
      </c>
      <c r="E45" s="43">
        <f t="shared" si="5"/>
        <v>1000</v>
      </c>
      <c r="F45" s="44">
        <f t="shared" si="6"/>
        <v>135000</v>
      </c>
      <c r="G45" s="45">
        <v>134000</v>
      </c>
      <c r="H45" s="3">
        <v>0</v>
      </c>
      <c r="I45" s="3">
        <v>0</v>
      </c>
      <c r="J45" s="6">
        <v>0</v>
      </c>
      <c r="K45" s="11"/>
      <c r="N45" s="288">
        <f t="shared" si="0"/>
        <v>0</v>
      </c>
    </row>
    <row r="46" spans="1:14" ht="15">
      <c r="A46" s="57" t="s">
        <v>56</v>
      </c>
      <c r="B46" s="46" t="s">
        <v>2</v>
      </c>
      <c r="C46" s="47" t="s">
        <v>17</v>
      </c>
      <c r="D46" s="48">
        <v>1000</v>
      </c>
      <c r="E46" s="43">
        <f t="shared" si="5"/>
        <v>1000</v>
      </c>
      <c r="F46" s="44">
        <f t="shared" si="6"/>
        <v>170000</v>
      </c>
      <c r="G46" s="45">
        <v>169000</v>
      </c>
      <c r="H46" s="3">
        <v>0</v>
      </c>
      <c r="I46" s="3">
        <v>0</v>
      </c>
      <c r="J46" s="6">
        <v>0</v>
      </c>
      <c r="K46" s="11"/>
      <c r="N46" s="288">
        <f t="shared" si="0"/>
        <v>0</v>
      </c>
    </row>
    <row r="47" spans="1:14" ht="15">
      <c r="A47" s="57" t="s">
        <v>222</v>
      </c>
      <c r="B47" s="46" t="s">
        <v>2</v>
      </c>
      <c r="C47" s="47" t="s">
        <v>17</v>
      </c>
      <c r="D47" s="48">
        <v>8000</v>
      </c>
      <c r="E47" s="43">
        <f t="shared" si="5"/>
        <v>8000</v>
      </c>
      <c r="F47" s="44">
        <f t="shared" si="6"/>
        <v>8000</v>
      </c>
      <c r="G47" s="45">
        <v>0</v>
      </c>
      <c r="H47" s="3">
        <v>0</v>
      </c>
      <c r="I47" s="3">
        <v>0</v>
      </c>
      <c r="J47" s="6">
        <v>0</v>
      </c>
      <c r="K47" s="11"/>
      <c r="M47" s="11"/>
      <c r="N47" s="288">
        <f t="shared" si="0"/>
        <v>0</v>
      </c>
    </row>
    <row r="48" spans="1:14" ht="27" thickBot="1">
      <c r="A48" s="57" t="s">
        <v>55</v>
      </c>
      <c r="B48" s="46" t="s">
        <v>2</v>
      </c>
      <c r="C48" s="47" t="s">
        <v>17</v>
      </c>
      <c r="D48" s="48">
        <v>1000</v>
      </c>
      <c r="E48" s="43">
        <f t="shared" si="5"/>
        <v>1000</v>
      </c>
      <c r="F48" s="44">
        <f t="shared" si="6"/>
        <v>75000</v>
      </c>
      <c r="G48" s="45">
        <v>74000</v>
      </c>
      <c r="H48" s="3">
        <v>0</v>
      </c>
      <c r="I48" s="3">
        <v>0</v>
      </c>
      <c r="J48" s="6">
        <v>0</v>
      </c>
      <c r="K48" s="11"/>
      <c r="M48" s="11"/>
      <c r="N48" s="288">
        <f t="shared" si="0"/>
        <v>0</v>
      </c>
    </row>
    <row r="49" spans="1:14" ht="15.75" thickBot="1">
      <c r="A49" s="540" t="s">
        <v>8</v>
      </c>
      <c r="B49" s="541"/>
      <c r="C49" s="542"/>
      <c r="D49" s="84">
        <f>SUM(D37:D48)</f>
        <v>713500</v>
      </c>
      <c r="E49" s="84">
        <f aca="true" t="shared" si="7" ref="E49:J49">SUM(E36:E48)</f>
        <v>713500</v>
      </c>
      <c r="F49" s="85">
        <f t="shared" si="7"/>
        <v>1565340</v>
      </c>
      <c r="G49" s="85">
        <f t="shared" si="7"/>
        <v>851840</v>
      </c>
      <c r="H49" s="85">
        <f t="shared" si="7"/>
        <v>0</v>
      </c>
      <c r="I49" s="98">
        <f t="shared" si="7"/>
        <v>0</v>
      </c>
      <c r="J49" s="99">
        <f t="shared" si="7"/>
        <v>0</v>
      </c>
      <c r="K49" s="11"/>
      <c r="N49" s="288">
        <f t="shared" si="0"/>
        <v>0</v>
      </c>
    </row>
    <row r="50" spans="1:14" ht="19.5" customHeight="1" thickBot="1">
      <c r="A50" s="476" t="s">
        <v>18</v>
      </c>
      <c r="B50" s="477"/>
      <c r="C50" s="477"/>
      <c r="D50" s="477"/>
      <c r="E50" s="477"/>
      <c r="F50" s="477"/>
      <c r="G50" s="477"/>
      <c r="H50" s="477"/>
      <c r="I50" s="477"/>
      <c r="J50" s="478"/>
      <c r="K50" s="11"/>
      <c r="N50" s="288">
        <f t="shared" si="0"/>
        <v>0</v>
      </c>
    </row>
    <row r="51" spans="1:14" ht="51" customHeight="1">
      <c r="A51" s="63" t="s">
        <v>119</v>
      </c>
      <c r="B51" s="4" t="s">
        <v>2</v>
      </c>
      <c r="C51" s="5" t="s">
        <v>19</v>
      </c>
      <c r="D51" s="43">
        <v>154581</v>
      </c>
      <c r="E51" s="43">
        <v>154581</v>
      </c>
      <c r="F51" s="56">
        <v>154581</v>
      </c>
      <c r="G51" s="45">
        <v>0</v>
      </c>
      <c r="H51" s="3">
        <v>0</v>
      </c>
      <c r="I51" s="3">
        <v>0</v>
      </c>
      <c r="J51" s="6">
        <v>0</v>
      </c>
      <c r="K51" s="11"/>
      <c r="N51" s="288">
        <f t="shared" si="0"/>
        <v>0</v>
      </c>
    </row>
    <row r="52" spans="1:14" ht="15.75" customHeight="1">
      <c r="A52" s="57" t="s">
        <v>196</v>
      </c>
      <c r="B52" s="46" t="s">
        <v>2</v>
      </c>
      <c r="C52" s="47" t="s">
        <v>19</v>
      </c>
      <c r="D52" s="43">
        <v>1000</v>
      </c>
      <c r="E52" s="43">
        <v>1000</v>
      </c>
      <c r="F52" s="44">
        <v>30000</v>
      </c>
      <c r="G52" s="45">
        <v>29000</v>
      </c>
      <c r="H52" s="3">
        <v>0</v>
      </c>
      <c r="I52" s="3">
        <v>0</v>
      </c>
      <c r="J52" s="6">
        <v>0</v>
      </c>
      <c r="K52" s="11"/>
      <c r="M52" s="11"/>
      <c r="N52" s="288">
        <f t="shared" si="0"/>
        <v>0</v>
      </c>
    </row>
    <row r="53" spans="1:14" ht="51.75">
      <c r="A53" s="57" t="s">
        <v>197</v>
      </c>
      <c r="B53" s="46" t="s">
        <v>2</v>
      </c>
      <c r="C53" s="47" t="s">
        <v>19</v>
      </c>
      <c r="D53" s="43">
        <v>1000</v>
      </c>
      <c r="E53" s="43">
        <v>1000</v>
      </c>
      <c r="F53" s="44">
        <v>120000</v>
      </c>
      <c r="G53" s="45">
        <v>119000</v>
      </c>
      <c r="H53" s="3">
        <v>0</v>
      </c>
      <c r="I53" s="3">
        <v>0</v>
      </c>
      <c r="J53" s="6">
        <v>0</v>
      </c>
      <c r="K53" s="11"/>
      <c r="N53" s="288">
        <f t="shared" si="0"/>
        <v>0</v>
      </c>
    </row>
    <row r="54" spans="1:14" ht="15">
      <c r="A54" s="57" t="s">
        <v>120</v>
      </c>
      <c r="B54" s="46" t="s">
        <v>2</v>
      </c>
      <c r="C54" s="47" t="s">
        <v>19</v>
      </c>
      <c r="D54" s="43">
        <v>134000</v>
      </c>
      <c r="E54" s="43">
        <v>134000</v>
      </c>
      <c r="F54" s="56">
        <v>134000</v>
      </c>
      <c r="G54" s="45">
        <v>0</v>
      </c>
      <c r="H54" s="3">
        <v>0</v>
      </c>
      <c r="I54" s="3">
        <v>0</v>
      </c>
      <c r="J54" s="6">
        <v>0</v>
      </c>
      <c r="K54" s="11"/>
      <c r="N54" s="288">
        <f t="shared" si="0"/>
        <v>0</v>
      </c>
    </row>
    <row r="55" spans="1:20" ht="18" customHeight="1">
      <c r="A55" s="57" t="s">
        <v>156</v>
      </c>
      <c r="B55" s="46" t="s">
        <v>2</v>
      </c>
      <c r="C55" s="47" t="s">
        <v>19</v>
      </c>
      <c r="D55" s="43">
        <v>1000</v>
      </c>
      <c r="E55" s="43">
        <f>D55</f>
        <v>1000</v>
      </c>
      <c r="F55" s="44">
        <f>D55+G55+H55+I55+J55</f>
        <v>70000</v>
      </c>
      <c r="G55" s="45">
        <v>69000</v>
      </c>
      <c r="H55" s="3">
        <v>0</v>
      </c>
      <c r="I55" s="3">
        <v>0</v>
      </c>
      <c r="J55" s="6">
        <v>0</v>
      </c>
      <c r="K55" s="11"/>
      <c r="N55" s="288">
        <f t="shared" si="0"/>
        <v>0</v>
      </c>
      <c r="T55" s="12">
        <v>1</v>
      </c>
    </row>
    <row r="56" spans="1:14" ht="15">
      <c r="A56" s="57" t="s">
        <v>118</v>
      </c>
      <c r="B56" s="46" t="s">
        <v>2</v>
      </c>
      <c r="C56" s="47" t="s">
        <v>19</v>
      </c>
      <c r="D56" s="43">
        <v>1000</v>
      </c>
      <c r="E56" s="43">
        <f>D56</f>
        <v>1000</v>
      </c>
      <c r="F56" s="44">
        <f>D56+G56+H56+I56+J56</f>
        <v>70000</v>
      </c>
      <c r="G56" s="45">
        <v>69000</v>
      </c>
      <c r="H56" s="3">
        <v>0</v>
      </c>
      <c r="I56" s="3">
        <v>0</v>
      </c>
      <c r="J56" s="6">
        <v>0</v>
      </c>
      <c r="K56" s="11"/>
      <c r="N56" s="288">
        <f t="shared" si="0"/>
        <v>0</v>
      </c>
    </row>
    <row r="57" spans="1:14" ht="15.75" thickBot="1">
      <c r="A57" s="513" t="s">
        <v>20</v>
      </c>
      <c r="B57" s="514"/>
      <c r="C57" s="515"/>
      <c r="D57" s="115">
        <f aca="true" t="shared" si="8" ref="D57:J57">SUM(D51:D56)</f>
        <v>292581</v>
      </c>
      <c r="E57" s="115">
        <f t="shared" si="8"/>
        <v>292581</v>
      </c>
      <c r="F57" s="115">
        <f t="shared" si="8"/>
        <v>578581</v>
      </c>
      <c r="G57" s="115">
        <f t="shared" si="8"/>
        <v>286000</v>
      </c>
      <c r="H57" s="116">
        <f t="shared" si="8"/>
        <v>0</v>
      </c>
      <c r="I57" s="116">
        <f t="shared" si="8"/>
        <v>0</v>
      </c>
      <c r="J57" s="117">
        <f t="shared" si="8"/>
        <v>0</v>
      </c>
      <c r="K57" s="11"/>
      <c r="N57" s="288">
        <f t="shared" si="0"/>
        <v>0</v>
      </c>
    </row>
    <row r="58" spans="1:14" ht="19.5" customHeight="1" thickBot="1">
      <c r="A58" s="476" t="s">
        <v>21</v>
      </c>
      <c r="B58" s="477"/>
      <c r="C58" s="477"/>
      <c r="D58" s="477"/>
      <c r="E58" s="477"/>
      <c r="F58" s="477"/>
      <c r="G58" s="477"/>
      <c r="H58" s="477"/>
      <c r="I58" s="477"/>
      <c r="J58" s="478"/>
      <c r="K58" s="11"/>
      <c r="N58" s="288">
        <f t="shared" si="0"/>
        <v>0</v>
      </c>
    </row>
    <row r="59" spans="1:14" ht="79.5" customHeight="1">
      <c r="A59" s="63" t="s">
        <v>154</v>
      </c>
      <c r="B59" s="4" t="s">
        <v>2</v>
      </c>
      <c r="C59" s="5" t="s">
        <v>22</v>
      </c>
      <c r="D59" s="43">
        <v>1000000</v>
      </c>
      <c r="E59" s="43">
        <f>D59</f>
        <v>1000000</v>
      </c>
      <c r="F59" s="44">
        <f>D59+G59+H59+I59+J59</f>
        <v>1000000</v>
      </c>
      <c r="G59" s="141">
        <v>0</v>
      </c>
      <c r="H59" s="142">
        <v>0</v>
      </c>
      <c r="I59" s="142">
        <v>0</v>
      </c>
      <c r="J59" s="143">
        <v>0</v>
      </c>
      <c r="K59" s="11"/>
      <c r="N59" s="288">
        <f t="shared" si="0"/>
        <v>0</v>
      </c>
    </row>
    <row r="60" spans="1:14" ht="15.75" customHeight="1">
      <c r="A60" s="57" t="s">
        <v>145</v>
      </c>
      <c r="B60" s="46" t="s">
        <v>2</v>
      </c>
      <c r="C60" s="47" t="s">
        <v>22</v>
      </c>
      <c r="D60" s="48">
        <v>305000</v>
      </c>
      <c r="E60" s="43">
        <f aca="true" t="shared" si="9" ref="E60:E104">D60</f>
        <v>305000</v>
      </c>
      <c r="F60" s="44">
        <f aca="true" t="shared" si="10" ref="F60:F104">D60+G60+H60+I60+J60</f>
        <v>305000</v>
      </c>
      <c r="G60" s="141">
        <v>0</v>
      </c>
      <c r="H60" s="142">
        <v>0</v>
      </c>
      <c r="I60" s="142">
        <v>0</v>
      </c>
      <c r="J60" s="143">
        <v>0</v>
      </c>
      <c r="K60" s="11"/>
      <c r="M60" s="11"/>
      <c r="N60" s="288">
        <f t="shared" si="0"/>
        <v>0</v>
      </c>
    </row>
    <row r="61" spans="1:14" ht="26.25">
      <c r="A61" s="57" t="s">
        <v>153</v>
      </c>
      <c r="B61" s="46" t="s">
        <v>2</v>
      </c>
      <c r="C61" s="47" t="s">
        <v>22</v>
      </c>
      <c r="D61" s="48">
        <v>215000</v>
      </c>
      <c r="E61" s="43">
        <f t="shared" si="9"/>
        <v>215000</v>
      </c>
      <c r="F61" s="44">
        <f t="shared" si="10"/>
        <v>215000</v>
      </c>
      <c r="G61" s="141">
        <v>0</v>
      </c>
      <c r="H61" s="142">
        <v>0</v>
      </c>
      <c r="I61" s="142">
        <v>0</v>
      </c>
      <c r="J61" s="143">
        <v>0</v>
      </c>
      <c r="K61" s="11"/>
      <c r="M61" s="11"/>
      <c r="N61" s="288">
        <f t="shared" si="0"/>
        <v>0</v>
      </c>
    </row>
    <row r="62" spans="1:14" ht="26.25">
      <c r="A62" s="57" t="s">
        <v>28</v>
      </c>
      <c r="B62" s="46" t="s">
        <v>2</v>
      </c>
      <c r="C62" s="47" t="s">
        <v>22</v>
      </c>
      <c r="D62" s="48">
        <v>1540000</v>
      </c>
      <c r="E62" s="43">
        <f t="shared" si="9"/>
        <v>1540000</v>
      </c>
      <c r="F62" s="44">
        <f t="shared" si="10"/>
        <v>1540000</v>
      </c>
      <c r="G62" s="45">
        <v>0</v>
      </c>
      <c r="H62" s="3">
        <v>0</v>
      </c>
      <c r="I62" s="3">
        <v>0</v>
      </c>
      <c r="J62" s="6">
        <v>0</v>
      </c>
      <c r="K62" s="11"/>
      <c r="M62" s="11"/>
      <c r="N62" s="288">
        <f t="shared" si="0"/>
        <v>0</v>
      </c>
    </row>
    <row r="63" spans="1:14" ht="30" customHeight="1">
      <c r="A63" s="57" t="s">
        <v>121</v>
      </c>
      <c r="B63" s="46" t="s">
        <v>2</v>
      </c>
      <c r="C63" s="47" t="s">
        <v>22</v>
      </c>
      <c r="D63" s="48">
        <v>6100000</v>
      </c>
      <c r="E63" s="43">
        <f t="shared" si="9"/>
        <v>6100000</v>
      </c>
      <c r="F63" s="44">
        <f t="shared" si="10"/>
        <v>6100000</v>
      </c>
      <c r="G63" s="45">
        <v>0</v>
      </c>
      <c r="H63" s="3">
        <v>0</v>
      </c>
      <c r="I63" s="3">
        <v>0</v>
      </c>
      <c r="J63" s="6">
        <v>0</v>
      </c>
      <c r="K63" s="11"/>
      <c r="N63" s="288">
        <f t="shared" si="0"/>
        <v>0</v>
      </c>
    </row>
    <row r="64" spans="1:14" ht="15">
      <c r="A64" s="57" t="s">
        <v>57</v>
      </c>
      <c r="B64" s="46" t="s">
        <v>2</v>
      </c>
      <c r="C64" s="47" t="s">
        <v>22</v>
      </c>
      <c r="D64" s="48">
        <v>1000</v>
      </c>
      <c r="E64" s="43">
        <f t="shared" si="9"/>
        <v>1000</v>
      </c>
      <c r="F64" s="44">
        <f t="shared" si="10"/>
        <v>290000</v>
      </c>
      <c r="G64" s="45">
        <v>289000</v>
      </c>
      <c r="H64" s="3">
        <v>0</v>
      </c>
      <c r="I64" s="3">
        <v>0</v>
      </c>
      <c r="J64" s="6">
        <v>0</v>
      </c>
      <c r="K64" s="11"/>
      <c r="N64" s="288">
        <f t="shared" si="0"/>
        <v>0</v>
      </c>
    </row>
    <row r="65" spans="1:14" s="7" customFormat="1" ht="26.25">
      <c r="A65" s="57" t="s">
        <v>143</v>
      </c>
      <c r="B65" s="46" t="s">
        <v>2</v>
      </c>
      <c r="C65" s="47" t="s">
        <v>22</v>
      </c>
      <c r="D65" s="48">
        <v>1000</v>
      </c>
      <c r="E65" s="43">
        <f t="shared" si="9"/>
        <v>1000</v>
      </c>
      <c r="F65" s="44">
        <f t="shared" si="10"/>
        <v>100000</v>
      </c>
      <c r="G65" s="45">
        <v>99000</v>
      </c>
      <c r="H65" s="3">
        <v>0</v>
      </c>
      <c r="I65" s="3">
        <v>0</v>
      </c>
      <c r="J65" s="6">
        <v>0</v>
      </c>
      <c r="K65" s="11"/>
      <c r="N65" s="288">
        <f t="shared" si="0"/>
        <v>0</v>
      </c>
    </row>
    <row r="66" spans="1:14" s="7" customFormat="1" ht="39">
      <c r="A66" s="57" t="s">
        <v>148</v>
      </c>
      <c r="B66" s="46" t="s">
        <v>2</v>
      </c>
      <c r="C66" s="47" t="s">
        <v>22</v>
      </c>
      <c r="D66" s="48">
        <v>30000</v>
      </c>
      <c r="E66" s="43">
        <f t="shared" si="9"/>
        <v>30000</v>
      </c>
      <c r="F66" s="44">
        <f t="shared" si="10"/>
        <v>30000</v>
      </c>
      <c r="G66" s="45">
        <v>0</v>
      </c>
      <c r="H66" s="3">
        <v>0</v>
      </c>
      <c r="I66" s="3">
        <v>0</v>
      </c>
      <c r="J66" s="6">
        <v>0</v>
      </c>
      <c r="K66" s="11"/>
      <c r="N66" s="288">
        <f t="shared" si="0"/>
        <v>0</v>
      </c>
    </row>
    <row r="67" spans="1:14" ht="15">
      <c r="A67" s="57" t="s">
        <v>61</v>
      </c>
      <c r="B67" s="46" t="s">
        <v>2</v>
      </c>
      <c r="C67" s="47" t="s">
        <v>22</v>
      </c>
      <c r="D67" s="48">
        <v>156000</v>
      </c>
      <c r="E67" s="43">
        <f t="shared" si="9"/>
        <v>156000</v>
      </c>
      <c r="F67" s="44">
        <f t="shared" si="10"/>
        <v>156000</v>
      </c>
      <c r="G67" s="45">
        <v>0</v>
      </c>
      <c r="H67" s="3">
        <v>0</v>
      </c>
      <c r="I67" s="3">
        <v>0</v>
      </c>
      <c r="J67" s="6">
        <v>0</v>
      </c>
      <c r="K67" s="11"/>
      <c r="N67" s="288">
        <f t="shared" si="0"/>
        <v>0</v>
      </c>
    </row>
    <row r="68" spans="1:14" ht="15">
      <c r="A68" s="57" t="s">
        <v>60</v>
      </c>
      <c r="B68" s="46" t="s">
        <v>2</v>
      </c>
      <c r="C68" s="47" t="s">
        <v>22</v>
      </c>
      <c r="D68" s="48">
        <v>157000</v>
      </c>
      <c r="E68" s="43">
        <f t="shared" si="9"/>
        <v>157000</v>
      </c>
      <c r="F68" s="44">
        <f t="shared" si="10"/>
        <v>157000</v>
      </c>
      <c r="G68" s="45">
        <v>0</v>
      </c>
      <c r="H68" s="3">
        <v>0</v>
      </c>
      <c r="I68" s="3">
        <v>0</v>
      </c>
      <c r="J68" s="6">
        <v>0</v>
      </c>
      <c r="K68" s="11"/>
      <c r="N68" s="288">
        <f t="shared" si="0"/>
        <v>0</v>
      </c>
    </row>
    <row r="69" spans="1:14" ht="15">
      <c r="A69" s="57" t="s">
        <v>59</v>
      </c>
      <c r="B69" s="46" t="s">
        <v>2</v>
      </c>
      <c r="C69" s="47" t="s">
        <v>22</v>
      </c>
      <c r="D69" s="48">
        <v>146000</v>
      </c>
      <c r="E69" s="43">
        <f t="shared" si="9"/>
        <v>146000</v>
      </c>
      <c r="F69" s="44">
        <f t="shared" si="10"/>
        <v>157000</v>
      </c>
      <c r="G69" s="45">
        <v>11000</v>
      </c>
      <c r="H69" s="3">
        <v>0</v>
      </c>
      <c r="I69" s="3">
        <v>0</v>
      </c>
      <c r="J69" s="6">
        <v>0</v>
      </c>
      <c r="K69" s="11"/>
      <c r="N69" s="288">
        <f t="shared" si="0"/>
        <v>0</v>
      </c>
    </row>
    <row r="70" spans="1:14" ht="29.25" customHeight="1">
      <c r="A70" s="317" t="s">
        <v>302</v>
      </c>
      <c r="B70" s="318" t="s">
        <v>2</v>
      </c>
      <c r="C70" s="319" t="s">
        <v>22</v>
      </c>
      <c r="D70" s="320">
        <v>160000</v>
      </c>
      <c r="E70" s="321">
        <f t="shared" si="9"/>
        <v>160000</v>
      </c>
      <c r="F70" s="322">
        <f t="shared" si="10"/>
        <v>160000</v>
      </c>
      <c r="G70" s="323">
        <v>0</v>
      </c>
      <c r="H70" s="324">
        <v>0</v>
      </c>
      <c r="I70" s="324">
        <v>0</v>
      </c>
      <c r="J70" s="325">
        <v>0</v>
      </c>
      <c r="K70" s="11"/>
      <c r="N70" s="288">
        <f t="shared" si="0"/>
        <v>0</v>
      </c>
    </row>
    <row r="71" spans="1:14" ht="30" customHeight="1">
      <c r="A71" s="57" t="s">
        <v>58</v>
      </c>
      <c r="B71" s="46" t="s">
        <v>2</v>
      </c>
      <c r="C71" s="47" t="s">
        <v>22</v>
      </c>
      <c r="D71" s="48">
        <v>1000</v>
      </c>
      <c r="E71" s="43">
        <f t="shared" si="9"/>
        <v>1000</v>
      </c>
      <c r="F71" s="44">
        <f t="shared" si="10"/>
        <v>99000</v>
      </c>
      <c r="G71" s="45">
        <v>98000</v>
      </c>
      <c r="H71" s="3">
        <v>0</v>
      </c>
      <c r="I71" s="3">
        <v>0</v>
      </c>
      <c r="J71" s="6">
        <v>0</v>
      </c>
      <c r="K71" s="11"/>
      <c r="N71" s="288">
        <f t="shared" si="0"/>
        <v>0</v>
      </c>
    </row>
    <row r="72" spans="1:14" ht="19.5" customHeight="1">
      <c r="A72" s="57" t="s">
        <v>86</v>
      </c>
      <c r="B72" s="46" t="s">
        <v>2</v>
      </c>
      <c r="C72" s="47" t="s">
        <v>22</v>
      </c>
      <c r="D72" s="48">
        <v>154819</v>
      </c>
      <c r="E72" s="43">
        <f t="shared" si="9"/>
        <v>154819</v>
      </c>
      <c r="F72" s="44">
        <f t="shared" si="10"/>
        <v>154819</v>
      </c>
      <c r="G72" s="45">
        <v>0</v>
      </c>
      <c r="H72" s="3">
        <v>0</v>
      </c>
      <c r="I72" s="3">
        <v>0</v>
      </c>
      <c r="J72" s="6">
        <v>0</v>
      </c>
      <c r="K72" s="11"/>
      <c r="N72" s="288">
        <f t="shared" si="0"/>
        <v>0</v>
      </c>
    </row>
    <row r="73" spans="1:14" ht="26.25">
      <c r="A73" s="57" t="s">
        <v>160</v>
      </c>
      <c r="B73" s="46" t="s">
        <v>2</v>
      </c>
      <c r="C73" s="47" t="s">
        <v>22</v>
      </c>
      <c r="D73" s="48">
        <v>27000</v>
      </c>
      <c r="E73" s="43">
        <f t="shared" si="9"/>
        <v>27000</v>
      </c>
      <c r="F73" s="44">
        <f t="shared" si="10"/>
        <v>27000</v>
      </c>
      <c r="G73" s="45">
        <v>0</v>
      </c>
      <c r="H73" s="3">
        <v>0</v>
      </c>
      <c r="I73" s="3">
        <v>0</v>
      </c>
      <c r="J73" s="6">
        <v>0</v>
      </c>
      <c r="K73" s="11"/>
      <c r="N73" s="288">
        <f t="shared" si="0"/>
        <v>0</v>
      </c>
    </row>
    <row r="74" spans="1:14" s="7" customFormat="1" ht="29.25" customHeight="1">
      <c r="A74" s="57" t="s">
        <v>150</v>
      </c>
      <c r="B74" s="46" t="s">
        <v>2</v>
      </c>
      <c r="C74" s="47" t="s">
        <v>22</v>
      </c>
      <c r="D74" s="48">
        <v>20000</v>
      </c>
      <c r="E74" s="43">
        <f t="shared" si="9"/>
        <v>20000</v>
      </c>
      <c r="F74" s="44">
        <f t="shared" si="10"/>
        <v>20000</v>
      </c>
      <c r="G74" s="45">
        <v>0</v>
      </c>
      <c r="H74" s="3">
        <v>0</v>
      </c>
      <c r="I74" s="3">
        <v>0</v>
      </c>
      <c r="J74" s="6">
        <v>0</v>
      </c>
      <c r="K74" s="11"/>
      <c r="N74" s="288">
        <f t="shared" si="0"/>
        <v>0</v>
      </c>
    </row>
    <row r="75" spans="1:14" s="7" customFormat="1" ht="20.25" customHeight="1">
      <c r="A75" s="57" t="s">
        <v>184</v>
      </c>
      <c r="B75" s="46" t="s">
        <v>2</v>
      </c>
      <c r="C75" s="47" t="s">
        <v>22</v>
      </c>
      <c r="D75" s="48">
        <v>1000</v>
      </c>
      <c r="E75" s="43">
        <f t="shared" si="9"/>
        <v>1000</v>
      </c>
      <c r="F75" s="44">
        <f t="shared" si="10"/>
        <v>160650</v>
      </c>
      <c r="G75" s="45">
        <v>159650</v>
      </c>
      <c r="H75" s="3"/>
      <c r="I75" s="3"/>
      <c r="J75" s="6"/>
      <c r="K75" s="11"/>
      <c r="N75" s="288">
        <f t="shared" si="0"/>
        <v>0</v>
      </c>
    </row>
    <row r="76" spans="1:14" s="7" customFormat="1" ht="51.75">
      <c r="A76" s="57" t="s">
        <v>213</v>
      </c>
      <c r="B76" s="46" t="s">
        <v>2</v>
      </c>
      <c r="C76" s="47" t="s">
        <v>22</v>
      </c>
      <c r="D76" s="48">
        <v>1000</v>
      </c>
      <c r="E76" s="43">
        <f t="shared" si="9"/>
        <v>1000</v>
      </c>
      <c r="F76" s="44">
        <f t="shared" si="10"/>
        <v>40000</v>
      </c>
      <c r="G76" s="45">
        <v>39000</v>
      </c>
      <c r="H76" s="3">
        <v>0</v>
      </c>
      <c r="I76" s="3">
        <v>0</v>
      </c>
      <c r="J76" s="6">
        <v>0</v>
      </c>
      <c r="K76" s="11"/>
      <c r="N76" s="288">
        <f t="shared" si="0"/>
        <v>0</v>
      </c>
    </row>
    <row r="77" spans="1:14" s="7" customFormat="1" ht="44.25" customHeight="1">
      <c r="A77" s="317" t="s">
        <v>214</v>
      </c>
      <c r="B77" s="318" t="s">
        <v>2</v>
      </c>
      <c r="C77" s="319" t="s">
        <v>22</v>
      </c>
      <c r="D77" s="320">
        <v>1000</v>
      </c>
      <c r="E77" s="321">
        <f t="shared" si="9"/>
        <v>1000</v>
      </c>
      <c r="F77" s="322">
        <f t="shared" si="10"/>
        <v>11900</v>
      </c>
      <c r="G77" s="323">
        <v>10900</v>
      </c>
      <c r="H77" s="324">
        <v>0</v>
      </c>
      <c r="I77" s="324">
        <v>0</v>
      </c>
      <c r="J77" s="325">
        <v>0</v>
      </c>
      <c r="K77" s="11"/>
      <c r="N77" s="288">
        <f t="shared" si="0"/>
        <v>0</v>
      </c>
    </row>
    <row r="78" spans="1:14" s="7" customFormat="1" ht="26.25">
      <c r="A78" s="317" t="s">
        <v>215</v>
      </c>
      <c r="B78" s="318" t="s">
        <v>2</v>
      </c>
      <c r="C78" s="319" t="s">
        <v>22</v>
      </c>
      <c r="D78" s="320">
        <v>1000</v>
      </c>
      <c r="E78" s="321">
        <f t="shared" si="9"/>
        <v>1000</v>
      </c>
      <c r="F78" s="322">
        <f t="shared" si="10"/>
        <v>11900</v>
      </c>
      <c r="G78" s="323">
        <v>10900</v>
      </c>
      <c r="H78" s="324">
        <v>0</v>
      </c>
      <c r="I78" s="324">
        <v>0</v>
      </c>
      <c r="J78" s="325">
        <v>0</v>
      </c>
      <c r="K78" s="11"/>
      <c r="N78" s="288">
        <f t="shared" si="0"/>
        <v>0</v>
      </c>
    </row>
    <row r="79" spans="1:14" s="7" customFormat="1" ht="26.25">
      <c r="A79" s="317" t="s">
        <v>216</v>
      </c>
      <c r="B79" s="318" t="s">
        <v>2</v>
      </c>
      <c r="C79" s="319" t="s">
        <v>22</v>
      </c>
      <c r="D79" s="320">
        <v>1000</v>
      </c>
      <c r="E79" s="321">
        <f t="shared" si="9"/>
        <v>1000</v>
      </c>
      <c r="F79" s="322">
        <f t="shared" si="10"/>
        <v>11900</v>
      </c>
      <c r="G79" s="323">
        <v>10900</v>
      </c>
      <c r="H79" s="324">
        <v>0</v>
      </c>
      <c r="I79" s="324">
        <v>0</v>
      </c>
      <c r="J79" s="325">
        <v>0</v>
      </c>
      <c r="K79" s="11"/>
      <c r="N79" s="288">
        <f t="shared" si="0"/>
        <v>0</v>
      </c>
    </row>
    <row r="80" spans="1:14" s="7" customFormat="1" ht="26.25">
      <c r="A80" s="317" t="s">
        <v>217</v>
      </c>
      <c r="B80" s="318" t="s">
        <v>2</v>
      </c>
      <c r="C80" s="319" t="s">
        <v>22</v>
      </c>
      <c r="D80" s="320">
        <v>1000</v>
      </c>
      <c r="E80" s="321">
        <f t="shared" si="9"/>
        <v>1000</v>
      </c>
      <c r="F80" s="322">
        <f t="shared" si="10"/>
        <v>28560</v>
      </c>
      <c r="G80" s="323">
        <v>27560</v>
      </c>
      <c r="H80" s="324">
        <v>0</v>
      </c>
      <c r="I80" s="324">
        <v>0</v>
      </c>
      <c r="J80" s="325">
        <v>0</v>
      </c>
      <c r="K80" s="11"/>
      <c r="N80" s="288">
        <f aca="true" t="shared" si="11" ref="N80:N143">E80+G80-F80+H80+I80+J80</f>
        <v>0</v>
      </c>
    </row>
    <row r="81" spans="1:14" s="7" customFormat="1" ht="26.25">
      <c r="A81" s="317" t="s">
        <v>218</v>
      </c>
      <c r="B81" s="318" t="s">
        <v>2</v>
      </c>
      <c r="C81" s="319" t="s">
        <v>22</v>
      </c>
      <c r="D81" s="320">
        <v>1000</v>
      </c>
      <c r="E81" s="321">
        <f t="shared" si="9"/>
        <v>1000</v>
      </c>
      <c r="F81" s="322">
        <f t="shared" si="10"/>
        <v>11900</v>
      </c>
      <c r="G81" s="323">
        <v>10900</v>
      </c>
      <c r="H81" s="324">
        <v>0</v>
      </c>
      <c r="I81" s="324">
        <v>0</v>
      </c>
      <c r="J81" s="325">
        <v>0</v>
      </c>
      <c r="K81" s="11"/>
      <c r="N81" s="288">
        <f t="shared" si="11"/>
        <v>0</v>
      </c>
    </row>
    <row r="82" spans="1:14" s="7" customFormat="1" ht="26.25">
      <c r="A82" s="317" t="s">
        <v>219</v>
      </c>
      <c r="B82" s="318" t="s">
        <v>2</v>
      </c>
      <c r="C82" s="319" t="s">
        <v>22</v>
      </c>
      <c r="D82" s="320">
        <v>1000</v>
      </c>
      <c r="E82" s="321">
        <f t="shared" si="9"/>
        <v>1000</v>
      </c>
      <c r="F82" s="322">
        <f t="shared" si="10"/>
        <v>14280</v>
      </c>
      <c r="G82" s="323">
        <v>13280</v>
      </c>
      <c r="H82" s="324">
        <v>0</v>
      </c>
      <c r="I82" s="324">
        <v>0</v>
      </c>
      <c r="J82" s="325">
        <v>0</v>
      </c>
      <c r="K82" s="11"/>
      <c r="N82" s="288">
        <f t="shared" si="11"/>
        <v>0</v>
      </c>
    </row>
    <row r="83" spans="1:14" s="7" customFormat="1" ht="26.25">
      <c r="A83" s="317" t="s">
        <v>220</v>
      </c>
      <c r="B83" s="318" t="s">
        <v>2</v>
      </c>
      <c r="C83" s="319" t="s">
        <v>22</v>
      </c>
      <c r="D83" s="320">
        <v>1000</v>
      </c>
      <c r="E83" s="321">
        <f t="shared" si="9"/>
        <v>1000</v>
      </c>
      <c r="F83" s="322">
        <f t="shared" si="10"/>
        <v>9520</v>
      </c>
      <c r="G83" s="323">
        <v>8520</v>
      </c>
      <c r="H83" s="324">
        <v>0</v>
      </c>
      <c r="I83" s="324">
        <v>0</v>
      </c>
      <c r="J83" s="325">
        <v>0</v>
      </c>
      <c r="K83" s="11"/>
      <c r="N83" s="288">
        <f t="shared" si="11"/>
        <v>0</v>
      </c>
    </row>
    <row r="84" spans="1:14" s="7" customFormat="1" ht="26.25">
      <c r="A84" s="57" t="s">
        <v>251</v>
      </c>
      <c r="B84" s="46" t="s">
        <v>2</v>
      </c>
      <c r="C84" s="47" t="s">
        <v>22</v>
      </c>
      <c r="D84" s="48">
        <v>1000</v>
      </c>
      <c r="E84" s="43">
        <f t="shared" si="9"/>
        <v>1000</v>
      </c>
      <c r="F84" s="44">
        <f t="shared" si="10"/>
        <v>160000</v>
      </c>
      <c r="G84" s="45">
        <v>159000</v>
      </c>
      <c r="H84" s="3">
        <v>0</v>
      </c>
      <c r="I84" s="3">
        <v>0</v>
      </c>
      <c r="J84" s="6">
        <v>0</v>
      </c>
      <c r="K84" s="11"/>
      <c r="N84" s="288">
        <f t="shared" si="11"/>
        <v>0</v>
      </c>
    </row>
    <row r="85" spans="1:14" s="7" customFormat="1" ht="31.5" customHeight="1">
      <c r="A85" s="57" t="s">
        <v>252</v>
      </c>
      <c r="B85" s="46" t="s">
        <v>2</v>
      </c>
      <c r="C85" s="47" t="s">
        <v>22</v>
      </c>
      <c r="D85" s="48">
        <v>1000</v>
      </c>
      <c r="E85" s="43">
        <f t="shared" si="9"/>
        <v>1000</v>
      </c>
      <c r="F85" s="44">
        <f t="shared" si="10"/>
        <v>160000</v>
      </c>
      <c r="G85" s="45">
        <v>159000</v>
      </c>
      <c r="H85" s="3">
        <v>0</v>
      </c>
      <c r="I85" s="3">
        <v>0</v>
      </c>
      <c r="J85" s="6">
        <v>0</v>
      </c>
      <c r="K85" s="11"/>
      <c r="N85" s="288">
        <f t="shared" si="11"/>
        <v>0</v>
      </c>
    </row>
    <row r="86" spans="1:14" s="7" customFormat="1" ht="29.25" customHeight="1">
      <c r="A86" s="57" t="s">
        <v>253</v>
      </c>
      <c r="B86" s="46" t="s">
        <v>2</v>
      </c>
      <c r="C86" s="47" t="s">
        <v>22</v>
      </c>
      <c r="D86" s="48">
        <v>1000</v>
      </c>
      <c r="E86" s="43">
        <f t="shared" si="9"/>
        <v>1000</v>
      </c>
      <c r="F86" s="44">
        <f t="shared" si="10"/>
        <v>160000</v>
      </c>
      <c r="G86" s="45">
        <v>159000</v>
      </c>
      <c r="H86" s="3">
        <v>0</v>
      </c>
      <c r="I86" s="3">
        <v>0</v>
      </c>
      <c r="J86" s="6">
        <v>0</v>
      </c>
      <c r="K86" s="11"/>
      <c r="N86" s="288">
        <f t="shared" si="11"/>
        <v>0</v>
      </c>
    </row>
    <row r="87" spans="1:14" s="7" customFormat="1" ht="26.25">
      <c r="A87" s="57" t="s">
        <v>254</v>
      </c>
      <c r="B87" s="46" t="s">
        <v>2</v>
      </c>
      <c r="C87" s="47" t="s">
        <v>22</v>
      </c>
      <c r="D87" s="48">
        <v>1000</v>
      </c>
      <c r="E87" s="43">
        <f t="shared" si="9"/>
        <v>1000</v>
      </c>
      <c r="F87" s="44">
        <f t="shared" si="10"/>
        <v>160000</v>
      </c>
      <c r="G87" s="45">
        <v>159000</v>
      </c>
      <c r="H87" s="3">
        <v>0</v>
      </c>
      <c r="I87" s="3">
        <v>0</v>
      </c>
      <c r="J87" s="6">
        <v>0</v>
      </c>
      <c r="K87" s="11"/>
      <c r="N87" s="288">
        <f t="shared" si="11"/>
        <v>0</v>
      </c>
    </row>
    <row r="88" spans="1:14" s="7" customFormat="1" ht="26.25">
      <c r="A88" s="57" t="s">
        <v>255</v>
      </c>
      <c r="B88" s="46" t="s">
        <v>2</v>
      </c>
      <c r="C88" s="47" t="s">
        <v>22</v>
      </c>
      <c r="D88" s="48">
        <v>1000</v>
      </c>
      <c r="E88" s="43">
        <f t="shared" si="9"/>
        <v>1000</v>
      </c>
      <c r="F88" s="44">
        <f t="shared" si="10"/>
        <v>160000</v>
      </c>
      <c r="G88" s="45">
        <v>159000</v>
      </c>
      <c r="H88" s="3">
        <v>0</v>
      </c>
      <c r="I88" s="3">
        <v>0</v>
      </c>
      <c r="J88" s="6">
        <v>0</v>
      </c>
      <c r="K88" s="11"/>
      <c r="N88" s="288">
        <f t="shared" si="11"/>
        <v>0</v>
      </c>
    </row>
    <row r="89" spans="1:14" s="7" customFormat="1" ht="26.25">
      <c r="A89" s="57" t="s">
        <v>256</v>
      </c>
      <c r="B89" s="46" t="s">
        <v>2</v>
      </c>
      <c r="C89" s="47" t="s">
        <v>22</v>
      </c>
      <c r="D89" s="48">
        <v>1000</v>
      </c>
      <c r="E89" s="43">
        <f t="shared" si="9"/>
        <v>1000</v>
      </c>
      <c r="F89" s="44">
        <f t="shared" si="10"/>
        <v>160000</v>
      </c>
      <c r="G89" s="45">
        <v>159000</v>
      </c>
      <c r="H89" s="3">
        <v>0</v>
      </c>
      <c r="I89" s="3">
        <v>0</v>
      </c>
      <c r="J89" s="6">
        <v>0</v>
      </c>
      <c r="K89" s="11"/>
      <c r="N89" s="288">
        <f t="shared" si="11"/>
        <v>0</v>
      </c>
    </row>
    <row r="90" spans="1:14" s="7" customFormat="1" ht="30.75" customHeight="1">
      <c r="A90" s="57" t="s">
        <v>257</v>
      </c>
      <c r="B90" s="46" t="s">
        <v>2</v>
      </c>
      <c r="C90" s="47" t="s">
        <v>22</v>
      </c>
      <c r="D90" s="48">
        <v>1000</v>
      </c>
      <c r="E90" s="43">
        <f t="shared" si="9"/>
        <v>1000</v>
      </c>
      <c r="F90" s="44">
        <f t="shared" si="10"/>
        <v>160000</v>
      </c>
      <c r="G90" s="45">
        <v>159000</v>
      </c>
      <c r="H90" s="3">
        <v>0</v>
      </c>
      <c r="I90" s="3">
        <v>0</v>
      </c>
      <c r="J90" s="6">
        <v>0</v>
      </c>
      <c r="K90" s="11"/>
      <c r="N90" s="288">
        <f t="shared" si="11"/>
        <v>0</v>
      </c>
    </row>
    <row r="91" spans="1:14" s="7" customFormat="1" ht="28.5" customHeight="1">
      <c r="A91" s="57" t="s">
        <v>258</v>
      </c>
      <c r="B91" s="46" t="s">
        <v>2</v>
      </c>
      <c r="C91" s="47" t="s">
        <v>22</v>
      </c>
      <c r="D91" s="48">
        <v>1000</v>
      </c>
      <c r="E91" s="43">
        <f t="shared" si="9"/>
        <v>1000</v>
      </c>
      <c r="F91" s="44">
        <f t="shared" si="10"/>
        <v>160000</v>
      </c>
      <c r="G91" s="45">
        <v>159000</v>
      </c>
      <c r="H91" s="3">
        <v>0</v>
      </c>
      <c r="I91" s="3">
        <v>0</v>
      </c>
      <c r="J91" s="6">
        <v>0</v>
      </c>
      <c r="K91" s="11"/>
      <c r="N91" s="288">
        <f t="shared" si="11"/>
        <v>0</v>
      </c>
    </row>
    <row r="92" spans="1:14" s="7" customFormat="1" ht="30" customHeight="1">
      <c r="A92" s="57" t="s">
        <v>259</v>
      </c>
      <c r="B92" s="46" t="s">
        <v>2</v>
      </c>
      <c r="C92" s="47" t="s">
        <v>22</v>
      </c>
      <c r="D92" s="48">
        <v>1000</v>
      </c>
      <c r="E92" s="43">
        <f t="shared" si="9"/>
        <v>1000</v>
      </c>
      <c r="F92" s="44">
        <f t="shared" si="10"/>
        <v>160000</v>
      </c>
      <c r="G92" s="45">
        <v>159000</v>
      </c>
      <c r="H92" s="3">
        <v>0</v>
      </c>
      <c r="I92" s="3">
        <v>0</v>
      </c>
      <c r="J92" s="6">
        <v>0</v>
      </c>
      <c r="K92" s="11"/>
      <c r="N92" s="288">
        <f t="shared" si="11"/>
        <v>0</v>
      </c>
    </row>
    <row r="93" spans="1:14" s="7" customFormat="1" ht="25.5" customHeight="1">
      <c r="A93" s="57" t="s">
        <v>260</v>
      </c>
      <c r="B93" s="46" t="s">
        <v>2</v>
      </c>
      <c r="C93" s="47" t="s">
        <v>22</v>
      </c>
      <c r="D93" s="48">
        <v>1000</v>
      </c>
      <c r="E93" s="43">
        <f t="shared" si="9"/>
        <v>1000</v>
      </c>
      <c r="F93" s="44">
        <f t="shared" si="10"/>
        <v>160000</v>
      </c>
      <c r="G93" s="45">
        <v>159000</v>
      </c>
      <c r="H93" s="3">
        <v>0</v>
      </c>
      <c r="I93" s="3">
        <v>0</v>
      </c>
      <c r="J93" s="6">
        <v>0</v>
      </c>
      <c r="K93" s="11"/>
      <c r="N93" s="288">
        <f t="shared" si="11"/>
        <v>0</v>
      </c>
    </row>
    <row r="94" spans="1:14" s="7" customFormat="1" ht="27.75" customHeight="1">
      <c r="A94" s="57" t="s">
        <v>151</v>
      </c>
      <c r="B94" s="46" t="s">
        <v>2</v>
      </c>
      <c r="C94" s="47" t="s">
        <v>22</v>
      </c>
      <c r="D94" s="48">
        <v>20000</v>
      </c>
      <c r="E94" s="43">
        <f t="shared" si="9"/>
        <v>20000</v>
      </c>
      <c r="F94" s="44">
        <f t="shared" si="10"/>
        <v>20000</v>
      </c>
      <c r="G94" s="45">
        <v>0</v>
      </c>
      <c r="H94" s="3">
        <v>0</v>
      </c>
      <c r="I94" s="3">
        <v>0</v>
      </c>
      <c r="J94" s="6">
        <v>0</v>
      </c>
      <c r="K94" s="11"/>
      <c r="N94" s="288">
        <f t="shared" si="11"/>
        <v>0</v>
      </c>
    </row>
    <row r="95" spans="1:14" s="7" customFormat="1" ht="26.25">
      <c r="A95" s="57" t="s">
        <v>144</v>
      </c>
      <c r="B95" s="46" t="s">
        <v>2</v>
      </c>
      <c r="C95" s="47" t="s">
        <v>22</v>
      </c>
      <c r="D95" s="48">
        <v>1000</v>
      </c>
      <c r="E95" s="43">
        <f t="shared" si="9"/>
        <v>1000</v>
      </c>
      <c r="F95" s="44">
        <f t="shared" si="10"/>
        <v>133000</v>
      </c>
      <c r="G95" s="45">
        <v>132000</v>
      </c>
      <c r="H95" s="3">
        <v>0</v>
      </c>
      <c r="I95" s="3">
        <v>0</v>
      </c>
      <c r="J95" s="6">
        <v>0</v>
      </c>
      <c r="K95" s="11"/>
      <c r="N95" s="288">
        <f t="shared" si="11"/>
        <v>0</v>
      </c>
    </row>
    <row r="96" spans="1:14" s="7" customFormat="1" ht="39">
      <c r="A96" s="57" t="s">
        <v>147</v>
      </c>
      <c r="B96" s="46" t="s">
        <v>2</v>
      </c>
      <c r="C96" s="47" t="s">
        <v>22</v>
      </c>
      <c r="D96" s="48">
        <v>1000</v>
      </c>
      <c r="E96" s="43">
        <f t="shared" si="9"/>
        <v>1000</v>
      </c>
      <c r="F96" s="44">
        <f t="shared" si="10"/>
        <v>30000</v>
      </c>
      <c r="G96" s="45">
        <v>29000</v>
      </c>
      <c r="H96" s="3">
        <v>0</v>
      </c>
      <c r="I96" s="3">
        <v>0</v>
      </c>
      <c r="J96" s="6">
        <v>0</v>
      </c>
      <c r="K96" s="11"/>
      <c r="N96" s="288">
        <f t="shared" si="11"/>
        <v>0</v>
      </c>
    </row>
    <row r="97" spans="1:14" s="7" customFormat="1" ht="15">
      <c r="A97" s="57" t="s">
        <v>89</v>
      </c>
      <c r="B97" s="46" t="s">
        <v>2</v>
      </c>
      <c r="C97" s="47" t="s">
        <v>22</v>
      </c>
      <c r="D97" s="48">
        <v>1000</v>
      </c>
      <c r="E97" s="43">
        <f t="shared" si="9"/>
        <v>1000</v>
      </c>
      <c r="F97" s="44">
        <f t="shared" si="10"/>
        <v>150000</v>
      </c>
      <c r="G97" s="45">
        <v>149000</v>
      </c>
      <c r="H97" s="3">
        <v>0</v>
      </c>
      <c r="I97" s="3">
        <v>0</v>
      </c>
      <c r="J97" s="6">
        <v>0</v>
      </c>
      <c r="K97" s="11"/>
      <c r="N97" s="288">
        <f t="shared" si="11"/>
        <v>0</v>
      </c>
    </row>
    <row r="98" spans="1:14" ht="16.5" customHeight="1">
      <c r="A98" s="57" t="s">
        <v>90</v>
      </c>
      <c r="B98" s="46" t="s">
        <v>2</v>
      </c>
      <c r="C98" s="47" t="s">
        <v>22</v>
      </c>
      <c r="D98" s="48">
        <v>1000</v>
      </c>
      <c r="E98" s="43">
        <f t="shared" si="9"/>
        <v>1000</v>
      </c>
      <c r="F98" s="44">
        <f t="shared" si="10"/>
        <v>150000</v>
      </c>
      <c r="G98" s="45">
        <v>149000</v>
      </c>
      <c r="H98" s="3">
        <v>0</v>
      </c>
      <c r="I98" s="3">
        <v>0</v>
      </c>
      <c r="J98" s="6">
        <v>0</v>
      </c>
      <c r="K98" s="11"/>
      <c r="N98" s="288">
        <f t="shared" si="11"/>
        <v>0</v>
      </c>
    </row>
    <row r="99" spans="1:14" ht="15">
      <c r="A99" s="57" t="s">
        <v>29</v>
      </c>
      <c r="B99" s="46" t="s">
        <v>2</v>
      </c>
      <c r="C99" s="47" t="s">
        <v>22</v>
      </c>
      <c r="D99" s="48">
        <v>1098458</v>
      </c>
      <c r="E99" s="43">
        <f t="shared" si="9"/>
        <v>1098458</v>
      </c>
      <c r="F99" s="44">
        <f t="shared" si="10"/>
        <v>1098458</v>
      </c>
      <c r="G99" s="45">
        <v>0</v>
      </c>
      <c r="H99" s="3">
        <v>0</v>
      </c>
      <c r="I99" s="3">
        <v>0</v>
      </c>
      <c r="J99" s="6">
        <v>0</v>
      </c>
      <c r="K99" s="11"/>
      <c r="N99" s="288">
        <f t="shared" si="11"/>
        <v>0</v>
      </c>
    </row>
    <row r="100" spans="1:14" s="18" customFormat="1" ht="26.25">
      <c r="A100" s="57" t="s">
        <v>303</v>
      </c>
      <c r="B100" s="46" t="s">
        <v>2</v>
      </c>
      <c r="C100" s="47" t="s">
        <v>22</v>
      </c>
      <c r="D100" s="48">
        <v>30000</v>
      </c>
      <c r="E100" s="43">
        <f t="shared" si="9"/>
        <v>30000</v>
      </c>
      <c r="F100" s="44">
        <f t="shared" si="10"/>
        <v>30000</v>
      </c>
      <c r="G100" s="45">
        <v>0</v>
      </c>
      <c r="H100" s="3">
        <v>0</v>
      </c>
      <c r="I100" s="3">
        <v>0</v>
      </c>
      <c r="J100" s="6">
        <v>0</v>
      </c>
      <c r="K100" s="11"/>
      <c r="N100" s="288">
        <f t="shared" si="11"/>
        <v>0</v>
      </c>
    </row>
    <row r="101" spans="1:14" s="18" customFormat="1" ht="15">
      <c r="A101" s="57" t="s">
        <v>227</v>
      </c>
      <c r="B101" s="46" t="s">
        <v>2</v>
      </c>
      <c r="C101" s="47" t="s">
        <v>22</v>
      </c>
      <c r="D101" s="48">
        <v>73000</v>
      </c>
      <c r="E101" s="43">
        <f t="shared" si="9"/>
        <v>73000</v>
      </c>
      <c r="F101" s="44">
        <f t="shared" si="10"/>
        <v>73000</v>
      </c>
      <c r="G101" s="45">
        <v>0</v>
      </c>
      <c r="H101" s="3">
        <v>0</v>
      </c>
      <c r="I101" s="3">
        <v>0</v>
      </c>
      <c r="J101" s="6">
        <v>0</v>
      </c>
      <c r="K101" s="11"/>
      <c r="N101" s="288">
        <f t="shared" si="11"/>
        <v>0</v>
      </c>
    </row>
    <row r="102" spans="1:14" s="18" customFormat="1" ht="26.25">
      <c r="A102" s="57" t="s">
        <v>30</v>
      </c>
      <c r="B102" s="46" t="s">
        <v>2</v>
      </c>
      <c r="C102" s="47" t="s">
        <v>22</v>
      </c>
      <c r="D102" s="48">
        <v>40000</v>
      </c>
      <c r="E102" s="43">
        <f t="shared" si="9"/>
        <v>40000</v>
      </c>
      <c r="F102" s="44">
        <f t="shared" si="10"/>
        <v>40000</v>
      </c>
      <c r="G102" s="45">
        <v>0</v>
      </c>
      <c r="H102" s="3">
        <v>0</v>
      </c>
      <c r="I102" s="3">
        <v>0</v>
      </c>
      <c r="J102" s="6">
        <v>0</v>
      </c>
      <c r="K102" s="11"/>
      <c r="N102" s="288">
        <f t="shared" si="11"/>
        <v>0</v>
      </c>
    </row>
    <row r="103" spans="1:14" s="2" customFormat="1" ht="15">
      <c r="A103" s="79" t="s">
        <v>149</v>
      </c>
      <c r="B103" s="80" t="s">
        <v>2</v>
      </c>
      <c r="C103" s="81" t="s">
        <v>22</v>
      </c>
      <c r="D103" s="82">
        <v>1000</v>
      </c>
      <c r="E103" s="43">
        <f t="shared" si="9"/>
        <v>1000</v>
      </c>
      <c r="F103" s="44">
        <f t="shared" si="10"/>
        <v>1000</v>
      </c>
      <c r="G103" s="83">
        <v>0</v>
      </c>
      <c r="H103" s="49">
        <v>0</v>
      </c>
      <c r="I103" s="49">
        <v>0</v>
      </c>
      <c r="J103" s="50">
        <v>0</v>
      </c>
      <c r="K103" s="11"/>
      <c r="N103" s="288">
        <f t="shared" si="11"/>
        <v>0</v>
      </c>
    </row>
    <row r="104" spans="1:14" ht="27" thickBot="1">
      <c r="A104" s="118" t="s">
        <v>31</v>
      </c>
      <c r="B104" s="119" t="s">
        <v>2</v>
      </c>
      <c r="C104" s="120" t="s">
        <v>22</v>
      </c>
      <c r="D104" s="121">
        <v>580000</v>
      </c>
      <c r="E104" s="43">
        <f t="shared" si="9"/>
        <v>580000</v>
      </c>
      <c r="F104" s="44">
        <f t="shared" si="10"/>
        <v>580000</v>
      </c>
      <c r="G104" s="122">
        <v>0</v>
      </c>
      <c r="H104" s="123">
        <v>0</v>
      </c>
      <c r="I104" s="123">
        <v>0</v>
      </c>
      <c r="J104" s="124">
        <v>0</v>
      </c>
      <c r="N104" s="288">
        <f t="shared" si="11"/>
        <v>0</v>
      </c>
    </row>
    <row r="105" spans="1:14" ht="15.75" thickBot="1">
      <c r="A105" s="549" t="s">
        <v>23</v>
      </c>
      <c r="B105" s="550"/>
      <c r="C105" s="551"/>
      <c r="D105" s="326">
        <f aca="true" t="shared" si="12" ref="D105:J105">SUM(D59:D104)</f>
        <v>11879277</v>
      </c>
      <c r="E105" s="326">
        <f t="shared" si="12"/>
        <v>11879277</v>
      </c>
      <c r="F105" s="87">
        <f t="shared" si="12"/>
        <v>14716887</v>
      </c>
      <c r="G105" s="88">
        <f t="shared" si="12"/>
        <v>2837610</v>
      </c>
      <c r="H105" s="88">
        <f t="shared" si="12"/>
        <v>0</v>
      </c>
      <c r="I105" s="88">
        <f t="shared" si="12"/>
        <v>0</v>
      </c>
      <c r="J105" s="89">
        <f t="shared" si="12"/>
        <v>0</v>
      </c>
      <c r="N105" s="288">
        <f t="shared" si="11"/>
        <v>0</v>
      </c>
    </row>
    <row r="106" spans="1:14" ht="19.5" customHeight="1" thickBot="1">
      <c r="A106" s="543" t="s">
        <v>128</v>
      </c>
      <c r="B106" s="544"/>
      <c r="C106" s="544"/>
      <c r="D106" s="544"/>
      <c r="E106" s="544"/>
      <c r="F106" s="544"/>
      <c r="G106" s="544"/>
      <c r="H106" s="544"/>
      <c r="I106" s="544"/>
      <c r="J106" s="545"/>
      <c r="N106" s="288">
        <f t="shared" si="11"/>
        <v>0</v>
      </c>
    </row>
    <row r="107" spans="1:14" ht="19.5" customHeight="1" thickBot="1">
      <c r="A107" s="64" t="s">
        <v>140</v>
      </c>
      <c r="B107" s="65" t="s">
        <v>2</v>
      </c>
      <c r="C107" s="66" t="s">
        <v>127</v>
      </c>
      <c r="D107" s="67">
        <v>140000</v>
      </c>
      <c r="E107" s="67">
        <v>140000</v>
      </c>
      <c r="F107" s="68">
        <v>140000</v>
      </c>
      <c r="G107" s="197">
        <v>0</v>
      </c>
      <c r="H107" s="198">
        <v>0</v>
      </c>
      <c r="I107" s="198">
        <v>0</v>
      </c>
      <c r="J107" s="199">
        <v>0</v>
      </c>
      <c r="N107" s="288">
        <f t="shared" si="11"/>
        <v>0</v>
      </c>
    </row>
    <row r="108" spans="1:14" ht="15.75" thickBot="1">
      <c r="A108" s="93" t="s">
        <v>126</v>
      </c>
      <c r="B108" s="94"/>
      <c r="C108" s="90"/>
      <c r="D108" s="91">
        <f>D107</f>
        <v>140000</v>
      </c>
      <c r="E108" s="91">
        <f aca="true" t="shared" si="13" ref="E108:J108">E107</f>
        <v>140000</v>
      </c>
      <c r="F108" s="89">
        <f t="shared" si="13"/>
        <v>140000</v>
      </c>
      <c r="G108" s="92">
        <f t="shared" si="13"/>
        <v>0</v>
      </c>
      <c r="H108" s="91">
        <f t="shared" si="13"/>
        <v>0</v>
      </c>
      <c r="I108" s="91">
        <f t="shared" si="13"/>
        <v>0</v>
      </c>
      <c r="J108" s="89">
        <f t="shared" si="13"/>
        <v>0</v>
      </c>
      <c r="N108" s="288">
        <f t="shared" si="11"/>
        <v>0</v>
      </c>
    </row>
    <row r="109" spans="1:14" ht="19.5" customHeight="1" thickBot="1">
      <c r="A109" s="482" t="s">
        <v>24</v>
      </c>
      <c r="B109" s="572"/>
      <c r="C109" s="572"/>
      <c r="D109" s="572"/>
      <c r="E109" s="572"/>
      <c r="F109" s="572"/>
      <c r="G109" s="572"/>
      <c r="H109" s="572"/>
      <c r="I109" s="572"/>
      <c r="J109" s="484"/>
      <c r="N109" s="288">
        <f t="shared" si="11"/>
        <v>0</v>
      </c>
    </row>
    <row r="110" spans="1:14" ht="16.5" customHeight="1">
      <c r="A110" s="144" t="s">
        <v>32</v>
      </c>
      <c r="B110" s="145" t="s">
        <v>2</v>
      </c>
      <c r="C110" s="146" t="s">
        <v>25</v>
      </c>
      <c r="D110" s="137">
        <v>1000</v>
      </c>
      <c r="E110" s="137">
        <f>D110</f>
        <v>1000</v>
      </c>
      <c r="F110" s="147">
        <f>D110+G110+H110+I110+J110</f>
        <v>1815422</v>
      </c>
      <c r="G110" s="148">
        <v>1814422</v>
      </c>
      <c r="H110" s="138">
        <v>0</v>
      </c>
      <c r="I110" s="138">
        <v>0</v>
      </c>
      <c r="J110" s="139">
        <v>0</v>
      </c>
      <c r="N110" s="288">
        <f t="shared" si="11"/>
        <v>0</v>
      </c>
    </row>
    <row r="111" spans="1:14" ht="27" customHeight="1">
      <c r="A111" s="58" t="s">
        <v>165</v>
      </c>
      <c r="B111" s="149" t="s">
        <v>2</v>
      </c>
      <c r="C111" s="150" t="s">
        <v>25</v>
      </c>
      <c r="D111" s="48">
        <v>1000</v>
      </c>
      <c r="E111" s="48">
        <f aca="true" t="shared" si="14" ref="E111:E174">D111</f>
        <v>1000</v>
      </c>
      <c r="F111" s="60">
        <f aca="true" t="shared" si="15" ref="F111:F174">D111+G111+H111+I111+J111</f>
        <v>6610073</v>
      </c>
      <c r="G111" s="61">
        <v>6609073</v>
      </c>
      <c r="H111" s="3">
        <v>0</v>
      </c>
      <c r="I111" s="3">
        <v>0</v>
      </c>
      <c r="J111" s="6">
        <v>0</v>
      </c>
      <c r="N111" s="288">
        <f t="shared" si="11"/>
        <v>0</v>
      </c>
    </row>
    <row r="112" spans="1:14" ht="39">
      <c r="A112" s="134" t="s">
        <v>159</v>
      </c>
      <c r="B112" s="149" t="s">
        <v>2</v>
      </c>
      <c r="C112" s="150" t="s">
        <v>25</v>
      </c>
      <c r="D112" s="3">
        <v>1000</v>
      </c>
      <c r="E112" s="48">
        <f t="shared" si="14"/>
        <v>1000</v>
      </c>
      <c r="F112" s="60">
        <f t="shared" si="15"/>
        <v>1493918</v>
      </c>
      <c r="G112" s="61">
        <v>1492918</v>
      </c>
      <c r="H112" s="3">
        <v>0</v>
      </c>
      <c r="I112" s="3">
        <v>0</v>
      </c>
      <c r="J112" s="6">
        <v>0</v>
      </c>
      <c r="N112" s="288">
        <f t="shared" si="11"/>
        <v>0</v>
      </c>
    </row>
    <row r="113" spans="1:14" ht="15">
      <c r="A113" s="152" t="s">
        <v>146</v>
      </c>
      <c r="B113" s="149" t="s">
        <v>2</v>
      </c>
      <c r="C113" s="150" t="s">
        <v>25</v>
      </c>
      <c r="D113" s="48">
        <v>1000</v>
      </c>
      <c r="E113" s="48">
        <f t="shared" si="14"/>
        <v>1000</v>
      </c>
      <c r="F113" s="60">
        <v>11158800</v>
      </c>
      <c r="G113" s="61">
        <v>11157800</v>
      </c>
      <c r="H113" s="3">
        <v>0</v>
      </c>
      <c r="I113" s="3">
        <v>0</v>
      </c>
      <c r="J113" s="6">
        <v>0</v>
      </c>
      <c r="N113" s="288">
        <f t="shared" si="11"/>
        <v>0</v>
      </c>
    </row>
    <row r="114" spans="1:14" ht="19.5" customHeight="1">
      <c r="A114" s="58" t="s">
        <v>34</v>
      </c>
      <c r="B114" s="59" t="s">
        <v>2</v>
      </c>
      <c r="C114" s="59" t="s">
        <v>25</v>
      </c>
      <c r="D114" s="48">
        <v>3000</v>
      </c>
      <c r="E114" s="48">
        <f t="shared" si="14"/>
        <v>3000</v>
      </c>
      <c r="F114" s="60">
        <f t="shared" si="15"/>
        <v>55000</v>
      </c>
      <c r="G114" s="61">
        <v>52000</v>
      </c>
      <c r="H114" s="3">
        <v>0</v>
      </c>
      <c r="I114" s="3">
        <v>0</v>
      </c>
      <c r="J114" s="6">
        <v>0</v>
      </c>
      <c r="N114" s="288">
        <f t="shared" si="11"/>
        <v>0</v>
      </c>
    </row>
    <row r="115" spans="1:14" ht="15">
      <c r="A115" s="58" t="s">
        <v>35</v>
      </c>
      <c r="B115" s="59" t="s">
        <v>2</v>
      </c>
      <c r="C115" s="59" t="s">
        <v>25</v>
      </c>
      <c r="D115" s="48">
        <v>2000</v>
      </c>
      <c r="E115" s="48">
        <f t="shared" si="14"/>
        <v>2000</v>
      </c>
      <c r="F115" s="60">
        <f t="shared" si="15"/>
        <v>290000</v>
      </c>
      <c r="G115" s="61">
        <v>288000</v>
      </c>
      <c r="H115" s="3">
        <v>0</v>
      </c>
      <c r="I115" s="3">
        <v>0</v>
      </c>
      <c r="J115" s="6">
        <v>0</v>
      </c>
      <c r="N115" s="288">
        <f t="shared" si="11"/>
        <v>0</v>
      </c>
    </row>
    <row r="116" spans="1:14" ht="15">
      <c r="A116" s="58" t="s">
        <v>36</v>
      </c>
      <c r="B116" s="59" t="s">
        <v>2</v>
      </c>
      <c r="C116" s="59" t="s">
        <v>25</v>
      </c>
      <c r="D116" s="48">
        <v>1000</v>
      </c>
      <c r="E116" s="48">
        <f t="shared" si="14"/>
        <v>1000</v>
      </c>
      <c r="F116" s="60">
        <f t="shared" si="15"/>
        <v>1000</v>
      </c>
      <c r="G116" s="61">
        <v>0</v>
      </c>
      <c r="H116" s="3">
        <v>0</v>
      </c>
      <c r="I116" s="3">
        <v>0</v>
      </c>
      <c r="J116" s="6">
        <v>0</v>
      </c>
      <c r="N116" s="288">
        <f t="shared" si="11"/>
        <v>0</v>
      </c>
    </row>
    <row r="117" spans="1:14" ht="12.75" customHeight="1">
      <c r="A117" s="58" t="s">
        <v>37</v>
      </c>
      <c r="B117" s="59" t="s">
        <v>2</v>
      </c>
      <c r="C117" s="59" t="s">
        <v>25</v>
      </c>
      <c r="D117" s="48">
        <v>2000</v>
      </c>
      <c r="E117" s="48">
        <f t="shared" si="14"/>
        <v>2000</v>
      </c>
      <c r="F117" s="60">
        <f t="shared" si="15"/>
        <v>2000</v>
      </c>
      <c r="G117" s="61">
        <v>0</v>
      </c>
      <c r="H117" s="3">
        <v>0</v>
      </c>
      <c r="I117" s="3">
        <v>0</v>
      </c>
      <c r="J117" s="6">
        <v>0</v>
      </c>
      <c r="N117" s="288">
        <f t="shared" si="11"/>
        <v>0</v>
      </c>
    </row>
    <row r="118" spans="1:14" ht="29.25" customHeight="1">
      <c r="A118" s="58" t="s">
        <v>38</v>
      </c>
      <c r="B118" s="59" t="s">
        <v>2</v>
      </c>
      <c r="C118" s="59" t="s">
        <v>25</v>
      </c>
      <c r="D118" s="48">
        <v>163000</v>
      </c>
      <c r="E118" s="48">
        <f t="shared" si="14"/>
        <v>163000</v>
      </c>
      <c r="F118" s="60">
        <f t="shared" si="15"/>
        <v>163000</v>
      </c>
      <c r="G118" s="61">
        <v>0</v>
      </c>
      <c r="H118" s="3">
        <v>0</v>
      </c>
      <c r="I118" s="3">
        <v>0</v>
      </c>
      <c r="J118" s="6">
        <v>0</v>
      </c>
      <c r="N118" s="288">
        <f t="shared" si="11"/>
        <v>0</v>
      </c>
    </row>
    <row r="119" spans="1:14" ht="26.25">
      <c r="A119" s="58" t="s">
        <v>33</v>
      </c>
      <c r="B119" s="59" t="s">
        <v>2</v>
      </c>
      <c r="C119" s="59" t="s">
        <v>25</v>
      </c>
      <c r="D119" s="153">
        <v>2000</v>
      </c>
      <c r="E119" s="153">
        <f t="shared" si="14"/>
        <v>2000</v>
      </c>
      <c r="F119" s="60">
        <f t="shared" si="15"/>
        <v>196593432</v>
      </c>
      <c r="G119" s="155">
        <v>70000000</v>
      </c>
      <c r="H119" s="156">
        <v>70000000</v>
      </c>
      <c r="I119" s="156">
        <v>56591432</v>
      </c>
      <c r="J119" s="157">
        <v>0</v>
      </c>
      <c r="N119" s="288">
        <f t="shared" si="11"/>
        <v>0</v>
      </c>
    </row>
    <row r="120" spans="1:14" ht="51.75">
      <c r="A120" s="58" t="s">
        <v>92</v>
      </c>
      <c r="B120" s="59" t="s">
        <v>2</v>
      </c>
      <c r="C120" s="59" t="s">
        <v>25</v>
      </c>
      <c r="D120" s="48">
        <v>590000</v>
      </c>
      <c r="E120" s="48">
        <f t="shared" si="14"/>
        <v>590000</v>
      </c>
      <c r="F120" s="60">
        <f t="shared" si="15"/>
        <v>590000</v>
      </c>
      <c r="G120" s="61">
        <v>0</v>
      </c>
      <c r="H120" s="3">
        <v>0</v>
      </c>
      <c r="I120" s="3">
        <v>0</v>
      </c>
      <c r="J120" s="6">
        <v>0</v>
      </c>
      <c r="N120" s="288">
        <f t="shared" si="11"/>
        <v>0</v>
      </c>
    </row>
    <row r="121" spans="1:14" ht="39">
      <c r="A121" s="58" t="s">
        <v>93</v>
      </c>
      <c r="B121" s="59" t="s">
        <v>2</v>
      </c>
      <c r="C121" s="59" t="s">
        <v>25</v>
      </c>
      <c r="D121" s="48">
        <v>720000</v>
      </c>
      <c r="E121" s="48">
        <f t="shared" si="14"/>
        <v>720000</v>
      </c>
      <c r="F121" s="60">
        <f t="shared" si="15"/>
        <v>720000</v>
      </c>
      <c r="G121" s="61">
        <v>0</v>
      </c>
      <c r="H121" s="3">
        <v>0</v>
      </c>
      <c r="I121" s="3">
        <v>0</v>
      </c>
      <c r="J121" s="6">
        <v>0</v>
      </c>
      <c r="N121" s="288">
        <f t="shared" si="11"/>
        <v>0</v>
      </c>
    </row>
    <row r="122" spans="1:14" ht="26.25">
      <c r="A122" s="58" t="s">
        <v>94</v>
      </c>
      <c r="B122" s="59" t="s">
        <v>2</v>
      </c>
      <c r="C122" s="59" t="s">
        <v>25</v>
      </c>
      <c r="D122" s="48">
        <v>620000</v>
      </c>
      <c r="E122" s="48">
        <f t="shared" si="14"/>
        <v>620000</v>
      </c>
      <c r="F122" s="60">
        <f t="shared" si="15"/>
        <v>620000</v>
      </c>
      <c r="G122" s="61">
        <v>0</v>
      </c>
      <c r="H122" s="3">
        <v>0</v>
      </c>
      <c r="I122" s="3">
        <v>0</v>
      </c>
      <c r="J122" s="6">
        <v>0</v>
      </c>
      <c r="N122" s="288">
        <f t="shared" si="11"/>
        <v>0</v>
      </c>
    </row>
    <row r="123" spans="1:14" ht="30" customHeight="1">
      <c r="A123" s="58" t="s">
        <v>95</v>
      </c>
      <c r="B123" s="59" t="s">
        <v>2</v>
      </c>
      <c r="C123" s="59" t="s">
        <v>25</v>
      </c>
      <c r="D123" s="48">
        <v>785000</v>
      </c>
      <c r="E123" s="48">
        <f t="shared" si="14"/>
        <v>785000</v>
      </c>
      <c r="F123" s="60">
        <f t="shared" si="15"/>
        <v>785000</v>
      </c>
      <c r="G123" s="61">
        <v>0</v>
      </c>
      <c r="H123" s="3">
        <v>0</v>
      </c>
      <c r="I123" s="3">
        <v>0</v>
      </c>
      <c r="J123" s="6">
        <v>0</v>
      </c>
      <c r="N123" s="288">
        <f t="shared" si="11"/>
        <v>0</v>
      </c>
    </row>
    <row r="124" spans="1:14" ht="26.25">
      <c r="A124" s="327" t="s">
        <v>96</v>
      </c>
      <c r="B124" s="328" t="s">
        <v>2</v>
      </c>
      <c r="C124" s="328" t="s">
        <v>25</v>
      </c>
      <c r="D124" s="320">
        <v>380355</v>
      </c>
      <c r="E124" s="320">
        <f t="shared" si="14"/>
        <v>380355</v>
      </c>
      <c r="F124" s="329">
        <f t="shared" si="15"/>
        <v>947000</v>
      </c>
      <c r="G124" s="330">
        <v>566645</v>
      </c>
      <c r="H124" s="324">
        <v>0</v>
      </c>
      <c r="I124" s="324">
        <v>0</v>
      </c>
      <c r="J124" s="325">
        <v>0</v>
      </c>
      <c r="N124" s="288">
        <f t="shared" si="11"/>
        <v>0</v>
      </c>
    </row>
    <row r="125" spans="1:14" ht="51.75">
      <c r="A125" s="58" t="s">
        <v>97</v>
      </c>
      <c r="B125" s="59" t="s">
        <v>2</v>
      </c>
      <c r="C125" s="59" t="s">
        <v>25</v>
      </c>
      <c r="D125" s="48">
        <v>1000</v>
      </c>
      <c r="E125" s="48">
        <f t="shared" si="14"/>
        <v>1000</v>
      </c>
      <c r="F125" s="60">
        <f t="shared" si="15"/>
        <v>624000</v>
      </c>
      <c r="G125" s="61">
        <v>623000</v>
      </c>
      <c r="H125" s="3">
        <v>0</v>
      </c>
      <c r="I125" s="3">
        <v>0</v>
      </c>
      <c r="J125" s="6">
        <v>0</v>
      </c>
      <c r="N125" s="288">
        <f t="shared" si="11"/>
        <v>0</v>
      </c>
    </row>
    <row r="126" spans="1:14" ht="39">
      <c r="A126" s="58" t="s">
        <v>98</v>
      </c>
      <c r="B126" s="59" t="s">
        <v>2</v>
      </c>
      <c r="C126" s="59" t="s">
        <v>25</v>
      </c>
      <c r="D126" s="48">
        <v>1000</v>
      </c>
      <c r="E126" s="48">
        <f t="shared" si="14"/>
        <v>1000</v>
      </c>
      <c r="F126" s="60">
        <f t="shared" si="15"/>
        <v>633000</v>
      </c>
      <c r="G126" s="61">
        <v>632000</v>
      </c>
      <c r="H126" s="3">
        <v>0</v>
      </c>
      <c r="I126" s="3">
        <v>0</v>
      </c>
      <c r="J126" s="6">
        <v>0</v>
      </c>
      <c r="N126" s="288">
        <f t="shared" si="11"/>
        <v>0</v>
      </c>
    </row>
    <row r="127" spans="1:14" ht="39">
      <c r="A127" s="58" t="s">
        <v>99</v>
      </c>
      <c r="B127" s="59" t="s">
        <v>2</v>
      </c>
      <c r="C127" s="59" t="s">
        <v>25</v>
      </c>
      <c r="D127" s="48">
        <v>1000</v>
      </c>
      <c r="E127" s="48">
        <f t="shared" si="14"/>
        <v>1000</v>
      </c>
      <c r="F127" s="60">
        <f t="shared" si="15"/>
        <v>645000</v>
      </c>
      <c r="G127" s="61">
        <v>644000</v>
      </c>
      <c r="H127" s="3">
        <v>0</v>
      </c>
      <c r="I127" s="3">
        <v>0</v>
      </c>
      <c r="J127" s="6">
        <v>0</v>
      </c>
      <c r="N127" s="288">
        <f t="shared" si="11"/>
        <v>0</v>
      </c>
    </row>
    <row r="128" spans="1:14" ht="39">
      <c r="A128" s="58" t="s">
        <v>125</v>
      </c>
      <c r="B128" s="59" t="s">
        <v>2</v>
      </c>
      <c r="C128" s="59" t="s">
        <v>25</v>
      </c>
      <c r="D128" s="153">
        <v>570000</v>
      </c>
      <c r="E128" s="153">
        <f t="shared" si="14"/>
        <v>570000</v>
      </c>
      <c r="F128" s="60">
        <f t="shared" si="15"/>
        <v>570000</v>
      </c>
      <c r="G128" s="61">
        <v>0</v>
      </c>
      <c r="H128" s="3">
        <v>0</v>
      </c>
      <c r="I128" s="3">
        <v>0</v>
      </c>
      <c r="J128" s="6">
        <v>0</v>
      </c>
      <c r="N128" s="288">
        <f t="shared" si="11"/>
        <v>0</v>
      </c>
    </row>
    <row r="129" spans="1:14" ht="30" customHeight="1">
      <c r="A129" s="58" t="s">
        <v>203</v>
      </c>
      <c r="B129" s="59" t="s">
        <v>2</v>
      </c>
      <c r="C129" s="59" t="s">
        <v>25</v>
      </c>
      <c r="D129" s="156">
        <v>1000</v>
      </c>
      <c r="E129" s="153">
        <f t="shared" si="14"/>
        <v>1000</v>
      </c>
      <c r="F129" s="60">
        <f t="shared" si="15"/>
        <v>35700</v>
      </c>
      <c r="G129" s="61">
        <v>34700</v>
      </c>
      <c r="H129" s="3">
        <v>0</v>
      </c>
      <c r="I129" s="3">
        <v>0</v>
      </c>
      <c r="J129" s="6">
        <v>0</v>
      </c>
      <c r="N129" s="288">
        <f t="shared" si="11"/>
        <v>0</v>
      </c>
    </row>
    <row r="130" spans="1:14" ht="15">
      <c r="A130" s="58" t="s">
        <v>204</v>
      </c>
      <c r="B130" s="59" t="s">
        <v>2</v>
      </c>
      <c r="C130" s="59" t="s">
        <v>25</v>
      </c>
      <c r="D130" s="156">
        <v>1000</v>
      </c>
      <c r="E130" s="153">
        <f t="shared" si="14"/>
        <v>1000</v>
      </c>
      <c r="F130" s="60">
        <f t="shared" si="15"/>
        <v>35700</v>
      </c>
      <c r="G130" s="61">
        <v>34700</v>
      </c>
      <c r="H130" s="3">
        <v>0</v>
      </c>
      <c r="I130" s="3">
        <v>0</v>
      </c>
      <c r="J130" s="6">
        <v>0</v>
      </c>
      <c r="N130" s="288">
        <f t="shared" si="11"/>
        <v>0</v>
      </c>
    </row>
    <row r="131" spans="1:14" ht="15">
      <c r="A131" s="58" t="s">
        <v>182</v>
      </c>
      <c r="B131" s="59" t="s">
        <v>2</v>
      </c>
      <c r="C131" s="59" t="s">
        <v>25</v>
      </c>
      <c r="D131" s="156">
        <v>35700</v>
      </c>
      <c r="E131" s="153">
        <f t="shared" si="14"/>
        <v>35700</v>
      </c>
      <c r="F131" s="60">
        <f t="shared" si="15"/>
        <v>35700</v>
      </c>
      <c r="G131" s="61">
        <v>0</v>
      </c>
      <c r="H131" s="158">
        <v>0</v>
      </c>
      <c r="I131" s="158">
        <v>0</v>
      </c>
      <c r="J131" s="159">
        <v>0</v>
      </c>
      <c r="N131" s="288">
        <f t="shared" si="11"/>
        <v>0</v>
      </c>
    </row>
    <row r="132" spans="1:14" ht="26.25">
      <c r="A132" s="58" t="s">
        <v>183</v>
      </c>
      <c r="B132" s="59" t="s">
        <v>2</v>
      </c>
      <c r="C132" s="59" t="s">
        <v>25</v>
      </c>
      <c r="D132" s="156">
        <v>35700</v>
      </c>
      <c r="E132" s="153">
        <f t="shared" si="14"/>
        <v>35700</v>
      </c>
      <c r="F132" s="60">
        <f t="shared" si="15"/>
        <v>35700</v>
      </c>
      <c r="G132" s="61">
        <v>0</v>
      </c>
      <c r="H132" s="158">
        <v>0</v>
      </c>
      <c r="I132" s="158">
        <v>0</v>
      </c>
      <c r="J132" s="159">
        <v>0</v>
      </c>
      <c r="N132" s="288">
        <f t="shared" si="11"/>
        <v>0</v>
      </c>
    </row>
    <row r="133" spans="1:14" ht="15">
      <c r="A133" s="58" t="s">
        <v>207</v>
      </c>
      <c r="B133" s="59" t="s">
        <v>2</v>
      </c>
      <c r="C133" s="59" t="s">
        <v>25</v>
      </c>
      <c r="D133" s="156">
        <v>1000</v>
      </c>
      <c r="E133" s="153">
        <f t="shared" si="14"/>
        <v>1000</v>
      </c>
      <c r="F133" s="60">
        <f t="shared" si="15"/>
        <v>35700</v>
      </c>
      <c r="G133" s="61">
        <v>34700</v>
      </c>
      <c r="H133" s="158">
        <v>0</v>
      </c>
      <c r="I133" s="158">
        <v>0</v>
      </c>
      <c r="J133" s="159">
        <v>0</v>
      </c>
      <c r="N133" s="288">
        <f t="shared" si="11"/>
        <v>0</v>
      </c>
    </row>
    <row r="134" spans="1:14" ht="15">
      <c r="A134" s="58" t="s">
        <v>208</v>
      </c>
      <c r="B134" s="59" t="s">
        <v>2</v>
      </c>
      <c r="C134" s="59" t="s">
        <v>25</v>
      </c>
      <c r="D134" s="156">
        <v>1000</v>
      </c>
      <c r="E134" s="153">
        <f t="shared" si="14"/>
        <v>1000</v>
      </c>
      <c r="F134" s="60">
        <f t="shared" si="15"/>
        <v>35700</v>
      </c>
      <c r="G134" s="61">
        <v>34700</v>
      </c>
      <c r="H134" s="158">
        <v>0</v>
      </c>
      <c r="I134" s="158">
        <v>0</v>
      </c>
      <c r="J134" s="159">
        <v>0</v>
      </c>
      <c r="N134" s="288">
        <f t="shared" si="11"/>
        <v>0</v>
      </c>
    </row>
    <row r="135" spans="1:14" ht="15">
      <c r="A135" s="58" t="s">
        <v>209</v>
      </c>
      <c r="B135" s="59" t="s">
        <v>2</v>
      </c>
      <c r="C135" s="59" t="s">
        <v>25</v>
      </c>
      <c r="D135" s="156">
        <v>1000</v>
      </c>
      <c r="E135" s="153">
        <f t="shared" si="14"/>
        <v>1000</v>
      </c>
      <c r="F135" s="60">
        <f t="shared" si="15"/>
        <v>35700</v>
      </c>
      <c r="G135" s="61">
        <v>34700</v>
      </c>
      <c r="H135" s="158">
        <v>0</v>
      </c>
      <c r="I135" s="158">
        <v>0</v>
      </c>
      <c r="J135" s="159">
        <v>0</v>
      </c>
      <c r="N135" s="288">
        <f t="shared" si="11"/>
        <v>0</v>
      </c>
    </row>
    <row r="136" spans="1:14" ht="15">
      <c r="A136" s="58" t="s">
        <v>225</v>
      </c>
      <c r="B136" s="59" t="s">
        <v>2</v>
      </c>
      <c r="C136" s="59" t="s">
        <v>25</v>
      </c>
      <c r="D136" s="156">
        <v>1000</v>
      </c>
      <c r="E136" s="153">
        <f t="shared" si="14"/>
        <v>1000</v>
      </c>
      <c r="F136" s="60">
        <f t="shared" si="15"/>
        <v>35700</v>
      </c>
      <c r="G136" s="61">
        <v>34700</v>
      </c>
      <c r="H136" s="158">
        <v>0</v>
      </c>
      <c r="I136" s="158">
        <v>0</v>
      </c>
      <c r="J136" s="159">
        <v>0</v>
      </c>
      <c r="N136" s="288">
        <f t="shared" si="11"/>
        <v>0</v>
      </c>
    </row>
    <row r="137" spans="1:14" ht="26.25">
      <c r="A137" s="58" t="s">
        <v>210</v>
      </c>
      <c r="B137" s="59" t="s">
        <v>2</v>
      </c>
      <c r="C137" s="59" t="s">
        <v>25</v>
      </c>
      <c r="D137" s="153">
        <v>100000</v>
      </c>
      <c r="E137" s="153">
        <f t="shared" si="14"/>
        <v>100000</v>
      </c>
      <c r="F137" s="60">
        <f t="shared" si="15"/>
        <v>100000</v>
      </c>
      <c r="G137" s="61">
        <v>0</v>
      </c>
      <c r="H137" s="158">
        <v>0</v>
      </c>
      <c r="I137" s="158">
        <v>0</v>
      </c>
      <c r="J137" s="159">
        <v>0</v>
      </c>
      <c r="N137" s="288">
        <f t="shared" si="11"/>
        <v>0</v>
      </c>
    </row>
    <row r="138" spans="1:14" ht="39">
      <c r="A138" s="58" t="s">
        <v>100</v>
      </c>
      <c r="B138" s="59" t="s">
        <v>2</v>
      </c>
      <c r="C138" s="59" t="s">
        <v>25</v>
      </c>
      <c r="D138" s="153">
        <v>157080</v>
      </c>
      <c r="E138" s="153">
        <f t="shared" si="14"/>
        <v>157080</v>
      </c>
      <c r="F138" s="60">
        <f t="shared" si="15"/>
        <v>157080</v>
      </c>
      <c r="G138" s="61">
        <v>0</v>
      </c>
      <c r="H138" s="3">
        <v>0</v>
      </c>
      <c r="I138" s="3">
        <v>0</v>
      </c>
      <c r="J138" s="6">
        <v>0</v>
      </c>
      <c r="N138" s="288">
        <f t="shared" si="11"/>
        <v>0</v>
      </c>
    </row>
    <row r="139" spans="1:14" ht="39">
      <c r="A139" s="58" t="s">
        <v>158</v>
      </c>
      <c r="B139" s="59" t="s">
        <v>2</v>
      </c>
      <c r="C139" s="59" t="s">
        <v>25</v>
      </c>
      <c r="D139" s="48">
        <v>60000</v>
      </c>
      <c r="E139" s="48">
        <f t="shared" si="14"/>
        <v>60000</v>
      </c>
      <c r="F139" s="60">
        <f t="shared" si="15"/>
        <v>60000</v>
      </c>
      <c r="G139" s="61">
        <v>0</v>
      </c>
      <c r="H139" s="3">
        <v>0</v>
      </c>
      <c r="I139" s="3">
        <v>0</v>
      </c>
      <c r="J139" s="6">
        <v>0</v>
      </c>
      <c r="N139" s="288">
        <f t="shared" si="11"/>
        <v>0</v>
      </c>
    </row>
    <row r="140" spans="1:14" ht="26.25">
      <c r="A140" s="58" t="s">
        <v>39</v>
      </c>
      <c r="B140" s="59" t="s">
        <v>2</v>
      </c>
      <c r="C140" s="59" t="s">
        <v>25</v>
      </c>
      <c r="D140" s="48">
        <v>37000</v>
      </c>
      <c r="E140" s="48">
        <f t="shared" si="14"/>
        <v>37000</v>
      </c>
      <c r="F140" s="60">
        <f t="shared" si="15"/>
        <v>37000</v>
      </c>
      <c r="G140" s="61">
        <v>0</v>
      </c>
      <c r="H140" s="3">
        <v>0</v>
      </c>
      <c r="I140" s="3">
        <v>0</v>
      </c>
      <c r="J140" s="6">
        <v>0</v>
      </c>
      <c r="N140" s="288">
        <f t="shared" si="11"/>
        <v>0</v>
      </c>
    </row>
    <row r="141" spans="1:14" ht="39">
      <c r="A141" s="58" t="s">
        <v>65</v>
      </c>
      <c r="B141" s="59" t="s">
        <v>2</v>
      </c>
      <c r="C141" s="59" t="s">
        <v>25</v>
      </c>
      <c r="D141" s="48">
        <v>1000</v>
      </c>
      <c r="E141" s="48">
        <f t="shared" si="14"/>
        <v>1000</v>
      </c>
      <c r="F141" s="60">
        <f t="shared" si="15"/>
        <v>13000</v>
      </c>
      <c r="G141" s="61">
        <v>12000</v>
      </c>
      <c r="H141" s="3">
        <v>0</v>
      </c>
      <c r="I141" s="3">
        <v>0</v>
      </c>
      <c r="J141" s="6">
        <v>0</v>
      </c>
      <c r="N141" s="288">
        <f t="shared" si="11"/>
        <v>0</v>
      </c>
    </row>
    <row r="142" spans="1:14" ht="39">
      <c r="A142" s="58" t="s">
        <v>66</v>
      </c>
      <c r="B142" s="59" t="s">
        <v>2</v>
      </c>
      <c r="C142" s="59" t="s">
        <v>25</v>
      </c>
      <c r="D142" s="48">
        <v>1000</v>
      </c>
      <c r="E142" s="48">
        <f t="shared" si="14"/>
        <v>1000</v>
      </c>
      <c r="F142" s="60">
        <f t="shared" si="15"/>
        <v>17000</v>
      </c>
      <c r="G142" s="61">
        <v>16000</v>
      </c>
      <c r="H142" s="3">
        <v>0</v>
      </c>
      <c r="I142" s="3">
        <v>0</v>
      </c>
      <c r="J142" s="6">
        <v>0</v>
      </c>
      <c r="N142" s="288">
        <f t="shared" si="11"/>
        <v>0</v>
      </c>
    </row>
    <row r="143" spans="1:14" ht="45.75" customHeight="1">
      <c r="A143" s="58" t="s">
        <v>67</v>
      </c>
      <c r="B143" s="59" t="s">
        <v>2</v>
      </c>
      <c r="C143" s="59" t="s">
        <v>25</v>
      </c>
      <c r="D143" s="48">
        <v>1000</v>
      </c>
      <c r="E143" s="48">
        <f t="shared" si="14"/>
        <v>1000</v>
      </c>
      <c r="F143" s="60">
        <f t="shared" si="15"/>
        <v>14000</v>
      </c>
      <c r="G143" s="61">
        <v>13000</v>
      </c>
      <c r="H143" s="3">
        <v>0</v>
      </c>
      <c r="I143" s="3">
        <v>0</v>
      </c>
      <c r="J143" s="6">
        <v>0</v>
      </c>
      <c r="N143" s="288">
        <f t="shared" si="11"/>
        <v>0</v>
      </c>
    </row>
    <row r="144" spans="1:14" ht="26.25">
      <c r="A144" s="58" t="s">
        <v>68</v>
      </c>
      <c r="B144" s="59" t="s">
        <v>2</v>
      </c>
      <c r="C144" s="59" t="s">
        <v>25</v>
      </c>
      <c r="D144" s="48">
        <v>1000</v>
      </c>
      <c r="E144" s="48">
        <f t="shared" si="14"/>
        <v>1000</v>
      </c>
      <c r="F144" s="60">
        <f t="shared" si="15"/>
        <v>12000</v>
      </c>
      <c r="G144" s="61">
        <v>11000</v>
      </c>
      <c r="H144" s="3">
        <v>0</v>
      </c>
      <c r="I144" s="3">
        <v>0</v>
      </c>
      <c r="J144" s="6">
        <v>0</v>
      </c>
      <c r="N144" s="288">
        <f aca="true" t="shared" si="16" ref="N144:N207">E144+G144-F144+H144+I144+J144</f>
        <v>0</v>
      </c>
    </row>
    <row r="145" spans="1:14" s="2" customFormat="1" ht="30.75" customHeight="1">
      <c r="A145" s="58" t="s">
        <v>69</v>
      </c>
      <c r="B145" s="59" t="s">
        <v>2</v>
      </c>
      <c r="C145" s="59" t="s">
        <v>25</v>
      </c>
      <c r="D145" s="48">
        <v>1000</v>
      </c>
      <c r="E145" s="48">
        <f t="shared" si="14"/>
        <v>1000</v>
      </c>
      <c r="F145" s="60">
        <f t="shared" si="15"/>
        <v>16000</v>
      </c>
      <c r="G145" s="61">
        <v>15000</v>
      </c>
      <c r="H145" s="3">
        <v>0</v>
      </c>
      <c r="I145" s="3">
        <v>0</v>
      </c>
      <c r="J145" s="6">
        <v>0</v>
      </c>
      <c r="N145" s="288">
        <f t="shared" si="16"/>
        <v>0</v>
      </c>
    </row>
    <row r="146" spans="1:14" ht="26.25">
      <c r="A146" s="58" t="s">
        <v>70</v>
      </c>
      <c r="B146" s="59" t="s">
        <v>2</v>
      </c>
      <c r="C146" s="59" t="s">
        <v>25</v>
      </c>
      <c r="D146" s="48">
        <v>1000</v>
      </c>
      <c r="E146" s="48">
        <f t="shared" si="14"/>
        <v>1000</v>
      </c>
      <c r="F146" s="60">
        <f t="shared" si="15"/>
        <v>14000</v>
      </c>
      <c r="G146" s="61">
        <v>13000</v>
      </c>
      <c r="H146" s="3">
        <v>0</v>
      </c>
      <c r="I146" s="3">
        <v>0</v>
      </c>
      <c r="J146" s="6">
        <v>0</v>
      </c>
      <c r="N146" s="288">
        <f t="shared" si="16"/>
        <v>0</v>
      </c>
    </row>
    <row r="147" spans="1:14" ht="26.25">
      <c r="A147" s="58" t="s">
        <v>71</v>
      </c>
      <c r="B147" s="59" t="s">
        <v>2</v>
      </c>
      <c r="C147" s="59" t="s">
        <v>25</v>
      </c>
      <c r="D147" s="48">
        <v>1000</v>
      </c>
      <c r="E147" s="48">
        <f t="shared" si="14"/>
        <v>1000</v>
      </c>
      <c r="F147" s="60">
        <f t="shared" si="15"/>
        <v>13000</v>
      </c>
      <c r="G147" s="61">
        <v>12000</v>
      </c>
      <c r="H147" s="3">
        <v>0</v>
      </c>
      <c r="I147" s="3">
        <v>0</v>
      </c>
      <c r="J147" s="6">
        <v>0</v>
      </c>
      <c r="N147" s="288">
        <f t="shared" si="16"/>
        <v>0</v>
      </c>
    </row>
    <row r="148" spans="1:14" ht="26.25">
      <c r="A148" s="58" t="s">
        <v>72</v>
      </c>
      <c r="B148" s="59" t="s">
        <v>2</v>
      </c>
      <c r="C148" s="59" t="s">
        <v>25</v>
      </c>
      <c r="D148" s="48">
        <v>1000</v>
      </c>
      <c r="E148" s="48">
        <f t="shared" si="14"/>
        <v>1000</v>
      </c>
      <c r="F148" s="60">
        <f t="shared" si="15"/>
        <v>17000</v>
      </c>
      <c r="G148" s="61">
        <v>16000</v>
      </c>
      <c r="H148" s="3">
        <v>0</v>
      </c>
      <c r="I148" s="3">
        <v>0</v>
      </c>
      <c r="J148" s="6">
        <v>0</v>
      </c>
      <c r="N148" s="288">
        <f t="shared" si="16"/>
        <v>0</v>
      </c>
    </row>
    <row r="149" spans="1:14" ht="26.25">
      <c r="A149" s="58" t="s">
        <v>73</v>
      </c>
      <c r="B149" s="59" t="s">
        <v>2</v>
      </c>
      <c r="C149" s="59" t="s">
        <v>25</v>
      </c>
      <c r="D149" s="48">
        <v>1000</v>
      </c>
      <c r="E149" s="48">
        <f t="shared" si="14"/>
        <v>1000</v>
      </c>
      <c r="F149" s="60">
        <f t="shared" si="15"/>
        <v>11000</v>
      </c>
      <c r="G149" s="61">
        <v>10000</v>
      </c>
      <c r="H149" s="3">
        <v>0</v>
      </c>
      <c r="I149" s="3">
        <v>0</v>
      </c>
      <c r="J149" s="6">
        <v>0</v>
      </c>
      <c r="N149" s="288">
        <f t="shared" si="16"/>
        <v>0</v>
      </c>
    </row>
    <row r="150" spans="1:14" ht="39">
      <c r="A150" s="58" t="s">
        <v>74</v>
      </c>
      <c r="B150" s="59" t="s">
        <v>2</v>
      </c>
      <c r="C150" s="59" t="s">
        <v>25</v>
      </c>
      <c r="D150" s="48">
        <v>1000</v>
      </c>
      <c r="E150" s="48">
        <f t="shared" si="14"/>
        <v>1000</v>
      </c>
      <c r="F150" s="60">
        <f t="shared" si="15"/>
        <v>15000</v>
      </c>
      <c r="G150" s="61">
        <v>14000</v>
      </c>
      <c r="H150" s="3">
        <v>0</v>
      </c>
      <c r="I150" s="3">
        <v>0</v>
      </c>
      <c r="J150" s="6">
        <v>0</v>
      </c>
      <c r="N150" s="288">
        <f t="shared" si="16"/>
        <v>0</v>
      </c>
    </row>
    <row r="151" spans="1:14" ht="39">
      <c r="A151" s="58" t="s">
        <v>75</v>
      </c>
      <c r="B151" s="59" t="s">
        <v>2</v>
      </c>
      <c r="C151" s="59" t="s">
        <v>25</v>
      </c>
      <c r="D151" s="48">
        <v>1000</v>
      </c>
      <c r="E151" s="48">
        <f t="shared" si="14"/>
        <v>1000</v>
      </c>
      <c r="F151" s="60">
        <f t="shared" si="15"/>
        <v>18000</v>
      </c>
      <c r="G151" s="61">
        <v>17000</v>
      </c>
      <c r="H151" s="3">
        <v>0</v>
      </c>
      <c r="I151" s="3">
        <v>0</v>
      </c>
      <c r="J151" s="6">
        <v>0</v>
      </c>
      <c r="N151" s="288">
        <f t="shared" si="16"/>
        <v>0</v>
      </c>
    </row>
    <row r="152" spans="1:14" ht="51.75">
      <c r="A152" s="58" t="s">
        <v>76</v>
      </c>
      <c r="B152" s="59" t="s">
        <v>2</v>
      </c>
      <c r="C152" s="59" t="s">
        <v>25</v>
      </c>
      <c r="D152" s="48">
        <v>4200</v>
      </c>
      <c r="E152" s="48">
        <f t="shared" si="14"/>
        <v>4200</v>
      </c>
      <c r="F152" s="60">
        <f t="shared" si="15"/>
        <v>4200</v>
      </c>
      <c r="G152" s="61">
        <v>0</v>
      </c>
      <c r="H152" s="3">
        <v>0</v>
      </c>
      <c r="I152" s="3">
        <v>0</v>
      </c>
      <c r="J152" s="6">
        <v>0</v>
      </c>
      <c r="N152" s="288">
        <f t="shared" si="16"/>
        <v>0</v>
      </c>
    </row>
    <row r="153" spans="1:14" ht="39">
      <c r="A153" s="58" t="s">
        <v>77</v>
      </c>
      <c r="B153" s="59" t="s">
        <v>2</v>
      </c>
      <c r="C153" s="59" t="s">
        <v>25</v>
      </c>
      <c r="D153" s="48">
        <v>4400</v>
      </c>
      <c r="E153" s="48">
        <f t="shared" si="14"/>
        <v>4400</v>
      </c>
      <c r="F153" s="60">
        <f t="shared" si="15"/>
        <v>4400</v>
      </c>
      <c r="G153" s="61">
        <v>0</v>
      </c>
      <c r="H153" s="3">
        <v>0</v>
      </c>
      <c r="I153" s="3">
        <v>0</v>
      </c>
      <c r="J153" s="6">
        <v>0</v>
      </c>
      <c r="N153" s="288">
        <f t="shared" si="16"/>
        <v>0</v>
      </c>
    </row>
    <row r="154" spans="1:14" ht="39">
      <c r="A154" s="58" t="s">
        <v>78</v>
      </c>
      <c r="B154" s="59" t="s">
        <v>2</v>
      </c>
      <c r="C154" s="59" t="s">
        <v>25</v>
      </c>
      <c r="D154" s="48">
        <v>4300</v>
      </c>
      <c r="E154" s="48">
        <f t="shared" si="14"/>
        <v>4300</v>
      </c>
      <c r="F154" s="60">
        <f t="shared" si="15"/>
        <v>4300</v>
      </c>
      <c r="G154" s="61">
        <v>0</v>
      </c>
      <c r="H154" s="3">
        <v>0</v>
      </c>
      <c r="I154" s="3">
        <v>0</v>
      </c>
      <c r="J154" s="6">
        <v>0</v>
      </c>
      <c r="N154" s="288">
        <f t="shared" si="16"/>
        <v>0</v>
      </c>
    </row>
    <row r="155" spans="1:14" ht="64.5">
      <c r="A155" s="58" t="s">
        <v>79</v>
      </c>
      <c r="B155" s="59" t="s">
        <v>2</v>
      </c>
      <c r="C155" s="59" t="s">
        <v>25</v>
      </c>
      <c r="D155" s="48">
        <v>1000</v>
      </c>
      <c r="E155" s="48">
        <f t="shared" si="14"/>
        <v>1000</v>
      </c>
      <c r="F155" s="60">
        <f t="shared" si="15"/>
        <v>18000</v>
      </c>
      <c r="G155" s="61">
        <v>17000</v>
      </c>
      <c r="H155" s="3">
        <v>0</v>
      </c>
      <c r="I155" s="3">
        <v>0</v>
      </c>
      <c r="J155" s="6">
        <v>0</v>
      </c>
      <c r="N155" s="288">
        <f t="shared" si="16"/>
        <v>0</v>
      </c>
    </row>
    <row r="156" spans="1:14" ht="51" customHeight="1">
      <c r="A156" s="58" t="s">
        <v>80</v>
      </c>
      <c r="B156" s="59" t="s">
        <v>2</v>
      </c>
      <c r="C156" s="59" t="s">
        <v>25</v>
      </c>
      <c r="D156" s="48">
        <v>1000</v>
      </c>
      <c r="E156" s="48">
        <f t="shared" si="14"/>
        <v>1000</v>
      </c>
      <c r="F156" s="60">
        <f t="shared" si="15"/>
        <v>18000</v>
      </c>
      <c r="G156" s="61">
        <v>17000</v>
      </c>
      <c r="H156" s="3">
        <v>0</v>
      </c>
      <c r="I156" s="3">
        <v>0</v>
      </c>
      <c r="J156" s="6">
        <v>0</v>
      </c>
      <c r="N156" s="288">
        <f t="shared" si="16"/>
        <v>0</v>
      </c>
    </row>
    <row r="157" spans="1:14" ht="51.75">
      <c r="A157" s="58" t="s">
        <v>166</v>
      </c>
      <c r="B157" s="59" t="s">
        <v>2</v>
      </c>
      <c r="C157" s="59" t="s">
        <v>25</v>
      </c>
      <c r="D157" s="48">
        <v>142000</v>
      </c>
      <c r="E157" s="48">
        <f t="shared" si="14"/>
        <v>142000</v>
      </c>
      <c r="F157" s="60">
        <f t="shared" si="15"/>
        <v>142000</v>
      </c>
      <c r="G157" s="61">
        <v>0</v>
      </c>
      <c r="H157" s="3"/>
      <c r="I157" s="3"/>
      <c r="J157" s="6"/>
      <c r="N157" s="288">
        <f t="shared" si="16"/>
        <v>0</v>
      </c>
    </row>
    <row r="158" spans="1:14" ht="15">
      <c r="A158" s="58" t="s">
        <v>129</v>
      </c>
      <c r="B158" s="59" t="s">
        <v>2</v>
      </c>
      <c r="C158" s="59" t="s">
        <v>25</v>
      </c>
      <c r="D158" s="48">
        <v>216000</v>
      </c>
      <c r="E158" s="48">
        <f t="shared" si="14"/>
        <v>216000</v>
      </c>
      <c r="F158" s="60">
        <f t="shared" si="15"/>
        <v>216000</v>
      </c>
      <c r="G158" s="61">
        <v>0</v>
      </c>
      <c r="H158" s="3">
        <v>0</v>
      </c>
      <c r="I158" s="3">
        <v>0</v>
      </c>
      <c r="J158" s="6">
        <v>0</v>
      </c>
      <c r="N158" s="288">
        <f t="shared" si="16"/>
        <v>0</v>
      </c>
    </row>
    <row r="159" spans="1:14" ht="26.25">
      <c r="A159" s="58" t="s">
        <v>221</v>
      </c>
      <c r="B159" s="59" t="s">
        <v>2</v>
      </c>
      <c r="C159" s="59" t="s">
        <v>25</v>
      </c>
      <c r="D159" s="48">
        <v>50000</v>
      </c>
      <c r="E159" s="48">
        <f t="shared" si="14"/>
        <v>50000</v>
      </c>
      <c r="F159" s="60">
        <f t="shared" si="15"/>
        <v>50000</v>
      </c>
      <c r="G159" s="61">
        <v>0</v>
      </c>
      <c r="H159" s="3">
        <v>0</v>
      </c>
      <c r="I159" s="3">
        <v>0</v>
      </c>
      <c r="J159" s="6">
        <v>0</v>
      </c>
      <c r="N159" s="288">
        <f t="shared" si="16"/>
        <v>0</v>
      </c>
    </row>
    <row r="160" spans="1:14" ht="26.25">
      <c r="A160" s="58" t="s">
        <v>290</v>
      </c>
      <c r="B160" s="59" t="s">
        <v>2</v>
      </c>
      <c r="C160" s="59" t="s">
        <v>25</v>
      </c>
      <c r="D160" s="48">
        <v>15000</v>
      </c>
      <c r="E160" s="48">
        <f t="shared" si="14"/>
        <v>15000</v>
      </c>
      <c r="F160" s="60">
        <f t="shared" si="15"/>
        <v>15000</v>
      </c>
      <c r="G160" s="61">
        <v>0</v>
      </c>
      <c r="H160" s="3">
        <v>0</v>
      </c>
      <c r="I160" s="3">
        <v>0</v>
      </c>
      <c r="J160" s="6">
        <v>0</v>
      </c>
      <c r="N160" s="288">
        <f t="shared" si="16"/>
        <v>0</v>
      </c>
    </row>
    <row r="161" spans="1:14" ht="15">
      <c r="A161" s="58" t="s">
        <v>40</v>
      </c>
      <c r="B161" s="59" t="s">
        <v>2</v>
      </c>
      <c r="C161" s="59" t="s">
        <v>25</v>
      </c>
      <c r="D161" s="48">
        <v>1000</v>
      </c>
      <c r="E161" s="48">
        <f t="shared" si="14"/>
        <v>1000</v>
      </c>
      <c r="F161" s="60">
        <f t="shared" si="15"/>
        <v>2545000</v>
      </c>
      <c r="G161" s="61">
        <v>2544000</v>
      </c>
      <c r="H161" s="3">
        <v>0</v>
      </c>
      <c r="I161" s="3">
        <v>0</v>
      </c>
      <c r="J161" s="6">
        <v>0</v>
      </c>
      <c r="N161" s="288">
        <f t="shared" si="16"/>
        <v>0</v>
      </c>
    </row>
    <row r="162" spans="1:14" ht="26.25">
      <c r="A162" s="58" t="s">
        <v>41</v>
      </c>
      <c r="B162" s="59" t="s">
        <v>2</v>
      </c>
      <c r="C162" s="59" t="s">
        <v>25</v>
      </c>
      <c r="D162" s="48">
        <v>1000</v>
      </c>
      <c r="E162" s="48">
        <f t="shared" si="14"/>
        <v>1000</v>
      </c>
      <c r="F162" s="60">
        <f t="shared" si="15"/>
        <v>42789</v>
      </c>
      <c r="G162" s="61">
        <v>41789</v>
      </c>
      <c r="H162" s="3">
        <v>0</v>
      </c>
      <c r="I162" s="3">
        <v>0</v>
      </c>
      <c r="J162" s="6">
        <v>0</v>
      </c>
      <c r="N162" s="288">
        <f t="shared" si="16"/>
        <v>0</v>
      </c>
    </row>
    <row r="163" spans="1:14" ht="26.25">
      <c r="A163" s="58" t="s">
        <v>42</v>
      </c>
      <c r="B163" s="59" t="s">
        <v>2</v>
      </c>
      <c r="C163" s="59" t="s">
        <v>25</v>
      </c>
      <c r="D163" s="48">
        <v>0</v>
      </c>
      <c r="E163" s="48">
        <f t="shared" si="14"/>
        <v>0</v>
      </c>
      <c r="F163" s="60">
        <f t="shared" si="15"/>
        <v>2960</v>
      </c>
      <c r="G163" s="61">
        <v>0</v>
      </c>
      <c r="H163" s="3">
        <v>0</v>
      </c>
      <c r="I163" s="3">
        <v>2960</v>
      </c>
      <c r="J163" s="6">
        <v>0</v>
      </c>
      <c r="N163" s="288">
        <f t="shared" si="16"/>
        <v>0</v>
      </c>
    </row>
    <row r="164" spans="1:14" ht="44.25" customHeight="1">
      <c r="A164" s="58" t="s">
        <v>43</v>
      </c>
      <c r="B164" s="59" t="s">
        <v>2</v>
      </c>
      <c r="C164" s="59" t="s">
        <v>25</v>
      </c>
      <c r="D164" s="48">
        <v>1000</v>
      </c>
      <c r="E164" s="48">
        <f t="shared" si="14"/>
        <v>1000</v>
      </c>
      <c r="F164" s="60">
        <v>17004</v>
      </c>
      <c r="G164" s="61">
        <v>16004</v>
      </c>
      <c r="H164" s="3">
        <v>0</v>
      </c>
      <c r="I164" s="3">
        <v>0</v>
      </c>
      <c r="J164" s="6">
        <v>0</v>
      </c>
      <c r="N164" s="288">
        <f t="shared" si="16"/>
        <v>0</v>
      </c>
    </row>
    <row r="165" spans="1:14" ht="39">
      <c r="A165" s="58" t="s">
        <v>44</v>
      </c>
      <c r="B165" s="59" t="s">
        <v>2</v>
      </c>
      <c r="C165" s="59" t="s">
        <v>25</v>
      </c>
      <c r="D165" s="48">
        <v>2000</v>
      </c>
      <c r="E165" s="48">
        <f t="shared" si="14"/>
        <v>2000</v>
      </c>
      <c r="F165" s="60">
        <f t="shared" si="15"/>
        <v>14000</v>
      </c>
      <c r="G165" s="61">
        <v>12000</v>
      </c>
      <c r="H165" s="3">
        <v>0</v>
      </c>
      <c r="I165" s="3">
        <v>0</v>
      </c>
      <c r="J165" s="6">
        <v>0</v>
      </c>
      <c r="N165" s="288">
        <f t="shared" si="16"/>
        <v>0</v>
      </c>
    </row>
    <row r="166" spans="1:14" ht="26.25">
      <c r="A166" s="58" t="s">
        <v>45</v>
      </c>
      <c r="B166" s="59" t="s">
        <v>2</v>
      </c>
      <c r="C166" s="59" t="s">
        <v>25</v>
      </c>
      <c r="D166" s="48">
        <v>1716</v>
      </c>
      <c r="E166" s="48">
        <f t="shared" si="14"/>
        <v>1716</v>
      </c>
      <c r="F166" s="60">
        <f t="shared" si="15"/>
        <v>1716</v>
      </c>
      <c r="G166" s="61">
        <v>0</v>
      </c>
      <c r="H166" s="3">
        <v>0</v>
      </c>
      <c r="I166" s="3">
        <v>0</v>
      </c>
      <c r="J166" s="6">
        <v>0</v>
      </c>
      <c r="N166" s="288">
        <f t="shared" si="16"/>
        <v>0</v>
      </c>
    </row>
    <row r="167" spans="1:14" ht="30" customHeight="1">
      <c r="A167" s="58" t="s">
        <v>46</v>
      </c>
      <c r="B167" s="59" t="s">
        <v>2</v>
      </c>
      <c r="C167" s="59" t="s">
        <v>25</v>
      </c>
      <c r="D167" s="48">
        <v>9486</v>
      </c>
      <c r="E167" s="48">
        <f t="shared" si="14"/>
        <v>9486</v>
      </c>
      <c r="F167" s="60">
        <f t="shared" si="15"/>
        <v>9486</v>
      </c>
      <c r="G167" s="61">
        <v>0</v>
      </c>
      <c r="H167" s="3">
        <v>0</v>
      </c>
      <c r="I167" s="3">
        <v>0</v>
      </c>
      <c r="J167" s="6">
        <v>0</v>
      </c>
      <c r="N167" s="288">
        <f t="shared" si="16"/>
        <v>0</v>
      </c>
    </row>
    <row r="168" spans="1:14" ht="31.5" customHeight="1">
      <c r="A168" s="58" t="s">
        <v>47</v>
      </c>
      <c r="B168" s="59" t="s">
        <v>2</v>
      </c>
      <c r="C168" s="59" t="s">
        <v>25</v>
      </c>
      <c r="D168" s="48">
        <v>1359</v>
      </c>
      <c r="E168" s="48">
        <f t="shared" si="14"/>
        <v>1359</v>
      </c>
      <c r="F168" s="60">
        <f t="shared" si="15"/>
        <v>1359</v>
      </c>
      <c r="G168" s="61">
        <v>0</v>
      </c>
      <c r="H168" s="3">
        <v>0</v>
      </c>
      <c r="I168" s="3">
        <v>0</v>
      </c>
      <c r="J168" s="6">
        <v>0</v>
      </c>
      <c r="N168" s="288">
        <f t="shared" si="16"/>
        <v>0</v>
      </c>
    </row>
    <row r="169" spans="1:14" ht="26.25">
      <c r="A169" s="58" t="s">
        <v>48</v>
      </c>
      <c r="B169" s="59" t="s">
        <v>2</v>
      </c>
      <c r="C169" s="59" t="s">
        <v>25</v>
      </c>
      <c r="D169" s="48">
        <v>6500</v>
      </c>
      <c r="E169" s="48">
        <f t="shared" si="14"/>
        <v>6500</v>
      </c>
      <c r="F169" s="60">
        <f t="shared" si="15"/>
        <v>6500</v>
      </c>
      <c r="G169" s="61">
        <v>0</v>
      </c>
      <c r="H169" s="3">
        <v>0</v>
      </c>
      <c r="I169" s="3">
        <v>0</v>
      </c>
      <c r="J169" s="6">
        <v>0</v>
      </c>
      <c r="N169" s="288">
        <f t="shared" si="16"/>
        <v>0</v>
      </c>
    </row>
    <row r="170" spans="1:14" ht="26.25">
      <c r="A170" s="58" t="s">
        <v>168</v>
      </c>
      <c r="B170" s="59" t="s">
        <v>2</v>
      </c>
      <c r="C170" s="59" t="s">
        <v>25</v>
      </c>
      <c r="D170" s="48">
        <v>1000</v>
      </c>
      <c r="E170" s="48">
        <f t="shared" si="14"/>
        <v>1000</v>
      </c>
      <c r="F170" s="60">
        <f t="shared" si="15"/>
        <v>193494</v>
      </c>
      <c r="G170" s="61">
        <v>192494</v>
      </c>
      <c r="H170" s="3">
        <v>0</v>
      </c>
      <c r="I170" s="3">
        <v>0</v>
      </c>
      <c r="J170" s="6">
        <v>0</v>
      </c>
      <c r="N170" s="288">
        <f t="shared" si="16"/>
        <v>0</v>
      </c>
    </row>
    <row r="171" spans="1:14" ht="64.5">
      <c r="A171" s="58" t="s">
        <v>169</v>
      </c>
      <c r="B171" s="59" t="s">
        <v>2</v>
      </c>
      <c r="C171" s="59" t="s">
        <v>25</v>
      </c>
      <c r="D171" s="48">
        <v>1000</v>
      </c>
      <c r="E171" s="48">
        <f t="shared" si="14"/>
        <v>1000</v>
      </c>
      <c r="F171" s="60">
        <f t="shared" si="15"/>
        <v>170000</v>
      </c>
      <c r="G171" s="61">
        <v>169000</v>
      </c>
      <c r="H171" s="3">
        <v>0</v>
      </c>
      <c r="I171" s="3">
        <v>0</v>
      </c>
      <c r="J171" s="6">
        <v>0</v>
      </c>
      <c r="N171" s="288">
        <f t="shared" si="16"/>
        <v>0</v>
      </c>
    </row>
    <row r="172" spans="1:14" ht="64.5">
      <c r="A172" s="58" t="s">
        <v>170</v>
      </c>
      <c r="B172" s="59" t="s">
        <v>2</v>
      </c>
      <c r="C172" s="59" t="s">
        <v>25</v>
      </c>
      <c r="D172" s="48">
        <v>1000</v>
      </c>
      <c r="E172" s="48">
        <f t="shared" si="14"/>
        <v>1000</v>
      </c>
      <c r="F172" s="60">
        <f t="shared" si="15"/>
        <v>54000</v>
      </c>
      <c r="G172" s="61">
        <v>53000</v>
      </c>
      <c r="H172" s="3">
        <v>0</v>
      </c>
      <c r="I172" s="3">
        <v>0</v>
      </c>
      <c r="J172" s="6">
        <v>0</v>
      </c>
      <c r="N172" s="288">
        <f t="shared" si="16"/>
        <v>0</v>
      </c>
    </row>
    <row r="173" spans="1:14" ht="26.25">
      <c r="A173" s="134" t="s">
        <v>49</v>
      </c>
      <c r="B173" s="59" t="s">
        <v>2</v>
      </c>
      <c r="C173" s="135" t="s">
        <v>25</v>
      </c>
      <c r="D173" s="48">
        <v>1000</v>
      </c>
      <c r="E173" s="48">
        <f t="shared" si="14"/>
        <v>1000</v>
      </c>
      <c r="F173" s="60">
        <f t="shared" si="15"/>
        <v>33000</v>
      </c>
      <c r="G173" s="61">
        <v>32000</v>
      </c>
      <c r="H173" s="3">
        <v>0</v>
      </c>
      <c r="I173" s="3">
        <v>0</v>
      </c>
      <c r="J173" s="6">
        <v>0</v>
      </c>
      <c r="N173" s="288">
        <f t="shared" si="16"/>
        <v>0</v>
      </c>
    </row>
    <row r="174" spans="1:14" s="2" customFormat="1" ht="39">
      <c r="A174" s="134" t="s">
        <v>141</v>
      </c>
      <c r="B174" s="59" t="s">
        <v>2</v>
      </c>
      <c r="C174" s="135" t="s">
        <v>25</v>
      </c>
      <c r="D174" s="153">
        <v>0</v>
      </c>
      <c r="E174" s="153">
        <f t="shared" si="14"/>
        <v>0</v>
      </c>
      <c r="F174" s="154">
        <f t="shared" si="15"/>
        <v>80000</v>
      </c>
      <c r="G174" s="155">
        <v>30000</v>
      </c>
      <c r="H174" s="156">
        <v>30000</v>
      </c>
      <c r="I174" s="156">
        <v>20000</v>
      </c>
      <c r="J174" s="157"/>
      <c r="N174" s="288">
        <f t="shared" si="16"/>
        <v>0</v>
      </c>
    </row>
    <row r="175" spans="1:14" ht="26.25">
      <c r="A175" s="134" t="s">
        <v>142</v>
      </c>
      <c r="B175" s="59" t="s">
        <v>2</v>
      </c>
      <c r="C175" s="135" t="s">
        <v>25</v>
      </c>
      <c r="D175" s="48">
        <v>13000</v>
      </c>
      <c r="E175" s="48">
        <f aca="true" t="shared" si="17" ref="E175:E205">D175</f>
        <v>13000</v>
      </c>
      <c r="F175" s="60">
        <f aca="true" t="shared" si="18" ref="F175:F205">D175+G175+H175+I175+J175</f>
        <v>29000</v>
      </c>
      <c r="G175" s="61">
        <v>16000</v>
      </c>
      <c r="H175" s="3">
        <v>0</v>
      </c>
      <c r="I175" s="3">
        <v>0</v>
      </c>
      <c r="J175" s="6">
        <v>0</v>
      </c>
      <c r="N175" s="288">
        <f t="shared" si="16"/>
        <v>0</v>
      </c>
    </row>
    <row r="176" spans="1:14" ht="31.5" customHeight="1">
      <c r="A176" s="134" t="s">
        <v>152</v>
      </c>
      <c r="B176" s="59" t="s">
        <v>2</v>
      </c>
      <c r="C176" s="135" t="s">
        <v>25</v>
      </c>
      <c r="D176" s="48">
        <v>1000</v>
      </c>
      <c r="E176" s="48">
        <f t="shared" si="17"/>
        <v>1000</v>
      </c>
      <c r="F176" s="60">
        <f t="shared" si="18"/>
        <v>56000</v>
      </c>
      <c r="G176" s="61">
        <v>55000</v>
      </c>
      <c r="H176" s="3">
        <v>0</v>
      </c>
      <c r="I176" s="3">
        <v>0</v>
      </c>
      <c r="J176" s="6">
        <v>0</v>
      </c>
      <c r="N176" s="288">
        <f t="shared" si="16"/>
        <v>0</v>
      </c>
    </row>
    <row r="177" spans="1:14" ht="39">
      <c r="A177" s="134" t="s">
        <v>123</v>
      </c>
      <c r="B177" s="59" t="s">
        <v>2</v>
      </c>
      <c r="C177" s="135" t="s">
        <v>25</v>
      </c>
      <c r="D177" s="48">
        <v>60000</v>
      </c>
      <c r="E177" s="48">
        <f t="shared" si="17"/>
        <v>60000</v>
      </c>
      <c r="F177" s="60">
        <f t="shared" si="18"/>
        <v>60000</v>
      </c>
      <c r="G177" s="61">
        <v>0</v>
      </c>
      <c r="H177" s="3">
        <v>0</v>
      </c>
      <c r="I177" s="3">
        <v>0</v>
      </c>
      <c r="J177" s="6">
        <v>0</v>
      </c>
      <c r="N177" s="288">
        <f t="shared" si="16"/>
        <v>0</v>
      </c>
    </row>
    <row r="178" spans="1:14" ht="13.5" customHeight="1">
      <c r="A178" s="134" t="s">
        <v>124</v>
      </c>
      <c r="B178" s="59" t="s">
        <v>2</v>
      </c>
      <c r="C178" s="135" t="s">
        <v>25</v>
      </c>
      <c r="D178" s="48">
        <v>3000000</v>
      </c>
      <c r="E178" s="48">
        <f t="shared" si="17"/>
        <v>3000000</v>
      </c>
      <c r="F178" s="60">
        <f t="shared" si="18"/>
        <v>3000000</v>
      </c>
      <c r="G178" s="61">
        <v>0</v>
      </c>
      <c r="H178" s="3">
        <v>0</v>
      </c>
      <c r="I178" s="3">
        <v>0</v>
      </c>
      <c r="J178" s="6">
        <v>0</v>
      </c>
      <c r="N178" s="288">
        <f t="shared" si="16"/>
        <v>0</v>
      </c>
    </row>
    <row r="179" spans="1:14" ht="29.25" customHeight="1">
      <c r="A179" s="134" t="s">
        <v>185</v>
      </c>
      <c r="B179" s="59" t="s">
        <v>2</v>
      </c>
      <c r="C179" s="135" t="s">
        <v>25</v>
      </c>
      <c r="D179" s="48">
        <v>1000</v>
      </c>
      <c r="E179" s="48">
        <f t="shared" si="17"/>
        <v>1000</v>
      </c>
      <c r="F179" s="60">
        <f t="shared" si="18"/>
        <v>1635498</v>
      </c>
      <c r="G179" s="61">
        <v>500000</v>
      </c>
      <c r="H179" s="3">
        <v>600000</v>
      </c>
      <c r="I179" s="3">
        <v>534498</v>
      </c>
      <c r="J179" s="6">
        <v>0</v>
      </c>
      <c r="N179" s="288">
        <f t="shared" si="16"/>
        <v>0</v>
      </c>
    </row>
    <row r="180" spans="1:14" ht="42" customHeight="1">
      <c r="A180" s="134" t="s">
        <v>131</v>
      </c>
      <c r="B180" s="59" t="s">
        <v>2</v>
      </c>
      <c r="C180" s="135" t="s">
        <v>25</v>
      </c>
      <c r="D180" s="48">
        <v>16000</v>
      </c>
      <c r="E180" s="48">
        <f t="shared" si="17"/>
        <v>16000</v>
      </c>
      <c r="F180" s="60">
        <f t="shared" si="18"/>
        <v>16000</v>
      </c>
      <c r="G180" s="61">
        <v>0</v>
      </c>
      <c r="H180" s="3">
        <v>0</v>
      </c>
      <c r="I180" s="3">
        <v>0</v>
      </c>
      <c r="J180" s="6">
        <v>0</v>
      </c>
      <c r="N180" s="288">
        <f t="shared" si="16"/>
        <v>0</v>
      </c>
    </row>
    <row r="181" spans="1:14" ht="39">
      <c r="A181" s="134" t="s">
        <v>132</v>
      </c>
      <c r="B181" s="59" t="s">
        <v>2</v>
      </c>
      <c r="C181" s="135" t="s">
        <v>25</v>
      </c>
      <c r="D181" s="48">
        <v>26000</v>
      </c>
      <c r="E181" s="48">
        <f t="shared" si="17"/>
        <v>26000</v>
      </c>
      <c r="F181" s="60">
        <f t="shared" si="18"/>
        <v>26000</v>
      </c>
      <c r="G181" s="61">
        <v>0</v>
      </c>
      <c r="H181" s="3">
        <v>0</v>
      </c>
      <c r="I181" s="3">
        <v>0</v>
      </c>
      <c r="J181" s="6">
        <v>0</v>
      </c>
      <c r="N181" s="288">
        <f t="shared" si="16"/>
        <v>0</v>
      </c>
    </row>
    <row r="182" spans="1:14" ht="39">
      <c r="A182" s="134" t="s">
        <v>133</v>
      </c>
      <c r="B182" s="59" t="s">
        <v>2</v>
      </c>
      <c r="C182" s="135" t="s">
        <v>25</v>
      </c>
      <c r="D182" s="48">
        <v>24000</v>
      </c>
      <c r="E182" s="48">
        <f t="shared" si="17"/>
        <v>24000</v>
      </c>
      <c r="F182" s="60">
        <f t="shared" si="18"/>
        <v>24000</v>
      </c>
      <c r="G182" s="61">
        <v>0</v>
      </c>
      <c r="H182" s="3">
        <v>0</v>
      </c>
      <c r="I182" s="3">
        <v>0</v>
      </c>
      <c r="J182" s="6">
        <v>0</v>
      </c>
      <c r="N182" s="288">
        <f t="shared" si="16"/>
        <v>0</v>
      </c>
    </row>
    <row r="183" spans="1:14" ht="51.75">
      <c r="A183" s="134" t="s">
        <v>134</v>
      </c>
      <c r="B183" s="59" t="s">
        <v>2</v>
      </c>
      <c r="C183" s="135" t="s">
        <v>25</v>
      </c>
      <c r="D183" s="48">
        <v>22000</v>
      </c>
      <c r="E183" s="48">
        <f t="shared" si="17"/>
        <v>22000</v>
      </c>
      <c r="F183" s="60">
        <f t="shared" si="18"/>
        <v>22000</v>
      </c>
      <c r="G183" s="61">
        <v>0</v>
      </c>
      <c r="H183" s="3">
        <v>0</v>
      </c>
      <c r="I183" s="3">
        <v>0</v>
      </c>
      <c r="J183" s="6">
        <v>0</v>
      </c>
      <c r="N183" s="288">
        <f t="shared" si="16"/>
        <v>0</v>
      </c>
    </row>
    <row r="184" spans="1:14" ht="44.25" customHeight="1">
      <c r="A184" s="134" t="s">
        <v>135</v>
      </c>
      <c r="B184" s="59" t="s">
        <v>2</v>
      </c>
      <c r="C184" s="135" t="s">
        <v>25</v>
      </c>
      <c r="D184" s="48">
        <v>18000</v>
      </c>
      <c r="E184" s="48">
        <f t="shared" si="17"/>
        <v>18000</v>
      </c>
      <c r="F184" s="60">
        <f t="shared" si="18"/>
        <v>18000</v>
      </c>
      <c r="G184" s="61">
        <v>0</v>
      </c>
      <c r="H184" s="3">
        <v>0</v>
      </c>
      <c r="I184" s="3">
        <v>0</v>
      </c>
      <c r="J184" s="6">
        <v>0</v>
      </c>
      <c r="N184" s="288">
        <f t="shared" si="16"/>
        <v>0</v>
      </c>
    </row>
    <row r="185" spans="1:14" ht="64.5">
      <c r="A185" s="134" t="s">
        <v>136</v>
      </c>
      <c r="B185" s="59" t="s">
        <v>2</v>
      </c>
      <c r="C185" s="135" t="s">
        <v>25</v>
      </c>
      <c r="D185" s="48">
        <v>18000</v>
      </c>
      <c r="E185" s="48">
        <f t="shared" si="17"/>
        <v>18000</v>
      </c>
      <c r="F185" s="60">
        <f t="shared" si="18"/>
        <v>18000</v>
      </c>
      <c r="G185" s="61">
        <v>0</v>
      </c>
      <c r="H185" s="3">
        <v>0</v>
      </c>
      <c r="I185" s="3">
        <v>0</v>
      </c>
      <c r="J185" s="6">
        <v>0</v>
      </c>
      <c r="N185" s="288">
        <f t="shared" si="16"/>
        <v>0</v>
      </c>
    </row>
    <row r="186" spans="1:14" ht="53.25" customHeight="1">
      <c r="A186" s="134" t="s">
        <v>137</v>
      </c>
      <c r="B186" s="59" t="s">
        <v>2</v>
      </c>
      <c r="C186" s="135" t="s">
        <v>25</v>
      </c>
      <c r="D186" s="48">
        <v>1000</v>
      </c>
      <c r="E186" s="48">
        <f t="shared" si="17"/>
        <v>1000</v>
      </c>
      <c r="F186" s="60">
        <f t="shared" si="18"/>
        <v>20000</v>
      </c>
      <c r="G186" s="61">
        <v>19000</v>
      </c>
      <c r="H186" s="3">
        <v>0</v>
      </c>
      <c r="I186" s="3">
        <v>0</v>
      </c>
      <c r="J186" s="6">
        <v>0</v>
      </c>
      <c r="N186" s="288">
        <f t="shared" si="16"/>
        <v>0</v>
      </c>
    </row>
    <row r="187" spans="1:14" ht="51.75">
      <c r="A187" s="134" t="s">
        <v>138</v>
      </c>
      <c r="B187" s="59" t="s">
        <v>2</v>
      </c>
      <c r="C187" s="135" t="s">
        <v>25</v>
      </c>
      <c r="D187" s="48">
        <v>1000</v>
      </c>
      <c r="E187" s="48">
        <f t="shared" si="17"/>
        <v>1000</v>
      </c>
      <c r="F187" s="60">
        <f t="shared" si="18"/>
        <v>20000</v>
      </c>
      <c r="G187" s="61">
        <v>19000</v>
      </c>
      <c r="H187" s="3">
        <v>0</v>
      </c>
      <c r="I187" s="3">
        <v>0</v>
      </c>
      <c r="J187" s="6">
        <v>0</v>
      </c>
      <c r="N187" s="288">
        <f t="shared" si="16"/>
        <v>0</v>
      </c>
    </row>
    <row r="188" spans="1:14" ht="51.75">
      <c r="A188" s="134" t="s">
        <v>139</v>
      </c>
      <c r="B188" s="59" t="s">
        <v>2</v>
      </c>
      <c r="C188" s="135" t="s">
        <v>25</v>
      </c>
      <c r="D188" s="48">
        <v>1000</v>
      </c>
      <c r="E188" s="48">
        <f t="shared" si="17"/>
        <v>1000</v>
      </c>
      <c r="F188" s="60">
        <f t="shared" si="18"/>
        <v>20000</v>
      </c>
      <c r="G188" s="61">
        <v>19000</v>
      </c>
      <c r="H188" s="3">
        <v>0</v>
      </c>
      <c r="I188" s="3">
        <v>0</v>
      </c>
      <c r="J188" s="6">
        <v>0</v>
      </c>
      <c r="N188" s="288">
        <f t="shared" si="16"/>
        <v>0</v>
      </c>
    </row>
    <row r="189" spans="1:14" ht="51.75">
      <c r="A189" s="134" t="s">
        <v>186</v>
      </c>
      <c r="B189" s="59" t="s">
        <v>2</v>
      </c>
      <c r="C189" s="135" t="s">
        <v>25</v>
      </c>
      <c r="D189" s="48">
        <v>10000</v>
      </c>
      <c r="E189" s="48">
        <f t="shared" si="17"/>
        <v>10000</v>
      </c>
      <c r="F189" s="60">
        <f t="shared" si="18"/>
        <v>10000</v>
      </c>
      <c r="G189" s="61">
        <v>0</v>
      </c>
      <c r="H189" s="3">
        <v>0</v>
      </c>
      <c r="I189" s="3">
        <v>0</v>
      </c>
      <c r="J189" s="6">
        <v>0</v>
      </c>
      <c r="N189" s="288">
        <f t="shared" si="16"/>
        <v>0</v>
      </c>
    </row>
    <row r="190" spans="1:14" ht="39">
      <c r="A190" s="134" t="s">
        <v>187</v>
      </c>
      <c r="B190" s="59" t="s">
        <v>2</v>
      </c>
      <c r="C190" s="135" t="s">
        <v>25</v>
      </c>
      <c r="D190" s="48">
        <v>10000</v>
      </c>
      <c r="E190" s="48">
        <f t="shared" si="17"/>
        <v>10000</v>
      </c>
      <c r="F190" s="60">
        <f t="shared" si="18"/>
        <v>10000</v>
      </c>
      <c r="G190" s="61">
        <v>0</v>
      </c>
      <c r="H190" s="3">
        <v>0</v>
      </c>
      <c r="I190" s="3">
        <v>0</v>
      </c>
      <c r="J190" s="6">
        <v>0</v>
      </c>
      <c r="N190" s="288">
        <f t="shared" si="16"/>
        <v>0</v>
      </c>
    </row>
    <row r="191" spans="1:14" ht="41.25" customHeight="1">
      <c r="A191" s="134" t="s">
        <v>188</v>
      </c>
      <c r="B191" s="59" t="s">
        <v>2</v>
      </c>
      <c r="C191" s="135" t="s">
        <v>25</v>
      </c>
      <c r="D191" s="48">
        <v>15000</v>
      </c>
      <c r="E191" s="48">
        <f t="shared" si="17"/>
        <v>15000</v>
      </c>
      <c r="F191" s="60">
        <f t="shared" si="18"/>
        <v>15000</v>
      </c>
      <c r="G191" s="61">
        <v>0</v>
      </c>
      <c r="H191" s="3">
        <v>0</v>
      </c>
      <c r="I191" s="3">
        <v>0</v>
      </c>
      <c r="J191" s="6">
        <v>0</v>
      </c>
      <c r="N191" s="288">
        <f t="shared" si="16"/>
        <v>0</v>
      </c>
    </row>
    <row r="192" spans="1:14" ht="40.5" customHeight="1">
      <c r="A192" s="134" t="s">
        <v>189</v>
      </c>
      <c r="B192" s="59" t="s">
        <v>2</v>
      </c>
      <c r="C192" s="135" t="s">
        <v>25</v>
      </c>
      <c r="D192" s="48">
        <v>7000</v>
      </c>
      <c r="E192" s="48">
        <f t="shared" si="17"/>
        <v>7000</v>
      </c>
      <c r="F192" s="60">
        <f t="shared" si="18"/>
        <v>7000</v>
      </c>
      <c r="G192" s="61">
        <v>0</v>
      </c>
      <c r="H192" s="3">
        <v>0</v>
      </c>
      <c r="I192" s="3">
        <v>0</v>
      </c>
      <c r="J192" s="6">
        <v>0</v>
      </c>
      <c r="N192" s="288">
        <f t="shared" si="16"/>
        <v>0</v>
      </c>
    </row>
    <row r="193" spans="1:14" ht="39">
      <c r="A193" s="134" t="s">
        <v>190</v>
      </c>
      <c r="B193" s="59" t="s">
        <v>2</v>
      </c>
      <c r="C193" s="135" t="s">
        <v>25</v>
      </c>
      <c r="D193" s="48">
        <v>11000</v>
      </c>
      <c r="E193" s="48">
        <f t="shared" si="17"/>
        <v>11000</v>
      </c>
      <c r="F193" s="60">
        <f t="shared" si="18"/>
        <v>11000</v>
      </c>
      <c r="G193" s="61">
        <v>0</v>
      </c>
      <c r="H193" s="3">
        <v>0</v>
      </c>
      <c r="I193" s="3">
        <v>0</v>
      </c>
      <c r="J193" s="6">
        <v>0</v>
      </c>
      <c r="N193" s="288">
        <f t="shared" si="16"/>
        <v>0</v>
      </c>
    </row>
    <row r="194" spans="1:14" ht="39">
      <c r="A194" s="134" t="s">
        <v>191</v>
      </c>
      <c r="B194" s="59" t="s">
        <v>2</v>
      </c>
      <c r="C194" s="135" t="s">
        <v>25</v>
      </c>
      <c r="D194" s="48">
        <v>13000</v>
      </c>
      <c r="E194" s="48">
        <f t="shared" si="17"/>
        <v>13000</v>
      </c>
      <c r="F194" s="60">
        <f t="shared" si="18"/>
        <v>13000</v>
      </c>
      <c r="G194" s="61">
        <v>0</v>
      </c>
      <c r="H194" s="3">
        <v>0</v>
      </c>
      <c r="I194" s="3">
        <v>0</v>
      </c>
      <c r="J194" s="6">
        <v>0</v>
      </c>
      <c r="N194" s="288">
        <f t="shared" si="16"/>
        <v>0</v>
      </c>
    </row>
    <row r="195" spans="1:14" ht="39">
      <c r="A195" s="134" t="s">
        <v>192</v>
      </c>
      <c r="B195" s="59" t="s">
        <v>2</v>
      </c>
      <c r="C195" s="135" t="s">
        <v>25</v>
      </c>
      <c r="D195" s="48">
        <v>8000</v>
      </c>
      <c r="E195" s="48">
        <f t="shared" si="17"/>
        <v>8000</v>
      </c>
      <c r="F195" s="60">
        <f t="shared" si="18"/>
        <v>8000</v>
      </c>
      <c r="G195" s="61">
        <v>0</v>
      </c>
      <c r="H195" s="3">
        <v>0</v>
      </c>
      <c r="I195" s="3">
        <v>0</v>
      </c>
      <c r="J195" s="6">
        <v>0</v>
      </c>
      <c r="N195" s="288">
        <f t="shared" si="16"/>
        <v>0</v>
      </c>
    </row>
    <row r="196" spans="1:14" ht="39">
      <c r="A196" s="134" t="s">
        <v>193</v>
      </c>
      <c r="B196" s="59" t="s">
        <v>2</v>
      </c>
      <c r="C196" s="135" t="s">
        <v>25</v>
      </c>
      <c r="D196" s="48">
        <v>13000</v>
      </c>
      <c r="E196" s="48">
        <f t="shared" si="17"/>
        <v>13000</v>
      </c>
      <c r="F196" s="60">
        <f t="shared" si="18"/>
        <v>13000</v>
      </c>
      <c r="G196" s="61">
        <v>0</v>
      </c>
      <c r="H196" s="3">
        <v>0</v>
      </c>
      <c r="I196" s="3">
        <v>0</v>
      </c>
      <c r="J196" s="6">
        <v>0</v>
      </c>
      <c r="N196" s="288">
        <f t="shared" si="16"/>
        <v>0</v>
      </c>
    </row>
    <row r="197" spans="1:14" ht="51.75">
      <c r="A197" s="57" t="s">
        <v>268</v>
      </c>
      <c r="B197" s="59" t="s">
        <v>2</v>
      </c>
      <c r="C197" s="135" t="s">
        <v>25</v>
      </c>
      <c r="D197" s="48">
        <v>1200</v>
      </c>
      <c r="E197" s="48">
        <f t="shared" si="17"/>
        <v>1200</v>
      </c>
      <c r="F197" s="60">
        <f t="shared" si="18"/>
        <v>1200</v>
      </c>
      <c r="G197" s="61">
        <v>0</v>
      </c>
      <c r="H197" s="3">
        <v>0</v>
      </c>
      <c r="I197" s="3">
        <v>0</v>
      </c>
      <c r="J197" s="6">
        <v>0</v>
      </c>
      <c r="N197" s="288">
        <f t="shared" si="16"/>
        <v>0</v>
      </c>
    </row>
    <row r="198" spans="1:14" ht="39">
      <c r="A198" s="57" t="s">
        <v>269</v>
      </c>
      <c r="B198" s="59" t="s">
        <v>2</v>
      </c>
      <c r="C198" s="135" t="s">
        <v>25</v>
      </c>
      <c r="D198" s="48">
        <v>1200</v>
      </c>
      <c r="E198" s="48">
        <f t="shared" si="17"/>
        <v>1200</v>
      </c>
      <c r="F198" s="60">
        <f t="shared" si="18"/>
        <v>1200</v>
      </c>
      <c r="G198" s="61">
        <v>0</v>
      </c>
      <c r="H198" s="3">
        <v>0</v>
      </c>
      <c r="I198" s="3">
        <v>0</v>
      </c>
      <c r="J198" s="6">
        <v>0</v>
      </c>
      <c r="N198" s="288">
        <f t="shared" si="16"/>
        <v>0</v>
      </c>
    </row>
    <row r="199" spans="1:14" ht="51.75">
      <c r="A199" s="57" t="s">
        <v>270</v>
      </c>
      <c r="B199" s="59" t="s">
        <v>2</v>
      </c>
      <c r="C199" s="135" t="s">
        <v>25</v>
      </c>
      <c r="D199" s="48">
        <v>1200</v>
      </c>
      <c r="E199" s="48">
        <f t="shared" si="17"/>
        <v>1200</v>
      </c>
      <c r="F199" s="60">
        <f t="shared" si="18"/>
        <v>1200</v>
      </c>
      <c r="G199" s="61">
        <v>0</v>
      </c>
      <c r="H199" s="3">
        <v>0</v>
      </c>
      <c r="I199" s="3">
        <v>0</v>
      </c>
      <c r="J199" s="6">
        <v>0</v>
      </c>
      <c r="N199" s="288">
        <f t="shared" si="16"/>
        <v>0</v>
      </c>
    </row>
    <row r="200" spans="1:14" ht="51.75">
      <c r="A200" s="57" t="s">
        <v>271</v>
      </c>
      <c r="B200" s="59" t="s">
        <v>2</v>
      </c>
      <c r="C200" s="135" t="s">
        <v>25</v>
      </c>
      <c r="D200" s="48">
        <v>1200</v>
      </c>
      <c r="E200" s="48">
        <f t="shared" si="17"/>
        <v>1200</v>
      </c>
      <c r="F200" s="60">
        <f t="shared" si="18"/>
        <v>1200</v>
      </c>
      <c r="G200" s="61">
        <v>0</v>
      </c>
      <c r="H200" s="3">
        <v>0</v>
      </c>
      <c r="I200" s="3">
        <v>0</v>
      </c>
      <c r="J200" s="6">
        <v>0</v>
      </c>
      <c r="N200" s="288">
        <f t="shared" si="16"/>
        <v>0</v>
      </c>
    </row>
    <row r="201" spans="1:14" ht="51.75">
      <c r="A201" s="57" t="s">
        <v>272</v>
      </c>
      <c r="B201" s="59" t="s">
        <v>2</v>
      </c>
      <c r="C201" s="135" t="s">
        <v>25</v>
      </c>
      <c r="D201" s="48">
        <v>1200</v>
      </c>
      <c r="E201" s="48">
        <f t="shared" si="17"/>
        <v>1200</v>
      </c>
      <c r="F201" s="60">
        <f t="shared" si="18"/>
        <v>1200</v>
      </c>
      <c r="G201" s="61">
        <v>0</v>
      </c>
      <c r="H201" s="3">
        <v>0</v>
      </c>
      <c r="I201" s="3">
        <v>0</v>
      </c>
      <c r="J201" s="6">
        <v>0</v>
      </c>
      <c r="N201" s="288">
        <f t="shared" si="16"/>
        <v>0</v>
      </c>
    </row>
    <row r="202" spans="1:14" ht="64.5">
      <c r="A202" s="57" t="s">
        <v>273</v>
      </c>
      <c r="B202" s="59" t="s">
        <v>2</v>
      </c>
      <c r="C202" s="135" t="s">
        <v>25</v>
      </c>
      <c r="D202" s="48">
        <v>1200</v>
      </c>
      <c r="E202" s="48">
        <f t="shared" si="17"/>
        <v>1200</v>
      </c>
      <c r="F202" s="60">
        <f t="shared" si="18"/>
        <v>1200</v>
      </c>
      <c r="G202" s="61">
        <v>0</v>
      </c>
      <c r="H202" s="3">
        <v>0</v>
      </c>
      <c r="I202" s="3">
        <v>0</v>
      </c>
      <c r="J202" s="6">
        <v>0</v>
      </c>
      <c r="N202" s="288">
        <f t="shared" si="16"/>
        <v>0</v>
      </c>
    </row>
    <row r="203" spans="1:14" ht="39.75" customHeight="1">
      <c r="A203" s="57" t="s">
        <v>274</v>
      </c>
      <c r="B203" s="59" t="s">
        <v>2</v>
      </c>
      <c r="C203" s="135" t="s">
        <v>25</v>
      </c>
      <c r="D203" s="48">
        <v>1000</v>
      </c>
      <c r="E203" s="48">
        <f t="shared" si="17"/>
        <v>1000</v>
      </c>
      <c r="F203" s="60">
        <f t="shared" si="18"/>
        <v>1000</v>
      </c>
      <c r="G203" s="61">
        <v>0</v>
      </c>
      <c r="H203" s="3">
        <v>0</v>
      </c>
      <c r="I203" s="3">
        <v>0</v>
      </c>
      <c r="J203" s="6">
        <v>0</v>
      </c>
      <c r="N203" s="288">
        <f t="shared" si="16"/>
        <v>0</v>
      </c>
    </row>
    <row r="204" spans="1:14" ht="64.5">
      <c r="A204" s="57" t="s">
        <v>275</v>
      </c>
      <c r="B204" s="59" t="s">
        <v>2</v>
      </c>
      <c r="C204" s="135" t="s">
        <v>25</v>
      </c>
      <c r="D204" s="48">
        <v>1000</v>
      </c>
      <c r="E204" s="48">
        <f t="shared" si="17"/>
        <v>1000</v>
      </c>
      <c r="F204" s="60">
        <f t="shared" si="18"/>
        <v>1000</v>
      </c>
      <c r="G204" s="61">
        <v>0</v>
      </c>
      <c r="H204" s="3">
        <v>0</v>
      </c>
      <c r="I204" s="3">
        <v>0</v>
      </c>
      <c r="J204" s="6">
        <v>0</v>
      </c>
      <c r="N204" s="288">
        <f t="shared" si="16"/>
        <v>0</v>
      </c>
    </row>
    <row r="205" spans="1:14" ht="65.25" thickBot="1">
      <c r="A205" s="331" t="s">
        <v>276</v>
      </c>
      <c r="B205" s="332" t="s">
        <v>2</v>
      </c>
      <c r="C205" s="333" t="s">
        <v>25</v>
      </c>
      <c r="D205" s="165">
        <v>1000</v>
      </c>
      <c r="E205" s="165">
        <f t="shared" si="17"/>
        <v>1000</v>
      </c>
      <c r="F205" s="166">
        <f t="shared" si="18"/>
        <v>1000</v>
      </c>
      <c r="G205" s="61">
        <v>0</v>
      </c>
      <c r="H205" s="3">
        <v>0</v>
      </c>
      <c r="I205" s="3">
        <v>0</v>
      </c>
      <c r="J205" s="6">
        <v>0</v>
      </c>
      <c r="N205" s="288">
        <f t="shared" si="16"/>
        <v>0</v>
      </c>
    </row>
    <row r="206" spans="1:14" ht="24.75" customHeight="1" thickBot="1">
      <c r="A206" s="578" t="s">
        <v>0</v>
      </c>
      <c r="B206" s="579"/>
      <c r="C206" s="580"/>
      <c r="D206" s="334">
        <f>SUM(D110:D205)</f>
        <v>8052996</v>
      </c>
      <c r="E206" s="334">
        <f aca="true" t="shared" si="19" ref="E206:J206">SUM(E110:E205)</f>
        <v>8052996</v>
      </c>
      <c r="F206" s="334">
        <f t="shared" si="19"/>
        <v>233821231</v>
      </c>
      <c r="G206" s="334">
        <f t="shared" si="19"/>
        <v>97989345</v>
      </c>
      <c r="H206" s="334">
        <f t="shared" si="19"/>
        <v>70630000</v>
      </c>
      <c r="I206" s="334">
        <f t="shared" si="19"/>
        <v>57148890</v>
      </c>
      <c r="J206" s="334">
        <f t="shared" si="19"/>
        <v>0</v>
      </c>
      <c r="N206" s="288">
        <f t="shared" si="16"/>
        <v>0</v>
      </c>
    </row>
    <row r="207" spans="1:14" ht="30" customHeight="1" thickBot="1">
      <c r="A207" s="507" t="s">
        <v>304</v>
      </c>
      <c r="B207" s="508"/>
      <c r="C207" s="509"/>
      <c r="D207" s="97">
        <f aca="true" t="shared" si="20" ref="D207:J207">D16+D19+D30+D49+D57+D105+D108+D206</f>
        <v>22231256</v>
      </c>
      <c r="E207" s="97">
        <f t="shared" si="20"/>
        <v>22231256</v>
      </c>
      <c r="F207" s="97">
        <f>F16+F19+F30+F49+F57+F105+F108+F206</f>
        <v>255751271</v>
      </c>
      <c r="G207" s="97">
        <f t="shared" si="20"/>
        <v>105741125</v>
      </c>
      <c r="H207" s="97">
        <f t="shared" si="20"/>
        <v>70630000</v>
      </c>
      <c r="I207" s="97">
        <f t="shared" si="20"/>
        <v>57148890</v>
      </c>
      <c r="J207" s="97">
        <f t="shared" si="20"/>
        <v>0</v>
      </c>
      <c r="K207" s="288"/>
      <c r="N207" s="288">
        <f t="shared" si="16"/>
        <v>0</v>
      </c>
    </row>
    <row r="208" spans="1:14" ht="19.5" customHeight="1" hidden="1" thickBot="1">
      <c r="A208" s="504" t="s">
        <v>130</v>
      </c>
      <c r="B208" s="505"/>
      <c r="C208" s="506"/>
      <c r="D208" s="95">
        <v>740000</v>
      </c>
      <c r="E208" s="95"/>
      <c r="F208" s="95"/>
      <c r="G208" s="96"/>
      <c r="H208" s="96"/>
      <c r="I208" s="112"/>
      <c r="J208" s="113"/>
      <c r="N208" s="288">
        <f aca="true" t="shared" si="21" ref="N208:N280">E208+G208-F208+H208+I208+J208</f>
        <v>0</v>
      </c>
    </row>
    <row r="209" spans="1:14" ht="35.25" customHeight="1" thickBot="1">
      <c r="A209" s="504" t="s">
        <v>130</v>
      </c>
      <c r="B209" s="505"/>
      <c r="C209" s="506"/>
      <c r="D209" s="335">
        <v>0</v>
      </c>
      <c r="E209" s="335"/>
      <c r="F209" s="335"/>
      <c r="G209" s="336"/>
      <c r="H209" s="336"/>
      <c r="I209" s="337"/>
      <c r="J209" s="113"/>
      <c r="N209" s="288">
        <f t="shared" si="21"/>
        <v>0</v>
      </c>
    </row>
    <row r="210" spans="1:14" ht="60" customHeight="1" thickBot="1">
      <c r="A210" s="490" t="s">
        <v>330</v>
      </c>
      <c r="B210" s="491"/>
      <c r="C210" s="492"/>
      <c r="D210" s="215">
        <f>D213+D230+D246+D275+D280</f>
        <v>486454</v>
      </c>
      <c r="E210" s="215">
        <f aca="true" t="shared" si="22" ref="E210:J210">E213+E230+E246+E275+E280</f>
        <v>486454</v>
      </c>
      <c r="F210" s="215">
        <f t="shared" si="22"/>
        <v>19714041</v>
      </c>
      <c r="G210" s="215">
        <f t="shared" si="22"/>
        <v>19205057</v>
      </c>
      <c r="H210" s="215">
        <f t="shared" si="22"/>
        <v>22530</v>
      </c>
      <c r="I210" s="215">
        <f t="shared" si="22"/>
        <v>0</v>
      </c>
      <c r="J210" s="215">
        <f t="shared" si="22"/>
        <v>0</v>
      </c>
      <c r="N210" s="288">
        <f t="shared" si="21"/>
        <v>0</v>
      </c>
    </row>
    <row r="211" spans="1:14" ht="21" customHeight="1" thickBot="1">
      <c r="A211" s="552" t="s">
        <v>234</v>
      </c>
      <c r="B211" s="553"/>
      <c r="C211" s="553"/>
      <c r="D211" s="553"/>
      <c r="E211" s="553"/>
      <c r="F211" s="553"/>
      <c r="G211" s="553"/>
      <c r="H211" s="553"/>
      <c r="I211" s="553"/>
      <c r="J211" s="554"/>
      <c r="N211" s="288">
        <f t="shared" si="21"/>
        <v>0</v>
      </c>
    </row>
    <row r="212" spans="1:14" ht="54.75" customHeight="1">
      <c r="A212" s="294" t="s">
        <v>278</v>
      </c>
      <c r="B212" s="216" t="s">
        <v>2</v>
      </c>
      <c r="C212" s="216" t="s">
        <v>235</v>
      </c>
      <c r="D212" s="265">
        <v>45000</v>
      </c>
      <c r="E212" s="265">
        <v>45000</v>
      </c>
      <c r="F212" s="265">
        <v>45000</v>
      </c>
      <c r="G212" s="266"/>
      <c r="H212" s="266"/>
      <c r="I212" s="266"/>
      <c r="J212" s="267"/>
      <c r="N212" s="288">
        <f t="shared" si="21"/>
        <v>0</v>
      </c>
    </row>
    <row r="213" spans="1:14" ht="27" customHeight="1">
      <c r="A213" s="303" t="s">
        <v>291</v>
      </c>
      <c r="B213" s="295"/>
      <c r="C213" s="295"/>
      <c r="D213" s="296">
        <f>D212</f>
        <v>45000</v>
      </c>
      <c r="E213" s="296">
        <f>E212</f>
        <v>45000</v>
      </c>
      <c r="F213" s="296">
        <f>F212</f>
        <v>45000</v>
      </c>
      <c r="G213" s="266"/>
      <c r="H213" s="266"/>
      <c r="I213" s="266"/>
      <c r="J213" s="267"/>
      <c r="N213" s="288">
        <f t="shared" si="21"/>
        <v>0</v>
      </c>
    </row>
    <row r="214" spans="1:14" ht="27" customHeight="1">
      <c r="A214" s="299" t="s">
        <v>292</v>
      </c>
      <c r="B214" s="297"/>
      <c r="C214" s="297"/>
      <c r="D214" s="298">
        <v>86289</v>
      </c>
      <c r="E214" s="298">
        <v>0</v>
      </c>
      <c r="F214" s="298">
        <v>0</v>
      </c>
      <c r="G214" s="266"/>
      <c r="H214" s="266"/>
      <c r="I214" s="266"/>
      <c r="J214" s="267"/>
      <c r="N214" s="288">
        <f t="shared" si="21"/>
        <v>0</v>
      </c>
    </row>
    <row r="215" spans="1:14" ht="27" customHeight="1" thickBot="1">
      <c r="A215" s="555" t="s">
        <v>236</v>
      </c>
      <c r="B215" s="556"/>
      <c r="C215" s="557"/>
      <c r="D215" s="232">
        <f>D212+D214</f>
        <v>131289</v>
      </c>
      <c r="E215" s="232">
        <f>E212+E214</f>
        <v>45000</v>
      </c>
      <c r="F215" s="232">
        <f>F212+F214</f>
        <v>45000</v>
      </c>
      <c r="G215" s="232"/>
      <c r="H215" s="232"/>
      <c r="I215" s="232"/>
      <c r="J215" s="247"/>
      <c r="N215" s="288">
        <f t="shared" si="21"/>
        <v>0</v>
      </c>
    </row>
    <row r="216" spans="1:14" ht="15.75" thickBot="1">
      <c r="A216" s="485" t="s">
        <v>11</v>
      </c>
      <c r="B216" s="486"/>
      <c r="C216" s="486"/>
      <c r="D216" s="486"/>
      <c r="E216" s="486"/>
      <c r="F216" s="486"/>
      <c r="G216" s="486"/>
      <c r="H216" s="486"/>
      <c r="I216" s="486"/>
      <c r="J216" s="487"/>
      <c r="N216" s="288">
        <f t="shared" si="21"/>
        <v>0</v>
      </c>
    </row>
    <row r="217" spans="1:14" ht="25.5">
      <c r="A217" s="183" t="s">
        <v>171</v>
      </c>
      <c r="B217" s="173" t="s">
        <v>2</v>
      </c>
      <c r="C217" s="173" t="s">
        <v>230</v>
      </c>
      <c r="D217" s="175">
        <v>0</v>
      </c>
      <c r="E217" s="175">
        <f>D217</f>
        <v>0</v>
      </c>
      <c r="F217" s="184">
        <f>D217+G217+H217+I217+J217</f>
        <v>3235783</v>
      </c>
      <c r="G217" s="194">
        <v>3235783</v>
      </c>
      <c r="H217" s="175">
        <v>0</v>
      </c>
      <c r="I217" s="175">
        <v>0</v>
      </c>
      <c r="J217" s="185">
        <v>0</v>
      </c>
      <c r="N217" s="288">
        <f t="shared" si="21"/>
        <v>0</v>
      </c>
    </row>
    <row r="218" spans="1:14" ht="26.25" thickBot="1">
      <c r="A218" s="167" t="s">
        <v>172</v>
      </c>
      <c r="B218" s="168" t="s">
        <v>2</v>
      </c>
      <c r="C218" s="168" t="s">
        <v>230</v>
      </c>
      <c r="D218" s="169">
        <v>0</v>
      </c>
      <c r="E218" s="169">
        <f aca="true" t="shared" si="23" ref="E218:E229">D218</f>
        <v>0</v>
      </c>
      <c r="F218" s="186">
        <f aca="true" t="shared" si="24" ref="F218:F229">D218+G218+H218+I218+J218</f>
        <v>2655528</v>
      </c>
      <c r="G218" s="195">
        <v>2655528</v>
      </c>
      <c r="H218" s="169">
        <v>0</v>
      </c>
      <c r="I218" s="169">
        <v>0</v>
      </c>
      <c r="J218" s="171">
        <v>0</v>
      </c>
      <c r="N218" s="288">
        <f t="shared" si="21"/>
        <v>0</v>
      </c>
    </row>
    <row r="219" spans="1:14" ht="38.25">
      <c r="A219" s="167" t="s">
        <v>173</v>
      </c>
      <c r="B219" s="168" t="s">
        <v>2</v>
      </c>
      <c r="C219" s="173" t="s">
        <v>230</v>
      </c>
      <c r="D219" s="169">
        <v>0</v>
      </c>
      <c r="E219" s="169">
        <f t="shared" si="23"/>
        <v>0</v>
      </c>
      <c r="F219" s="186">
        <f t="shared" si="24"/>
        <v>25000</v>
      </c>
      <c r="G219" s="195">
        <v>25000</v>
      </c>
      <c r="H219" s="169">
        <v>0</v>
      </c>
      <c r="I219" s="169">
        <v>0</v>
      </c>
      <c r="J219" s="171">
        <v>0</v>
      </c>
      <c r="N219" s="288">
        <f t="shared" si="21"/>
        <v>0</v>
      </c>
    </row>
    <row r="220" spans="1:14" ht="39" thickBot="1">
      <c r="A220" s="167" t="s">
        <v>174</v>
      </c>
      <c r="B220" s="168" t="s">
        <v>2</v>
      </c>
      <c r="C220" s="168" t="s">
        <v>230</v>
      </c>
      <c r="D220" s="169">
        <v>0</v>
      </c>
      <c r="E220" s="169">
        <f t="shared" si="23"/>
        <v>0</v>
      </c>
      <c r="F220" s="186">
        <f t="shared" si="24"/>
        <v>27500</v>
      </c>
      <c r="G220" s="195">
        <v>27500</v>
      </c>
      <c r="H220" s="169">
        <v>0</v>
      </c>
      <c r="I220" s="169">
        <v>0</v>
      </c>
      <c r="J220" s="171">
        <v>0</v>
      </c>
      <c r="N220" s="288">
        <f t="shared" si="21"/>
        <v>0</v>
      </c>
    </row>
    <row r="221" spans="1:14" ht="38.25">
      <c r="A221" s="167" t="s">
        <v>175</v>
      </c>
      <c r="B221" s="168" t="s">
        <v>2</v>
      </c>
      <c r="C221" s="173" t="s">
        <v>230</v>
      </c>
      <c r="D221" s="169">
        <v>0</v>
      </c>
      <c r="E221" s="169">
        <f t="shared" si="23"/>
        <v>0</v>
      </c>
      <c r="F221" s="186">
        <f t="shared" si="24"/>
        <v>22000</v>
      </c>
      <c r="G221" s="195">
        <v>22000</v>
      </c>
      <c r="H221" s="169">
        <v>0</v>
      </c>
      <c r="I221" s="169">
        <v>0</v>
      </c>
      <c r="J221" s="171">
        <v>0</v>
      </c>
      <c r="N221" s="288">
        <f t="shared" si="21"/>
        <v>0</v>
      </c>
    </row>
    <row r="222" spans="1:14" ht="46.5" customHeight="1" thickBot="1">
      <c r="A222" s="167" t="s">
        <v>176</v>
      </c>
      <c r="B222" s="168" t="s">
        <v>2</v>
      </c>
      <c r="C222" s="168" t="s">
        <v>230</v>
      </c>
      <c r="D222" s="169">
        <v>0</v>
      </c>
      <c r="E222" s="169">
        <f t="shared" si="23"/>
        <v>0</v>
      </c>
      <c r="F222" s="186">
        <f t="shared" si="24"/>
        <v>12500</v>
      </c>
      <c r="G222" s="195">
        <v>12500</v>
      </c>
      <c r="H222" s="169">
        <v>0</v>
      </c>
      <c r="I222" s="169">
        <v>0</v>
      </c>
      <c r="J222" s="171">
        <v>0</v>
      </c>
      <c r="N222" s="288">
        <f t="shared" si="21"/>
        <v>0</v>
      </c>
    </row>
    <row r="223" spans="1:14" ht="27" customHeight="1">
      <c r="A223" s="167" t="s">
        <v>223</v>
      </c>
      <c r="B223" s="168" t="s">
        <v>2</v>
      </c>
      <c r="C223" s="173" t="s">
        <v>230</v>
      </c>
      <c r="D223" s="169">
        <v>86000</v>
      </c>
      <c r="E223" s="169">
        <f t="shared" si="23"/>
        <v>86000</v>
      </c>
      <c r="F223" s="186">
        <f t="shared" si="24"/>
        <v>86000</v>
      </c>
      <c r="G223" s="195">
        <v>0</v>
      </c>
      <c r="H223" s="169">
        <v>0</v>
      </c>
      <c r="I223" s="169">
        <v>0</v>
      </c>
      <c r="J223" s="171">
        <v>0</v>
      </c>
      <c r="N223" s="288">
        <f t="shared" si="21"/>
        <v>0</v>
      </c>
    </row>
    <row r="224" spans="1:14" ht="33.75" customHeight="1" thickBot="1">
      <c r="A224" s="167" t="s">
        <v>224</v>
      </c>
      <c r="B224" s="168" t="s">
        <v>2</v>
      </c>
      <c r="C224" s="168" t="s">
        <v>230</v>
      </c>
      <c r="D224" s="169">
        <v>60000</v>
      </c>
      <c r="E224" s="169">
        <f t="shared" si="23"/>
        <v>60000</v>
      </c>
      <c r="F224" s="186">
        <f t="shared" si="24"/>
        <v>60000</v>
      </c>
      <c r="G224" s="195">
        <v>0</v>
      </c>
      <c r="H224" s="169">
        <v>0</v>
      </c>
      <c r="I224" s="169">
        <v>0</v>
      </c>
      <c r="J224" s="171">
        <v>0</v>
      </c>
      <c r="N224" s="288">
        <f t="shared" si="21"/>
        <v>0</v>
      </c>
    </row>
    <row r="225" spans="1:14" ht="25.5">
      <c r="A225" s="167" t="s">
        <v>177</v>
      </c>
      <c r="B225" s="168" t="s">
        <v>2</v>
      </c>
      <c r="C225" s="173" t="s">
        <v>230</v>
      </c>
      <c r="D225" s="169">
        <v>0</v>
      </c>
      <c r="E225" s="169">
        <f t="shared" si="23"/>
        <v>0</v>
      </c>
      <c r="F225" s="186">
        <f t="shared" si="24"/>
        <v>189000</v>
      </c>
      <c r="G225" s="195">
        <v>189000</v>
      </c>
      <c r="H225" s="169">
        <v>0</v>
      </c>
      <c r="I225" s="169">
        <v>0</v>
      </c>
      <c r="J225" s="171">
        <v>0</v>
      </c>
      <c r="N225" s="288">
        <f t="shared" si="21"/>
        <v>0</v>
      </c>
    </row>
    <row r="226" spans="1:14" ht="39.75" customHeight="1" thickBot="1">
      <c r="A226" s="167" t="s">
        <v>178</v>
      </c>
      <c r="B226" s="168" t="s">
        <v>2</v>
      </c>
      <c r="C226" s="168" t="s">
        <v>230</v>
      </c>
      <c r="D226" s="169">
        <v>0</v>
      </c>
      <c r="E226" s="169">
        <f t="shared" si="23"/>
        <v>0</v>
      </c>
      <c r="F226" s="186">
        <f t="shared" si="24"/>
        <v>176000</v>
      </c>
      <c r="G226" s="195">
        <v>176000</v>
      </c>
      <c r="H226" s="169">
        <v>0</v>
      </c>
      <c r="I226" s="169">
        <v>0</v>
      </c>
      <c r="J226" s="171">
        <v>0</v>
      </c>
      <c r="N226" s="288">
        <f t="shared" si="21"/>
        <v>0</v>
      </c>
    </row>
    <row r="227" spans="1:14" ht="24.75" customHeight="1">
      <c r="A227" s="167" t="s">
        <v>179</v>
      </c>
      <c r="B227" s="168" t="s">
        <v>2</v>
      </c>
      <c r="C227" s="173" t="s">
        <v>230</v>
      </c>
      <c r="D227" s="169">
        <v>0</v>
      </c>
      <c r="E227" s="169">
        <f t="shared" si="23"/>
        <v>0</v>
      </c>
      <c r="F227" s="186">
        <f t="shared" si="24"/>
        <v>5000</v>
      </c>
      <c r="G227" s="195">
        <v>5000</v>
      </c>
      <c r="H227" s="169">
        <v>0</v>
      </c>
      <c r="I227" s="169">
        <v>0</v>
      </c>
      <c r="J227" s="171">
        <v>0</v>
      </c>
      <c r="N227" s="288">
        <f t="shared" si="21"/>
        <v>0</v>
      </c>
    </row>
    <row r="228" spans="1:14" ht="24.75" customHeight="1" thickBot="1">
      <c r="A228" s="191" t="s">
        <v>180</v>
      </c>
      <c r="B228" s="132" t="s">
        <v>2</v>
      </c>
      <c r="C228" s="168" t="s">
        <v>230</v>
      </c>
      <c r="D228" s="133">
        <v>0</v>
      </c>
      <c r="E228" s="133">
        <f>D228</f>
        <v>0</v>
      </c>
      <c r="F228" s="192">
        <f>D228+G228+H228+I228+J228</f>
        <v>4000</v>
      </c>
      <c r="G228" s="196">
        <v>4000</v>
      </c>
      <c r="H228" s="133">
        <v>0</v>
      </c>
      <c r="I228" s="133">
        <v>0</v>
      </c>
      <c r="J228" s="193">
        <v>0</v>
      </c>
      <c r="N228" s="288">
        <f t="shared" si="21"/>
        <v>0</v>
      </c>
    </row>
    <row r="229" spans="1:14" ht="24.75" customHeight="1">
      <c r="A229" s="217" t="s">
        <v>113</v>
      </c>
      <c r="B229" s="218" t="s">
        <v>2</v>
      </c>
      <c r="C229" s="219" t="s">
        <v>230</v>
      </c>
      <c r="D229" s="221">
        <v>0</v>
      </c>
      <c r="E229" s="221">
        <f t="shared" si="23"/>
        <v>0</v>
      </c>
      <c r="F229" s="222">
        <f t="shared" si="24"/>
        <v>156000</v>
      </c>
      <c r="G229" s="223">
        <v>156000</v>
      </c>
      <c r="H229" s="221">
        <v>0</v>
      </c>
      <c r="I229" s="221">
        <v>0</v>
      </c>
      <c r="J229" s="224">
        <v>0</v>
      </c>
      <c r="N229" s="288">
        <f t="shared" si="21"/>
        <v>0</v>
      </c>
    </row>
    <row r="230" spans="1:14" ht="24.75" customHeight="1">
      <c r="A230" s="488" t="s">
        <v>237</v>
      </c>
      <c r="B230" s="489"/>
      <c r="C230" s="489"/>
      <c r="D230" s="220">
        <f>SUM(D217:D229)</f>
        <v>146000</v>
      </c>
      <c r="E230" s="220">
        <f aca="true" t="shared" si="25" ref="E230:J230">SUM(E217:E229)</f>
        <v>146000</v>
      </c>
      <c r="F230" s="220">
        <f t="shared" si="25"/>
        <v>6654311</v>
      </c>
      <c r="G230" s="220">
        <f t="shared" si="25"/>
        <v>6508311</v>
      </c>
      <c r="H230" s="220">
        <f t="shared" si="25"/>
        <v>0</v>
      </c>
      <c r="I230" s="220">
        <f t="shared" si="25"/>
        <v>0</v>
      </c>
      <c r="J230" s="248">
        <f t="shared" si="25"/>
        <v>0</v>
      </c>
      <c r="N230" s="288">
        <f t="shared" si="21"/>
        <v>0</v>
      </c>
    </row>
    <row r="231" spans="1:14" ht="14.25">
      <c r="A231" s="558" t="s">
        <v>238</v>
      </c>
      <c r="B231" s="559"/>
      <c r="C231" s="559"/>
      <c r="D231" s="268">
        <v>16100</v>
      </c>
      <c r="E231" s="268">
        <v>0</v>
      </c>
      <c r="F231" s="268">
        <v>0</v>
      </c>
      <c r="G231" s="268"/>
      <c r="H231" s="268"/>
      <c r="I231" s="268"/>
      <c r="J231" s="269"/>
      <c r="N231" s="288">
        <f t="shared" si="21"/>
        <v>0</v>
      </c>
    </row>
    <row r="232" spans="1:14" ht="15">
      <c r="A232" s="560" t="s">
        <v>239</v>
      </c>
      <c r="B232" s="561"/>
      <c r="C232" s="561"/>
      <c r="D232" s="225">
        <f>D230+D231</f>
        <v>162100</v>
      </c>
      <c r="E232" s="225">
        <f aca="true" t="shared" si="26" ref="E232:J232">E230+E231</f>
        <v>146000</v>
      </c>
      <c r="F232" s="225">
        <f t="shared" si="26"/>
        <v>6654311</v>
      </c>
      <c r="G232" s="225">
        <f t="shared" si="26"/>
        <v>6508311</v>
      </c>
      <c r="H232" s="225">
        <f t="shared" si="26"/>
        <v>0</v>
      </c>
      <c r="I232" s="225">
        <f t="shared" si="26"/>
        <v>0</v>
      </c>
      <c r="J232" s="249">
        <f t="shared" si="26"/>
        <v>0</v>
      </c>
      <c r="N232" s="288">
        <f t="shared" si="21"/>
        <v>0</v>
      </c>
    </row>
    <row r="233" spans="1:14" ht="15.75" thickBot="1">
      <c r="A233" s="479" t="s">
        <v>194</v>
      </c>
      <c r="B233" s="573"/>
      <c r="C233" s="573"/>
      <c r="D233" s="573"/>
      <c r="E233" s="573"/>
      <c r="F233" s="573"/>
      <c r="G233" s="573"/>
      <c r="H233" s="573"/>
      <c r="I233" s="573"/>
      <c r="J233" s="481"/>
      <c r="N233" s="288">
        <f t="shared" si="21"/>
        <v>0</v>
      </c>
    </row>
    <row r="234" spans="1:14" ht="51">
      <c r="A234" s="183" t="s">
        <v>195</v>
      </c>
      <c r="B234" s="173" t="s">
        <v>2</v>
      </c>
      <c r="C234" s="173" t="s">
        <v>231</v>
      </c>
      <c r="D234" s="175">
        <v>4000</v>
      </c>
      <c r="E234" s="175">
        <f>D234</f>
        <v>4000</v>
      </c>
      <c r="F234" s="184">
        <f>D234+G234+H234+I234+J234</f>
        <v>4000</v>
      </c>
      <c r="G234" s="176">
        <v>0</v>
      </c>
      <c r="H234" s="175">
        <v>0</v>
      </c>
      <c r="I234" s="175">
        <v>0</v>
      </c>
      <c r="J234" s="185">
        <v>0</v>
      </c>
      <c r="N234" s="288">
        <f t="shared" si="21"/>
        <v>0</v>
      </c>
    </row>
    <row r="235" spans="1:14" ht="64.5" thickBot="1">
      <c r="A235" s="167" t="s">
        <v>199</v>
      </c>
      <c r="B235" s="168" t="s">
        <v>2</v>
      </c>
      <c r="C235" s="168" t="s">
        <v>231</v>
      </c>
      <c r="D235" s="169">
        <v>26000</v>
      </c>
      <c r="E235" s="169">
        <f>D235</f>
        <v>26000</v>
      </c>
      <c r="F235" s="186">
        <f>D235+G235+H235+I235+J235</f>
        <v>26000</v>
      </c>
      <c r="G235" s="187">
        <v>0</v>
      </c>
      <c r="H235" s="188">
        <v>0</v>
      </c>
      <c r="I235" s="188">
        <v>0</v>
      </c>
      <c r="J235" s="189">
        <v>0</v>
      </c>
      <c r="N235" s="288">
        <f t="shared" si="21"/>
        <v>0</v>
      </c>
    </row>
    <row r="236" spans="1:14" ht="51">
      <c r="A236" s="190" t="s">
        <v>198</v>
      </c>
      <c r="B236" s="168" t="s">
        <v>2</v>
      </c>
      <c r="C236" s="173" t="s">
        <v>231</v>
      </c>
      <c r="D236" s="169">
        <v>115472</v>
      </c>
      <c r="E236" s="169">
        <f>D236</f>
        <v>115472</v>
      </c>
      <c r="F236" s="186">
        <f>D236+G236+H236+I236+J236</f>
        <v>1154723</v>
      </c>
      <c r="G236" s="180">
        <v>1039251</v>
      </c>
      <c r="H236" s="169">
        <v>0</v>
      </c>
      <c r="I236" s="169">
        <v>0</v>
      </c>
      <c r="J236" s="171">
        <v>0</v>
      </c>
      <c r="N236" s="288">
        <f t="shared" si="21"/>
        <v>0</v>
      </c>
    </row>
    <row r="237" spans="1:14" ht="51.75" thickBot="1">
      <c r="A237" s="167" t="s">
        <v>200</v>
      </c>
      <c r="B237" s="168" t="s">
        <v>2</v>
      </c>
      <c r="C237" s="168" t="s">
        <v>231</v>
      </c>
      <c r="D237" s="169">
        <v>32364</v>
      </c>
      <c r="E237" s="169">
        <f>D237</f>
        <v>32364</v>
      </c>
      <c r="F237" s="186">
        <f>D237+G237+H237+I237+J237</f>
        <v>32364</v>
      </c>
      <c r="G237" s="180">
        <v>0</v>
      </c>
      <c r="H237" s="169">
        <v>0</v>
      </c>
      <c r="I237" s="169">
        <v>0</v>
      </c>
      <c r="J237" s="171">
        <v>0</v>
      </c>
      <c r="N237" s="288">
        <f t="shared" si="21"/>
        <v>0</v>
      </c>
    </row>
    <row r="238" spans="1:14" ht="63.75">
      <c r="A238" s="167" t="s">
        <v>201</v>
      </c>
      <c r="B238" s="168" t="s">
        <v>2</v>
      </c>
      <c r="C238" s="173" t="s">
        <v>231</v>
      </c>
      <c r="D238" s="169">
        <v>1190</v>
      </c>
      <c r="E238" s="169">
        <f>D238</f>
        <v>1190</v>
      </c>
      <c r="F238" s="186">
        <f>D238+G238+H238+I238+J238</f>
        <v>11900</v>
      </c>
      <c r="G238" s="180">
        <v>10710</v>
      </c>
      <c r="H238" s="169">
        <v>0</v>
      </c>
      <c r="I238" s="169">
        <v>0</v>
      </c>
      <c r="J238" s="171">
        <v>0</v>
      </c>
      <c r="N238" s="288">
        <f t="shared" si="21"/>
        <v>0</v>
      </c>
    </row>
    <row r="239" spans="1:14" ht="77.25" thickBot="1">
      <c r="A239" s="167" t="s">
        <v>202</v>
      </c>
      <c r="B239" s="168" t="s">
        <v>2</v>
      </c>
      <c r="C239" s="168" t="s">
        <v>231</v>
      </c>
      <c r="D239" s="169">
        <v>1428</v>
      </c>
      <c r="E239" s="169">
        <f aca="true" t="shared" si="27" ref="E239:E245">D239</f>
        <v>1428</v>
      </c>
      <c r="F239" s="186">
        <f aca="true" t="shared" si="28" ref="F239:F245">D239+G239+H239+I239+J239</f>
        <v>14280</v>
      </c>
      <c r="G239" s="180">
        <v>12852</v>
      </c>
      <c r="H239" s="169">
        <v>0</v>
      </c>
      <c r="I239" s="169">
        <v>0</v>
      </c>
      <c r="J239" s="171">
        <v>0</v>
      </c>
      <c r="N239" s="288">
        <f t="shared" si="21"/>
        <v>0</v>
      </c>
    </row>
    <row r="240" spans="1:14" ht="38.25">
      <c r="A240" s="167" t="s">
        <v>114</v>
      </c>
      <c r="B240" s="168" t="s">
        <v>2</v>
      </c>
      <c r="C240" s="173" t="s">
        <v>231</v>
      </c>
      <c r="D240" s="169">
        <v>0</v>
      </c>
      <c r="E240" s="169">
        <f t="shared" si="27"/>
        <v>0</v>
      </c>
      <c r="F240" s="186">
        <f t="shared" si="28"/>
        <v>130000</v>
      </c>
      <c r="G240" s="180">
        <v>130000</v>
      </c>
      <c r="H240" s="169"/>
      <c r="I240" s="169"/>
      <c r="J240" s="171"/>
      <c r="N240" s="288">
        <f t="shared" si="21"/>
        <v>0</v>
      </c>
    </row>
    <row r="241" spans="1:14" ht="90" thickBot="1">
      <c r="A241" s="167" t="s">
        <v>115</v>
      </c>
      <c r="B241" s="168" t="s">
        <v>2</v>
      </c>
      <c r="C241" s="168" t="s">
        <v>231</v>
      </c>
      <c r="D241" s="169">
        <v>0</v>
      </c>
      <c r="E241" s="169">
        <f t="shared" si="27"/>
        <v>0</v>
      </c>
      <c r="F241" s="186">
        <f t="shared" si="28"/>
        <v>130000</v>
      </c>
      <c r="G241" s="180">
        <v>130000</v>
      </c>
      <c r="H241" s="169"/>
      <c r="I241" s="169"/>
      <c r="J241" s="171"/>
      <c r="N241" s="288">
        <f t="shared" si="21"/>
        <v>0</v>
      </c>
    </row>
    <row r="242" spans="1:14" ht="153">
      <c r="A242" s="167" t="s">
        <v>116</v>
      </c>
      <c r="B242" s="168" t="s">
        <v>2</v>
      </c>
      <c r="C242" s="173" t="s">
        <v>231</v>
      </c>
      <c r="D242" s="169">
        <v>0</v>
      </c>
      <c r="E242" s="169">
        <f t="shared" si="27"/>
        <v>0</v>
      </c>
      <c r="F242" s="186">
        <f t="shared" si="28"/>
        <v>153510</v>
      </c>
      <c r="G242" s="180">
        <v>153510</v>
      </c>
      <c r="H242" s="169"/>
      <c r="I242" s="169"/>
      <c r="J242" s="171"/>
      <c r="N242" s="288">
        <f t="shared" si="21"/>
        <v>0</v>
      </c>
    </row>
    <row r="243" spans="1:14" ht="24.75" customHeight="1" thickBot="1">
      <c r="A243" s="167" t="s">
        <v>117</v>
      </c>
      <c r="B243" s="168" t="s">
        <v>2</v>
      </c>
      <c r="C243" s="168" t="s">
        <v>231</v>
      </c>
      <c r="D243" s="169">
        <v>0</v>
      </c>
      <c r="E243" s="169">
        <f t="shared" si="27"/>
        <v>0</v>
      </c>
      <c r="F243" s="186">
        <f t="shared" si="28"/>
        <v>152320</v>
      </c>
      <c r="G243" s="180">
        <v>152320</v>
      </c>
      <c r="H243" s="169"/>
      <c r="I243" s="169"/>
      <c r="J243" s="171"/>
      <c r="N243" s="288">
        <f t="shared" si="21"/>
        <v>0</v>
      </c>
    </row>
    <row r="244" spans="1:14" ht="24.75" customHeight="1">
      <c r="A244" s="167" t="s">
        <v>88</v>
      </c>
      <c r="B244" s="168" t="s">
        <v>2</v>
      </c>
      <c r="C244" s="173" t="s">
        <v>231</v>
      </c>
      <c r="D244" s="169">
        <v>0</v>
      </c>
      <c r="E244" s="169">
        <f t="shared" si="27"/>
        <v>0</v>
      </c>
      <c r="F244" s="186">
        <f t="shared" si="28"/>
        <v>156080</v>
      </c>
      <c r="G244" s="180">
        <v>156080</v>
      </c>
      <c r="H244" s="169"/>
      <c r="I244" s="169"/>
      <c r="J244" s="171"/>
      <c r="N244" s="288">
        <f t="shared" si="21"/>
        <v>0</v>
      </c>
    </row>
    <row r="245" spans="1:14" ht="24.75" customHeight="1" thickBot="1">
      <c r="A245" s="191" t="s">
        <v>101</v>
      </c>
      <c r="B245" s="132" t="s">
        <v>2</v>
      </c>
      <c r="C245" s="168" t="s">
        <v>231</v>
      </c>
      <c r="D245" s="221">
        <v>0</v>
      </c>
      <c r="E245" s="221">
        <f t="shared" si="27"/>
        <v>0</v>
      </c>
      <c r="F245" s="222">
        <f t="shared" si="28"/>
        <v>100000</v>
      </c>
      <c r="G245" s="226">
        <v>100000</v>
      </c>
      <c r="H245" s="221"/>
      <c r="I245" s="221"/>
      <c r="J245" s="224"/>
      <c r="N245" s="288">
        <f t="shared" si="21"/>
        <v>0</v>
      </c>
    </row>
    <row r="246" spans="1:14" ht="24.75" customHeight="1">
      <c r="A246" s="516" t="s">
        <v>240</v>
      </c>
      <c r="B246" s="517"/>
      <c r="C246" s="517"/>
      <c r="D246" s="227">
        <f>SUM(D234:D245)</f>
        <v>180454</v>
      </c>
      <c r="E246" s="227">
        <f aca="true" t="shared" si="29" ref="E246:J246">SUM(E234:E245)</f>
        <v>180454</v>
      </c>
      <c r="F246" s="227">
        <f t="shared" si="29"/>
        <v>2065177</v>
      </c>
      <c r="G246" s="227">
        <f t="shared" si="29"/>
        <v>1884723</v>
      </c>
      <c r="H246" s="227">
        <f t="shared" si="29"/>
        <v>0</v>
      </c>
      <c r="I246" s="227">
        <f t="shared" si="29"/>
        <v>0</v>
      </c>
      <c r="J246" s="250">
        <f t="shared" si="29"/>
        <v>0</v>
      </c>
      <c r="N246" s="288">
        <f t="shared" si="21"/>
        <v>0</v>
      </c>
    </row>
    <row r="247" spans="1:14" ht="14.25">
      <c r="A247" s="562" t="s">
        <v>241</v>
      </c>
      <c r="B247" s="563"/>
      <c r="C247" s="563"/>
      <c r="D247" s="268">
        <v>8000</v>
      </c>
      <c r="E247" s="268">
        <v>0</v>
      </c>
      <c r="F247" s="268">
        <v>0</v>
      </c>
      <c r="G247" s="268"/>
      <c r="H247" s="268"/>
      <c r="I247" s="268"/>
      <c r="J247" s="269"/>
      <c r="N247" s="288">
        <f t="shared" si="21"/>
        <v>0</v>
      </c>
    </row>
    <row r="248" spans="1:14" ht="15.75" thickBot="1">
      <c r="A248" s="564" t="s">
        <v>242</v>
      </c>
      <c r="B248" s="565"/>
      <c r="C248" s="565"/>
      <c r="D248" s="270">
        <f>D246+D247</f>
        <v>188454</v>
      </c>
      <c r="E248" s="270">
        <f aca="true" t="shared" si="30" ref="E248:J248">E246+E247</f>
        <v>180454</v>
      </c>
      <c r="F248" s="270">
        <f t="shared" si="30"/>
        <v>2065177</v>
      </c>
      <c r="G248" s="270">
        <f t="shared" si="30"/>
        <v>1884723</v>
      </c>
      <c r="H248" s="270">
        <f t="shared" si="30"/>
        <v>0</v>
      </c>
      <c r="I248" s="270">
        <f t="shared" si="30"/>
        <v>0</v>
      </c>
      <c r="J248" s="271">
        <f t="shared" si="30"/>
        <v>0</v>
      </c>
      <c r="N248" s="288">
        <f t="shared" si="21"/>
        <v>0</v>
      </c>
    </row>
    <row r="249" spans="1:14" ht="15.75" thickBot="1">
      <c r="A249" s="546" t="s">
        <v>181</v>
      </c>
      <c r="B249" s="547"/>
      <c r="C249" s="547"/>
      <c r="D249" s="547"/>
      <c r="E249" s="547"/>
      <c r="F249" s="547"/>
      <c r="G249" s="547"/>
      <c r="H249" s="547"/>
      <c r="I249" s="547"/>
      <c r="J249" s="548"/>
      <c r="N249" s="288">
        <f t="shared" si="21"/>
        <v>0</v>
      </c>
    </row>
    <row r="250" spans="1:14" ht="54" customHeight="1" hidden="1">
      <c r="A250" s="172" t="s">
        <v>167</v>
      </c>
      <c r="B250" s="173" t="s">
        <v>2</v>
      </c>
      <c r="C250" s="173" t="s">
        <v>232</v>
      </c>
      <c r="D250" s="174">
        <v>0</v>
      </c>
      <c r="E250" s="175">
        <f>D250</f>
        <v>0</v>
      </c>
      <c r="F250" s="213">
        <f aca="true" t="shared" si="31" ref="F250:F259">D250+G250+H250+I250+J250</f>
        <v>170000</v>
      </c>
      <c r="G250" s="176">
        <v>170000</v>
      </c>
      <c r="H250" s="177"/>
      <c r="I250" s="177"/>
      <c r="J250" s="178"/>
      <c r="N250" s="288">
        <f t="shared" si="21"/>
        <v>0</v>
      </c>
    </row>
    <row r="251" spans="1:14" ht="23.25" customHeight="1">
      <c r="A251" s="338" t="s">
        <v>305</v>
      </c>
      <c r="B251" s="339" t="s">
        <v>2</v>
      </c>
      <c r="C251" s="339" t="s">
        <v>232</v>
      </c>
      <c r="D251" s="340">
        <v>1000</v>
      </c>
      <c r="E251" s="340">
        <f aca="true" t="shared" si="32" ref="E251:E256">D251</f>
        <v>1000</v>
      </c>
      <c r="F251" s="341">
        <f t="shared" si="31"/>
        <v>1532200</v>
      </c>
      <c r="G251" s="342">
        <v>1531200</v>
      </c>
      <c r="H251" s="340">
        <v>0</v>
      </c>
      <c r="I251" s="340">
        <v>0</v>
      </c>
      <c r="J251" s="343">
        <v>0</v>
      </c>
      <c r="N251" s="288"/>
    </row>
    <row r="252" spans="1:14" ht="22.5" customHeight="1" thickBot="1">
      <c r="A252" s="344" t="s">
        <v>306</v>
      </c>
      <c r="B252" s="345" t="s">
        <v>2</v>
      </c>
      <c r="C252" s="345" t="s">
        <v>232</v>
      </c>
      <c r="D252" s="346">
        <v>1000</v>
      </c>
      <c r="E252" s="346">
        <f t="shared" si="32"/>
        <v>1000</v>
      </c>
      <c r="F252" s="347">
        <f t="shared" si="31"/>
        <v>2900646</v>
      </c>
      <c r="G252" s="348">
        <v>2899646</v>
      </c>
      <c r="H252" s="346">
        <v>0</v>
      </c>
      <c r="I252" s="346">
        <v>0</v>
      </c>
      <c r="J252" s="349">
        <v>0</v>
      </c>
      <c r="N252" s="288"/>
    </row>
    <row r="253" spans="1:14" ht="21.75" customHeight="1">
      <c r="A253" s="344" t="s">
        <v>307</v>
      </c>
      <c r="B253" s="345" t="s">
        <v>2</v>
      </c>
      <c r="C253" s="339" t="s">
        <v>232</v>
      </c>
      <c r="D253" s="346">
        <v>1000</v>
      </c>
      <c r="E253" s="346">
        <f t="shared" si="32"/>
        <v>1000</v>
      </c>
      <c r="F253" s="347">
        <f t="shared" si="31"/>
        <v>1167667</v>
      </c>
      <c r="G253" s="348">
        <v>1166667</v>
      </c>
      <c r="H253" s="346">
        <v>0</v>
      </c>
      <c r="I253" s="346">
        <v>0</v>
      </c>
      <c r="J253" s="349">
        <v>0</v>
      </c>
      <c r="N253" s="288"/>
    </row>
    <row r="254" spans="1:14" ht="20.25" customHeight="1" thickBot="1">
      <c r="A254" s="344" t="s">
        <v>308</v>
      </c>
      <c r="B254" s="345" t="s">
        <v>2</v>
      </c>
      <c r="C254" s="345" t="s">
        <v>232</v>
      </c>
      <c r="D254" s="346">
        <v>1000</v>
      </c>
      <c r="E254" s="346">
        <f t="shared" si="32"/>
        <v>1000</v>
      </c>
      <c r="F254" s="347">
        <f t="shared" si="31"/>
        <v>2651791</v>
      </c>
      <c r="G254" s="348">
        <v>2650791</v>
      </c>
      <c r="H254" s="346">
        <v>0</v>
      </c>
      <c r="I254" s="346">
        <v>0</v>
      </c>
      <c r="J254" s="349">
        <v>0</v>
      </c>
      <c r="N254" s="288"/>
    </row>
    <row r="255" spans="1:14" ht="23.25" customHeight="1">
      <c r="A255" s="344" t="s">
        <v>309</v>
      </c>
      <c r="B255" s="345" t="s">
        <v>2</v>
      </c>
      <c r="C255" s="339" t="s">
        <v>232</v>
      </c>
      <c r="D255" s="346">
        <v>1000</v>
      </c>
      <c r="E255" s="346">
        <f t="shared" si="32"/>
        <v>1000</v>
      </c>
      <c r="F255" s="347">
        <f t="shared" si="31"/>
        <v>1833149</v>
      </c>
      <c r="G255" s="348">
        <v>1832149</v>
      </c>
      <c r="H255" s="346">
        <v>0</v>
      </c>
      <c r="I255" s="346">
        <v>0</v>
      </c>
      <c r="J255" s="349">
        <v>0</v>
      </c>
      <c r="N255" s="288"/>
    </row>
    <row r="256" spans="1:14" ht="29.25" customHeight="1">
      <c r="A256" s="317" t="s">
        <v>167</v>
      </c>
      <c r="B256" s="345" t="s">
        <v>2</v>
      </c>
      <c r="C256" s="345" t="s">
        <v>232</v>
      </c>
      <c r="D256" s="346">
        <v>0</v>
      </c>
      <c r="E256" s="346">
        <f t="shared" si="32"/>
        <v>0</v>
      </c>
      <c r="F256" s="347">
        <f t="shared" si="31"/>
        <v>170000</v>
      </c>
      <c r="G256" s="348">
        <v>170000</v>
      </c>
      <c r="H256" s="346">
        <v>0</v>
      </c>
      <c r="I256" s="346">
        <v>0</v>
      </c>
      <c r="J256" s="349">
        <v>0</v>
      </c>
      <c r="N256" s="288"/>
    </row>
    <row r="257" spans="1:14" ht="34.5" customHeight="1" thickBot="1">
      <c r="A257" s="57" t="s">
        <v>87</v>
      </c>
      <c r="B257" s="168" t="s">
        <v>2</v>
      </c>
      <c r="C257" s="168" t="s">
        <v>232</v>
      </c>
      <c r="D257" s="179">
        <v>0</v>
      </c>
      <c r="E257" s="169">
        <f>D257</f>
        <v>0</v>
      </c>
      <c r="F257" s="214">
        <f t="shared" si="31"/>
        <v>170000</v>
      </c>
      <c r="G257" s="180">
        <v>170000</v>
      </c>
      <c r="H257" s="181">
        <v>0</v>
      </c>
      <c r="I257" s="181">
        <v>0</v>
      </c>
      <c r="J257" s="182">
        <v>0</v>
      </c>
      <c r="N257" s="288">
        <f t="shared" si="21"/>
        <v>0</v>
      </c>
    </row>
    <row r="258" spans="1:14" ht="42.75" customHeight="1">
      <c r="A258" s="57" t="s">
        <v>122</v>
      </c>
      <c r="B258" s="168" t="s">
        <v>2</v>
      </c>
      <c r="C258" s="173" t="s">
        <v>232</v>
      </c>
      <c r="D258" s="179">
        <v>0</v>
      </c>
      <c r="E258" s="169">
        <f>D258</f>
        <v>0</v>
      </c>
      <c r="F258" s="214">
        <f t="shared" si="31"/>
        <v>160000</v>
      </c>
      <c r="G258" s="180">
        <v>160000</v>
      </c>
      <c r="H258" s="181">
        <v>0</v>
      </c>
      <c r="I258" s="181">
        <v>0</v>
      </c>
      <c r="J258" s="182">
        <v>0</v>
      </c>
      <c r="N258" s="288">
        <f t="shared" si="21"/>
        <v>0</v>
      </c>
    </row>
    <row r="259" spans="1:14" ht="34.5" customHeight="1" hidden="1">
      <c r="A259" s="231"/>
      <c r="B259" s="218"/>
      <c r="C259" s="218"/>
      <c r="D259" s="221"/>
      <c r="E259" s="221">
        <f>D259</f>
        <v>0</v>
      </c>
      <c r="F259" s="228">
        <f t="shared" si="31"/>
        <v>0</v>
      </c>
      <c r="G259" s="226">
        <v>0</v>
      </c>
      <c r="H259" s="229">
        <v>0</v>
      </c>
      <c r="I259" s="229">
        <v>0</v>
      </c>
      <c r="J259" s="230">
        <v>0</v>
      </c>
      <c r="N259" s="288">
        <f t="shared" si="21"/>
        <v>0</v>
      </c>
    </row>
    <row r="260" spans="1:14" ht="34.5" customHeight="1">
      <c r="A260" s="344" t="s">
        <v>310</v>
      </c>
      <c r="B260" s="345" t="s">
        <v>2</v>
      </c>
      <c r="C260" s="345" t="s">
        <v>232</v>
      </c>
      <c r="D260" s="350">
        <v>20000</v>
      </c>
      <c r="E260" s="346">
        <f aca="true" t="shared" si="33" ref="E260:E274">D260</f>
        <v>20000</v>
      </c>
      <c r="F260" s="351">
        <f aca="true" t="shared" si="34" ref="F260:F274">D260+G260+H260+I260+J260</f>
        <v>20000</v>
      </c>
      <c r="G260" s="348">
        <v>0</v>
      </c>
      <c r="H260" s="346">
        <v>0</v>
      </c>
      <c r="I260" s="346">
        <v>0</v>
      </c>
      <c r="J260" s="349">
        <v>0</v>
      </c>
      <c r="N260" s="288"/>
    </row>
    <row r="261" spans="1:14" ht="34.5" customHeight="1">
      <c r="A261" s="344" t="s">
        <v>311</v>
      </c>
      <c r="B261" s="345" t="s">
        <v>2</v>
      </c>
      <c r="C261" s="345" t="s">
        <v>232</v>
      </c>
      <c r="D261" s="350">
        <v>20000</v>
      </c>
      <c r="E261" s="346">
        <f t="shared" si="33"/>
        <v>20000</v>
      </c>
      <c r="F261" s="351">
        <f t="shared" si="34"/>
        <v>20000</v>
      </c>
      <c r="G261" s="348">
        <v>0</v>
      </c>
      <c r="H261" s="346">
        <v>0</v>
      </c>
      <c r="I261" s="346">
        <v>0</v>
      </c>
      <c r="J261" s="349">
        <v>0</v>
      </c>
      <c r="N261" s="288"/>
    </row>
    <row r="262" spans="1:14" ht="34.5" customHeight="1">
      <c r="A262" s="344" t="s">
        <v>312</v>
      </c>
      <c r="B262" s="345" t="s">
        <v>2</v>
      </c>
      <c r="C262" s="345" t="s">
        <v>232</v>
      </c>
      <c r="D262" s="350">
        <v>20000</v>
      </c>
      <c r="E262" s="346">
        <f t="shared" si="33"/>
        <v>20000</v>
      </c>
      <c r="F262" s="351">
        <f t="shared" si="34"/>
        <v>20000</v>
      </c>
      <c r="G262" s="348">
        <v>0</v>
      </c>
      <c r="H262" s="346">
        <v>0</v>
      </c>
      <c r="I262" s="346">
        <v>0</v>
      </c>
      <c r="J262" s="349">
        <v>0</v>
      </c>
      <c r="N262" s="288"/>
    </row>
    <row r="263" spans="1:14" ht="34.5" customHeight="1">
      <c r="A263" s="344" t="s">
        <v>313</v>
      </c>
      <c r="B263" s="345" t="s">
        <v>2</v>
      </c>
      <c r="C263" s="345" t="s">
        <v>232</v>
      </c>
      <c r="D263" s="350">
        <v>20000</v>
      </c>
      <c r="E263" s="346">
        <f t="shared" si="33"/>
        <v>20000</v>
      </c>
      <c r="F263" s="351">
        <f t="shared" si="34"/>
        <v>20000</v>
      </c>
      <c r="G263" s="348">
        <v>0</v>
      </c>
      <c r="H263" s="346">
        <v>0</v>
      </c>
      <c r="I263" s="346">
        <v>0</v>
      </c>
      <c r="J263" s="349">
        <v>0</v>
      </c>
      <c r="N263" s="288"/>
    </row>
    <row r="264" spans="1:14" ht="34.5" customHeight="1">
      <c r="A264" s="344" t="s">
        <v>314</v>
      </c>
      <c r="B264" s="345" t="s">
        <v>2</v>
      </c>
      <c r="C264" s="345" t="s">
        <v>232</v>
      </c>
      <c r="D264" s="352">
        <v>20000</v>
      </c>
      <c r="E264" s="353">
        <f t="shared" si="33"/>
        <v>20000</v>
      </c>
      <c r="F264" s="354">
        <f t="shared" si="34"/>
        <v>20000</v>
      </c>
      <c r="G264" s="355">
        <v>0</v>
      </c>
      <c r="H264" s="353">
        <v>0</v>
      </c>
      <c r="I264" s="353">
        <v>0</v>
      </c>
      <c r="J264" s="356">
        <v>0</v>
      </c>
      <c r="N264" s="288"/>
    </row>
    <row r="265" spans="1:14" ht="34.5" customHeight="1">
      <c r="A265" s="357" t="s">
        <v>315</v>
      </c>
      <c r="B265" s="345" t="s">
        <v>2</v>
      </c>
      <c r="C265" s="345" t="s">
        <v>232</v>
      </c>
      <c r="D265" s="353">
        <v>1000</v>
      </c>
      <c r="E265" s="346">
        <f t="shared" si="33"/>
        <v>1000</v>
      </c>
      <c r="F265" s="358">
        <f t="shared" si="34"/>
        <v>8700</v>
      </c>
      <c r="G265" s="355">
        <v>6090</v>
      </c>
      <c r="H265" s="353">
        <v>1610</v>
      </c>
      <c r="I265" s="353">
        <v>0</v>
      </c>
      <c r="J265" s="356">
        <v>0</v>
      </c>
      <c r="N265" s="288"/>
    </row>
    <row r="266" spans="1:14" ht="34.5" customHeight="1">
      <c r="A266" s="357" t="s">
        <v>316</v>
      </c>
      <c r="B266" s="345" t="s">
        <v>2</v>
      </c>
      <c r="C266" s="345" t="s">
        <v>232</v>
      </c>
      <c r="D266" s="353">
        <v>1000</v>
      </c>
      <c r="E266" s="346">
        <f t="shared" si="33"/>
        <v>1000</v>
      </c>
      <c r="F266" s="358">
        <f t="shared" si="34"/>
        <v>16600</v>
      </c>
      <c r="G266" s="355">
        <v>11620</v>
      </c>
      <c r="H266" s="353">
        <v>3980</v>
      </c>
      <c r="I266" s="353">
        <v>0</v>
      </c>
      <c r="J266" s="356">
        <v>0</v>
      </c>
      <c r="N266" s="288"/>
    </row>
    <row r="267" spans="1:14" ht="34.5" customHeight="1">
      <c r="A267" s="357" t="s">
        <v>317</v>
      </c>
      <c r="B267" s="345" t="s">
        <v>2</v>
      </c>
      <c r="C267" s="345" t="s">
        <v>232</v>
      </c>
      <c r="D267" s="353">
        <v>1000</v>
      </c>
      <c r="E267" s="346">
        <f t="shared" si="33"/>
        <v>1000</v>
      </c>
      <c r="F267" s="358">
        <f t="shared" si="34"/>
        <v>7500</v>
      </c>
      <c r="G267" s="355">
        <v>4550</v>
      </c>
      <c r="H267" s="353">
        <v>1950</v>
      </c>
      <c r="I267" s="353">
        <v>0</v>
      </c>
      <c r="J267" s="356">
        <v>0</v>
      </c>
      <c r="N267" s="288"/>
    </row>
    <row r="268" spans="1:14" ht="34.5" customHeight="1">
      <c r="A268" s="357" t="s">
        <v>318</v>
      </c>
      <c r="B268" s="345" t="s">
        <v>2</v>
      </c>
      <c r="C268" s="345" t="s">
        <v>232</v>
      </c>
      <c r="D268" s="353">
        <v>1000</v>
      </c>
      <c r="E268" s="346">
        <f t="shared" si="33"/>
        <v>1000</v>
      </c>
      <c r="F268" s="358">
        <f t="shared" si="34"/>
        <v>15000</v>
      </c>
      <c r="G268" s="355">
        <v>10500</v>
      </c>
      <c r="H268" s="353">
        <v>3500</v>
      </c>
      <c r="I268" s="353">
        <v>0</v>
      </c>
      <c r="J268" s="356">
        <v>0</v>
      </c>
      <c r="N268" s="288"/>
    </row>
    <row r="269" spans="1:14" ht="34.5" customHeight="1">
      <c r="A269" s="357" t="s">
        <v>319</v>
      </c>
      <c r="B269" s="345" t="s">
        <v>2</v>
      </c>
      <c r="C269" s="345" t="s">
        <v>232</v>
      </c>
      <c r="D269" s="353">
        <v>1000</v>
      </c>
      <c r="E269" s="346">
        <f t="shared" si="33"/>
        <v>1000</v>
      </c>
      <c r="F269" s="358">
        <f t="shared" si="34"/>
        <v>10200</v>
      </c>
      <c r="G269" s="355">
        <v>7140</v>
      </c>
      <c r="H269" s="353">
        <v>2060</v>
      </c>
      <c r="I269" s="353">
        <v>0</v>
      </c>
      <c r="J269" s="356">
        <v>0</v>
      </c>
      <c r="N269" s="288"/>
    </row>
    <row r="270" spans="1:14" ht="34.5" customHeight="1">
      <c r="A270" s="357" t="s">
        <v>320</v>
      </c>
      <c r="B270" s="345" t="s">
        <v>2</v>
      </c>
      <c r="C270" s="345" t="s">
        <v>232</v>
      </c>
      <c r="D270" s="353">
        <v>1000</v>
      </c>
      <c r="E270" s="346">
        <f t="shared" si="33"/>
        <v>1000</v>
      </c>
      <c r="F270" s="358">
        <f t="shared" si="34"/>
        <v>8000</v>
      </c>
      <c r="G270" s="355">
        <v>5600</v>
      </c>
      <c r="H270" s="353">
        <v>1400</v>
      </c>
      <c r="I270" s="353">
        <v>0</v>
      </c>
      <c r="J270" s="356">
        <v>0</v>
      </c>
      <c r="N270" s="288"/>
    </row>
    <row r="271" spans="1:14" ht="34.5" customHeight="1">
      <c r="A271" s="357" t="s">
        <v>321</v>
      </c>
      <c r="B271" s="345" t="s">
        <v>2</v>
      </c>
      <c r="C271" s="345" t="s">
        <v>232</v>
      </c>
      <c r="D271" s="353">
        <v>1000</v>
      </c>
      <c r="E271" s="346">
        <f t="shared" si="33"/>
        <v>1000</v>
      </c>
      <c r="F271" s="358">
        <f t="shared" si="34"/>
        <v>8000</v>
      </c>
      <c r="G271" s="355">
        <v>5600</v>
      </c>
      <c r="H271" s="353">
        <v>1400</v>
      </c>
      <c r="I271" s="353">
        <v>0</v>
      </c>
      <c r="J271" s="356">
        <v>0</v>
      </c>
      <c r="N271" s="288"/>
    </row>
    <row r="272" spans="1:14" ht="34.5" customHeight="1">
      <c r="A272" s="357" t="s">
        <v>322</v>
      </c>
      <c r="B272" s="345" t="s">
        <v>2</v>
      </c>
      <c r="C272" s="345" t="s">
        <v>232</v>
      </c>
      <c r="D272" s="353">
        <v>1000</v>
      </c>
      <c r="E272" s="346">
        <f t="shared" si="33"/>
        <v>1000</v>
      </c>
      <c r="F272" s="358">
        <f t="shared" si="34"/>
        <v>10000</v>
      </c>
      <c r="G272" s="355">
        <v>7000</v>
      </c>
      <c r="H272" s="353">
        <v>2000</v>
      </c>
      <c r="I272" s="353">
        <v>0</v>
      </c>
      <c r="J272" s="356">
        <v>0</v>
      </c>
      <c r="N272" s="288"/>
    </row>
    <row r="273" spans="1:14" ht="34.5" customHeight="1">
      <c r="A273" s="357" t="s">
        <v>323</v>
      </c>
      <c r="B273" s="345" t="s">
        <v>2</v>
      </c>
      <c r="C273" s="345" t="s">
        <v>232</v>
      </c>
      <c r="D273" s="353">
        <v>1000</v>
      </c>
      <c r="E273" s="346">
        <f t="shared" si="33"/>
        <v>1000</v>
      </c>
      <c r="F273" s="358">
        <f t="shared" si="34"/>
        <v>13100</v>
      </c>
      <c r="G273" s="355">
        <v>9170</v>
      </c>
      <c r="H273" s="353">
        <v>2930</v>
      </c>
      <c r="I273" s="353">
        <v>0</v>
      </c>
      <c r="J273" s="356">
        <v>0</v>
      </c>
      <c r="N273" s="288"/>
    </row>
    <row r="274" spans="1:14" ht="34.5" customHeight="1" thickBot="1">
      <c r="A274" s="359" t="s">
        <v>324</v>
      </c>
      <c r="B274" s="360" t="s">
        <v>2</v>
      </c>
      <c r="C274" s="345" t="s">
        <v>232</v>
      </c>
      <c r="D274" s="361">
        <v>1000</v>
      </c>
      <c r="E274" s="361">
        <f t="shared" si="33"/>
        <v>1000</v>
      </c>
      <c r="F274" s="362">
        <f t="shared" si="34"/>
        <v>9000</v>
      </c>
      <c r="G274" s="363">
        <v>6300</v>
      </c>
      <c r="H274" s="361">
        <v>1700</v>
      </c>
      <c r="I274" s="361">
        <v>0</v>
      </c>
      <c r="J274" s="364">
        <v>0</v>
      </c>
      <c r="N274" s="288"/>
    </row>
    <row r="275" spans="1:14" ht="34.5" customHeight="1">
      <c r="A275" s="474" t="s">
        <v>329</v>
      </c>
      <c r="B275" s="475"/>
      <c r="C275" s="475"/>
      <c r="D275" s="220">
        <f aca="true" t="shared" si="35" ref="D275:J275">SUM(D251:D274)</f>
        <v>115000</v>
      </c>
      <c r="E275" s="220">
        <f t="shared" si="35"/>
        <v>115000</v>
      </c>
      <c r="F275" s="220">
        <f t="shared" si="35"/>
        <v>10791553</v>
      </c>
      <c r="G275" s="220">
        <f t="shared" si="35"/>
        <v>10654023</v>
      </c>
      <c r="H275" s="220">
        <f t="shared" si="35"/>
        <v>22530</v>
      </c>
      <c r="I275" s="220">
        <f t="shared" si="35"/>
        <v>0</v>
      </c>
      <c r="J275" s="220">
        <f t="shared" si="35"/>
        <v>0</v>
      </c>
      <c r="N275" s="288">
        <f t="shared" si="21"/>
        <v>0</v>
      </c>
    </row>
    <row r="276" spans="1:14" ht="15" customHeight="1">
      <c r="A276" s="562" t="s">
        <v>328</v>
      </c>
      <c r="B276" s="563"/>
      <c r="C276" s="563"/>
      <c r="D276" s="268">
        <v>159500</v>
      </c>
      <c r="E276" s="268">
        <v>0</v>
      </c>
      <c r="F276" s="268">
        <v>0</v>
      </c>
      <c r="G276" s="268"/>
      <c r="H276" s="268"/>
      <c r="I276" s="268"/>
      <c r="J276" s="269"/>
      <c r="N276" s="288"/>
    </row>
    <row r="277" spans="1:14" ht="15" customHeight="1">
      <c r="A277" s="566" t="s">
        <v>281</v>
      </c>
      <c r="B277" s="567"/>
      <c r="C277" s="568"/>
      <c r="D277" s="225">
        <f>D275+D276</f>
        <v>274500</v>
      </c>
      <c r="E277" s="225">
        <f aca="true" t="shared" si="36" ref="E277:J277">E275+E276</f>
        <v>115000</v>
      </c>
      <c r="F277" s="225">
        <f t="shared" si="36"/>
        <v>10791553</v>
      </c>
      <c r="G277" s="225">
        <f t="shared" si="36"/>
        <v>10654023</v>
      </c>
      <c r="H277" s="225">
        <f t="shared" si="36"/>
        <v>22530</v>
      </c>
      <c r="I277" s="225">
        <f t="shared" si="36"/>
        <v>0</v>
      </c>
      <c r="J277" s="225">
        <f t="shared" si="36"/>
        <v>0</v>
      </c>
      <c r="N277" s="288">
        <f t="shared" si="21"/>
        <v>0</v>
      </c>
    </row>
    <row r="278" spans="1:14" ht="22.5" customHeight="1">
      <c r="A278" s="471" t="s">
        <v>211</v>
      </c>
      <c r="B278" s="472"/>
      <c r="C278" s="472"/>
      <c r="D278" s="472"/>
      <c r="E278" s="472"/>
      <c r="F278" s="472"/>
      <c r="G278" s="472"/>
      <c r="H278" s="472"/>
      <c r="I278" s="472"/>
      <c r="J278" s="473"/>
      <c r="N278" s="288">
        <f t="shared" si="21"/>
        <v>0</v>
      </c>
    </row>
    <row r="279" spans="1:14" ht="33" customHeight="1">
      <c r="A279" s="167" t="s">
        <v>91</v>
      </c>
      <c r="B279" s="168" t="s">
        <v>2</v>
      </c>
      <c r="C279" s="168" t="s">
        <v>233</v>
      </c>
      <c r="D279" s="169">
        <v>0</v>
      </c>
      <c r="E279" s="169">
        <f>D279</f>
        <v>0</v>
      </c>
      <c r="F279" s="170">
        <f>D279+G279+H279+I279+J279</f>
        <v>158000</v>
      </c>
      <c r="G279" s="169">
        <v>158000</v>
      </c>
      <c r="H279" s="169"/>
      <c r="I279" s="169"/>
      <c r="J279" s="171"/>
      <c r="N279" s="288">
        <f t="shared" si="21"/>
        <v>0</v>
      </c>
    </row>
    <row r="280" spans="1:14" ht="33" customHeight="1" thickBot="1">
      <c r="A280" s="516" t="s">
        <v>325</v>
      </c>
      <c r="B280" s="517"/>
      <c r="C280" s="517"/>
      <c r="D280" s="131">
        <f aca="true" t="shared" si="37" ref="D280:J280">SUM(D279)</f>
        <v>0</v>
      </c>
      <c r="E280" s="131">
        <f t="shared" si="37"/>
        <v>0</v>
      </c>
      <c r="F280" s="131">
        <f t="shared" si="37"/>
        <v>158000</v>
      </c>
      <c r="G280" s="131">
        <f t="shared" si="37"/>
        <v>158000</v>
      </c>
      <c r="H280" s="131">
        <f t="shared" si="37"/>
        <v>0</v>
      </c>
      <c r="I280" s="131">
        <f t="shared" si="37"/>
        <v>0</v>
      </c>
      <c r="J280" s="251">
        <f t="shared" si="37"/>
        <v>0</v>
      </c>
      <c r="N280" s="288">
        <f t="shared" si="21"/>
        <v>0</v>
      </c>
    </row>
    <row r="281" spans="1:14" ht="33" customHeight="1">
      <c r="A281" s="574" t="s">
        <v>326</v>
      </c>
      <c r="B281" s="575"/>
      <c r="C281" s="575"/>
      <c r="D281" s="369">
        <v>0</v>
      </c>
      <c r="E281" s="369">
        <v>0</v>
      </c>
      <c r="F281" s="370">
        <v>0</v>
      </c>
      <c r="G281" s="371">
        <v>0</v>
      </c>
      <c r="H281" s="369">
        <v>0</v>
      </c>
      <c r="I281" s="369">
        <v>0</v>
      </c>
      <c r="J281" s="372">
        <v>0</v>
      </c>
      <c r="N281" s="288"/>
    </row>
    <row r="282" spans="1:15" ht="33" customHeight="1">
      <c r="A282" s="561" t="s">
        <v>327</v>
      </c>
      <c r="B282" s="561"/>
      <c r="C282" s="561"/>
      <c r="D282" s="225">
        <f>D280+D281</f>
        <v>0</v>
      </c>
      <c r="E282" s="225">
        <f aca="true" t="shared" si="38" ref="E282:J282">E280+E281</f>
        <v>0</v>
      </c>
      <c r="F282" s="225">
        <f t="shared" si="38"/>
        <v>158000</v>
      </c>
      <c r="G282" s="225">
        <f t="shared" si="38"/>
        <v>158000</v>
      </c>
      <c r="H282" s="225">
        <f t="shared" si="38"/>
        <v>0</v>
      </c>
      <c r="I282" s="225">
        <f t="shared" si="38"/>
        <v>0</v>
      </c>
      <c r="J282" s="225">
        <f t="shared" si="38"/>
        <v>0</v>
      </c>
      <c r="K282" s="375" t="s">
        <v>331</v>
      </c>
      <c r="L282" s="375"/>
      <c r="M282" s="375">
        <v>23449599</v>
      </c>
      <c r="N282" s="376">
        <f>D288-M282</f>
        <v>0</v>
      </c>
      <c r="O282" s="375" t="s">
        <v>285</v>
      </c>
    </row>
    <row r="283" spans="1:15" ht="33" customHeight="1">
      <c r="A283" s="496" t="s">
        <v>246</v>
      </c>
      <c r="B283" s="497"/>
      <c r="C283" s="498"/>
      <c r="D283" s="126">
        <v>300000</v>
      </c>
      <c r="E283" s="126">
        <v>300000</v>
      </c>
      <c r="F283" s="127">
        <v>300000</v>
      </c>
      <c r="G283" s="128"/>
      <c r="H283" s="129"/>
      <c r="I283" s="129"/>
      <c r="J283" s="130"/>
      <c r="K283" s="375" t="s">
        <v>332</v>
      </c>
      <c r="L283" s="375"/>
      <c r="M283" s="375">
        <v>462000</v>
      </c>
      <c r="N283" s="376">
        <f>D287-M283</f>
        <v>0</v>
      </c>
      <c r="O283" s="375"/>
    </row>
    <row r="284" spans="1:15" ht="33" customHeight="1">
      <c r="A284" s="496" t="s">
        <v>247</v>
      </c>
      <c r="B284" s="497"/>
      <c r="C284" s="498"/>
      <c r="D284" s="233">
        <v>162000</v>
      </c>
      <c r="E284" s="233">
        <v>162000</v>
      </c>
      <c r="F284" s="234">
        <v>162000</v>
      </c>
      <c r="G284" s="235"/>
      <c r="H284" s="236"/>
      <c r="I284" s="236"/>
      <c r="J284" s="237"/>
      <c r="K284" s="375" t="s">
        <v>287</v>
      </c>
      <c r="L284" s="375"/>
      <c r="M284" s="375">
        <v>756343</v>
      </c>
      <c r="N284" s="376">
        <f>D286-M284</f>
        <v>0</v>
      </c>
      <c r="O284" s="375"/>
    </row>
    <row r="285" spans="1:15" ht="39.75" customHeight="1">
      <c r="A285" s="569" t="s">
        <v>248</v>
      </c>
      <c r="B285" s="570"/>
      <c r="C285" s="571"/>
      <c r="D285" s="239">
        <f aca="true" t="shared" si="39" ref="D285:J285">D16+D32+D49+D57+D105+D108+D206</f>
        <v>22231256</v>
      </c>
      <c r="E285" s="239">
        <f t="shared" si="39"/>
        <v>22231256</v>
      </c>
      <c r="F285" s="239">
        <f t="shared" si="39"/>
        <v>255751271</v>
      </c>
      <c r="G285" s="239">
        <f t="shared" si="39"/>
        <v>105741125</v>
      </c>
      <c r="H285" s="239">
        <f t="shared" si="39"/>
        <v>70630000</v>
      </c>
      <c r="I285" s="239">
        <f t="shared" si="39"/>
        <v>57148890</v>
      </c>
      <c r="J285" s="239">
        <f t="shared" si="39"/>
        <v>0</v>
      </c>
      <c r="K285" s="376" t="s">
        <v>333</v>
      </c>
      <c r="L285" s="375"/>
      <c r="M285" s="375">
        <v>22231256</v>
      </c>
      <c r="N285" s="376">
        <f>D285-M285</f>
        <v>0</v>
      </c>
      <c r="O285" s="375"/>
    </row>
    <row r="286" spans="1:14" ht="29.25" customHeight="1">
      <c r="A286" s="569" t="s">
        <v>279</v>
      </c>
      <c r="B286" s="570"/>
      <c r="C286" s="571"/>
      <c r="D286" s="289">
        <f aca="true" t="shared" si="40" ref="D286:J286">D215+D232+D248+D277+D282</f>
        <v>756343</v>
      </c>
      <c r="E286" s="289">
        <f t="shared" si="40"/>
        <v>486454</v>
      </c>
      <c r="F286" s="289">
        <f t="shared" si="40"/>
        <v>19714041</v>
      </c>
      <c r="G286" s="289">
        <f t="shared" si="40"/>
        <v>19205057</v>
      </c>
      <c r="H286" s="289">
        <f t="shared" si="40"/>
        <v>22530</v>
      </c>
      <c r="I286" s="289">
        <f t="shared" si="40"/>
        <v>0</v>
      </c>
      <c r="J286" s="289">
        <f t="shared" si="40"/>
        <v>0</v>
      </c>
      <c r="K286" s="373">
        <f>D213+D230+D275+D280+D246</f>
        <v>486454</v>
      </c>
      <c r="L286" s="374"/>
      <c r="M286" s="373">
        <f>D214+D231+D247+D276+D281</f>
        <v>269889</v>
      </c>
      <c r="N286" s="373">
        <f>K286+M286</f>
        <v>756343</v>
      </c>
    </row>
    <row r="287" spans="1:10" ht="15">
      <c r="A287" s="569" t="s">
        <v>249</v>
      </c>
      <c r="B287" s="570"/>
      <c r="C287" s="571"/>
      <c r="D287" s="238">
        <f>D283+D284</f>
        <v>462000</v>
      </c>
      <c r="E287" s="238">
        <f aca="true" t="shared" si="41" ref="E287:J287">E283+E284</f>
        <v>462000</v>
      </c>
      <c r="F287" s="238">
        <f t="shared" si="41"/>
        <v>462000</v>
      </c>
      <c r="G287" s="238">
        <f t="shared" si="41"/>
        <v>0</v>
      </c>
      <c r="H287" s="238">
        <f t="shared" si="41"/>
        <v>0</v>
      </c>
      <c r="I287" s="238">
        <f t="shared" si="41"/>
        <v>0</v>
      </c>
      <c r="J287" s="238">
        <f t="shared" si="41"/>
        <v>0</v>
      </c>
    </row>
    <row r="288" spans="1:10" ht="15" thickBot="1">
      <c r="A288" s="494" t="s">
        <v>26</v>
      </c>
      <c r="B288" s="495"/>
      <c r="C288" s="495"/>
      <c r="D288" s="254">
        <f>D287+D286+D285</f>
        <v>23449599</v>
      </c>
      <c r="E288" s="254">
        <f aca="true" t="shared" si="42" ref="E288:J288">E287+E286+E285</f>
        <v>23179710</v>
      </c>
      <c r="F288" s="254">
        <f t="shared" si="42"/>
        <v>275927312</v>
      </c>
      <c r="G288" s="254">
        <f t="shared" si="42"/>
        <v>124946182</v>
      </c>
      <c r="H288" s="254">
        <f t="shared" si="42"/>
        <v>70652530</v>
      </c>
      <c r="I288" s="254">
        <f t="shared" si="42"/>
        <v>57148890</v>
      </c>
      <c r="J288" s="255">
        <f t="shared" si="42"/>
        <v>0</v>
      </c>
    </row>
    <row r="289" spans="1:9" ht="15">
      <c r="A289" s="300"/>
      <c r="B289" s="300"/>
      <c r="C289" s="300"/>
      <c r="D289" s="20"/>
      <c r="E289" s="20"/>
      <c r="F289" s="20"/>
      <c r="G289" s="11"/>
      <c r="H289" s="11"/>
      <c r="I289" s="11"/>
    </row>
    <row r="290" spans="1:10" ht="12.75">
      <c r="A290" s="21" t="s">
        <v>103</v>
      </c>
      <c r="B290" s="22"/>
      <c r="C290" s="22"/>
      <c r="D290" s="22" t="s">
        <v>104</v>
      </c>
      <c r="E290" s="22"/>
      <c r="F290" s="22"/>
      <c r="G290" s="27" t="s">
        <v>105</v>
      </c>
      <c r="H290" s="27"/>
      <c r="I290" s="27" t="s">
        <v>106</v>
      </c>
      <c r="J290" s="27"/>
    </row>
    <row r="291" spans="1:10" ht="12.75">
      <c r="A291" s="21" t="s">
        <v>107</v>
      </c>
      <c r="B291" s="22"/>
      <c r="C291" s="22"/>
      <c r="D291" s="22" t="s">
        <v>108</v>
      </c>
      <c r="E291" s="22"/>
      <c r="F291" s="22"/>
      <c r="G291" s="27" t="s">
        <v>109</v>
      </c>
      <c r="H291" s="27"/>
      <c r="I291" s="27" t="s">
        <v>110</v>
      </c>
      <c r="J291" s="27"/>
    </row>
    <row r="292" spans="1:10" ht="12.75">
      <c r="A292" s="22"/>
      <c r="B292" s="22"/>
      <c r="C292" s="22"/>
      <c r="D292" s="22"/>
      <c r="E292" s="22"/>
      <c r="F292" s="22"/>
      <c r="G292" s="27"/>
      <c r="H292" s="27"/>
      <c r="I292" s="27"/>
      <c r="J292" s="27"/>
    </row>
    <row r="293" spans="1:10" ht="12.75">
      <c r="A293" s="493"/>
      <c r="B293" s="493"/>
      <c r="C293" s="493"/>
      <c r="D293" s="493"/>
      <c r="E293" s="493"/>
      <c r="F293" s="493"/>
      <c r="G293" s="467"/>
      <c r="H293" s="467"/>
      <c r="I293" s="467"/>
      <c r="J293" s="467"/>
    </row>
    <row r="294" spans="1:6" ht="12.75">
      <c r="A294" s="26"/>
      <c r="B294" s="25"/>
      <c r="C294" s="25"/>
      <c r="D294" s="25"/>
      <c r="E294" s="290"/>
      <c r="F294" s="290"/>
    </row>
    <row r="295" spans="1:6" ht="12.75">
      <c r="A295" s="26"/>
      <c r="B295" s="27"/>
      <c r="C295" s="27"/>
      <c r="D295" s="25"/>
      <c r="E295" s="25"/>
      <c r="F295" s="27"/>
    </row>
    <row r="296" spans="1:6" ht="12.75">
      <c r="A296" s="26"/>
      <c r="B296" s="25"/>
      <c r="C296" s="25"/>
      <c r="D296" s="11"/>
      <c r="E296" s="304"/>
      <c r="F296" s="40"/>
    </row>
    <row r="297" spans="1:6" ht="12.75">
      <c r="A297" s="26"/>
      <c r="B297" s="25"/>
      <c r="C297" s="25"/>
      <c r="D297" s="11"/>
      <c r="E297" s="304"/>
      <c r="F297" s="40"/>
    </row>
    <row r="298" spans="1:6" ht="12.75">
      <c r="A298" s="25"/>
      <c r="B298" s="25"/>
      <c r="C298" s="25"/>
      <c r="D298" s="11"/>
      <c r="E298" s="304"/>
      <c r="F298" s="40"/>
    </row>
    <row r="299" spans="1:6" ht="12.75">
      <c r="A299" s="28"/>
      <c r="B299" s="25"/>
      <c r="C299" s="25"/>
      <c r="D299" s="11"/>
      <c r="E299" s="304"/>
      <c r="F299" s="40"/>
    </row>
    <row r="300" spans="1:6" ht="12.75">
      <c r="A300" s="26"/>
      <c r="B300" s="25"/>
      <c r="C300" s="25"/>
      <c r="D300" s="25"/>
      <c r="E300" s="305"/>
      <c r="F300" s="25"/>
    </row>
    <row r="301" spans="1:6" ht="12.75">
      <c r="A301" s="25"/>
      <c r="B301" s="25"/>
      <c r="C301" s="25"/>
      <c r="D301" s="25"/>
      <c r="E301" s="25"/>
      <c r="F301" s="25"/>
    </row>
    <row r="302" spans="1:13" ht="12.75">
      <c r="A302" s="25"/>
      <c r="B302" s="25"/>
      <c r="C302" s="25"/>
      <c r="D302" s="25"/>
      <c r="E302" s="25"/>
      <c r="F302" s="25"/>
      <c r="M302" s="12">
        <v>2019</v>
      </c>
    </row>
    <row r="303" spans="1:10" ht="12.75">
      <c r="A303" s="25"/>
      <c r="B303" s="25"/>
      <c r="C303" s="25"/>
      <c r="D303" s="25"/>
      <c r="E303" s="25"/>
      <c r="F303" s="25"/>
      <c r="J303" s="306"/>
    </row>
    <row r="304" spans="1:6" ht="12.75">
      <c r="A304" s="25"/>
      <c r="B304" s="25"/>
      <c r="C304" s="25"/>
      <c r="D304" s="25"/>
      <c r="E304" s="25"/>
      <c r="F304" s="25"/>
    </row>
    <row r="305" spans="1:6" ht="12.75">
      <c r="A305" s="25"/>
      <c r="B305" s="25"/>
      <c r="C305" s="25"/>
      <c r="D305" s="25"/>
      <c r="E305" s="25"/>
      <c r="F305" s="25"/>
    </row>
    <row r="306" spans="1:10" ht="12.75">
      <c r="A306" s="29"/>
      <c r="B306" s="25"/>
      <c r="C306" s="25"/>
      <c r="D306" s="25"/>
      <c r="E306" s="25"/>
      <c r="F306" s="25"/>
      <c r="H306" s="288"/>
      <c r="I306" s="288"/>
      <c r="J306" s="288"/>
    </row>
    <row r="307" spans="1:10" ht="12.75">
      <c r="A307" s="30"/>
      <c r="B307" s="31"/>
      <c r="C307" s="31"/>
      <c r="D307" s="31"/>
      <c r="E307" s="31"/>
      <c r="F307" s="31"/>
      <c r="H307" s="288"/>
      <c r="I307" s="288"/>
      <c r="J307" s="288"/>
    </row>
    <row r="308" spans="1:10" ht="12.75">
      <c r="A308" s="30"/>
      <c r="B308" s="31"/>
      <c r="C308" s="31"/>
      <c r="D308" s="31"/>
      <c r="E308" s="31"/>
      <c r="F308" s="31"/>
      <c r="H308" s="288"/>
      <c r="I308" s="288"/>
      <c r="J308" s="288"/>
    </row>
    <row r="309" spans="1:10" ht="12.75">
      <c r="A309" s="30"/>
      <c r="B309" s="31"/>
      <c r="C309" s="31"/>
      <c r="D309" s="31"/>
      <c r="E309" s="31"/>
      <c r="F309" s="31"/>
      <c r="H309" s="288"/>
      <c r="I309" s="288"/>
      <c r="J309" s="288"/>
    </row>
    <row r="310" spans="1:6" ht="12.75">
      <c r="A310" s="32"/>
      <c r="B310" s="31"/>
      <c r="C310" s="31"/>
      <c r="D310" s="31"/>
      <c r="E310" s="31"/>
      <c r="F310" s="31"/>
    </row>
    <row r="311" spans="1:11" ht="12.75">
      <c r="A311" s="33"/>
      <c r="B311" s="25"/>
      <c r="C311" s="25"/>
      <c r="D311" s="25"/>
      <c r="E311" s="25"/>
      <c r="F311" s="25"/>
      <c r="H311" s="288"/>
      <c r="I311" s="288"/>
      <c r="J311" s="288"/>
      <c r="K311" s="288"/>
    </row>
    <row r="312" spans="1:11" ht="12.75">
      <c r="A312" s="33"/>
      <c r="B312" s="25"/>
      <c r="C312" s="25"/>
      <c r="D312" s="25"/>
      <c r="E312" s="25"/>
      <c r="F312" s="25"/>
      <c r="H312" s="288"/>
      <c r="I312" s="288"/>
      <c r="J312" s="288"/>
      <c r="K312" s="288"/>
    </row>
    <row r="313" spans="1:10" ht="12.75">
      <c r="A313" s="33"/>
      <c r="B313" s="25"/>
      <c r="C313" s="25"/>
      <c r="D313" s="25"/>
      <c r="E313" s="25"/>
      <c r="F313" s="25"/>
      <c r="H313" s="288"/>
      <c r="I313" s="288"/>
      <c r="J313" s="288"/>
    </row>
    <row r="314" spans="1:11" ht="12.75">
      <c r="A314" s="34"/>
      <c r="B314" s="27"/>
      <c r="C314" s="27"/>
      <c r="D314" s="27"/>
      <c r="E314" s="27"/>
      <c r="F314" s="27"/>
      <c r="H314" s="288"/>
      <c r="I314" s="288"/>
      <c r="J314" s="288"/>
      <c r="K314" s="288"/>
    </row>
    <row r="315" spans="1:10" ht="12.75">
      <c r="A315" s="25"/>
      <c r="B315" s="25"/>
      <c r="C315" s="25"/>
      <c r="D315" s="25"/>
      <c r="E315" s="25"/>
      <c r="F315" s="25"/>
      <c r="H315" s="288"/>
      <c r="I315" s="288"/>
      <c r="J315" s="288"/>
    </row>
    <row r="316" spans="1:11" ht="12.75">
      <c r="A316" s="25"/>
      <c r="B316" s="25"/>
      <c r="C316" s="25"/>
      <c r="D316" s="25"/>
      <c r="E316" s="25"/>
      <c r="F316" s="25"/>
      <c r="H316" s="288"/>
      <c r="I316" s="288"/>
      <c r="J316" s="288"/>
      <c r="K316" s="288"/>
    </row>
    <row r="317" spans="1:11" ht="12.75">
      <c r="A317" s="25"/>
      <c r="B317" s="25"/>
      <c r="C317" s="25"/>
      <c r="D317" s="25"/>
      <c r="E317" s="25"/>
      <c r="F317" s="25"/>
      <c r="H317" s="288"/>
      <c r="I317" s="288"/>
      <c r="J317" s="288"/>
      <c r="K317" s="288"/>
    </row>
    <row r="318" spans="1:10" ht="12.75">
      <c r="A318" s="40"/>
      <c r="B318" s="25"/>
      <c r="C318" s="25"/>
      <c r="D318" s="25"/>
      <c r="E318" s="25"/>
      <c r="F318" s="25"/>
      <c r="H318" s="288"/>
      <c r="I318" s="288"/>
      <c r="J318" s="288"/>
    </row>
    <row r="319" spans="1:10" ht="12.75">
      <c r="A319" s="36"/>
      <c r="B319" s="27"/>
      <c r="C319" s="25"/>
      <c r="D319" s="25"/>
      <c r="E319" s="25"/>
      <c r="F319" s="25"/>
      <c r="H319" s="288"/>
      <c r="I319" s="288"/>
      <c r="J319" s="288"/>
    </row>
    <row r="320" spans="1:11" ht="12.75">
      <c r="A320" s="25"/>
      <c r="B320" s="25"/>
      <c r="C320" s="25"/>
      <c r="D320" s="25"/>
      <c r="E320" s="25"/>
      <c r="F320" s="25"/>
      <c r="H320" s="288"/>
      <c r="I320" s="288"/>
      <c r="J320" s="288"/>
      <c r="K320" s="288"/>
    </row>
    <row r="321" spans="1:6" ht="12.75">
      <c r="A321" s="25"/>
      <c r="B321" s="25"/>
      <c r="C321" s="25"/>
      <c r="D321" s="25"/>
      <c r="E321" s="25"/>
      <c r="F321" s="25"/>
    </row>
    <row r="322" spans="1:10" ht="12.75">
      <c r="A322" s="25"/>
      <c r="B322" s="25"/>
      <c r="C322" s="25"/>
      <c r="D322" s="25"/>
      <c r="E322" s="305"/>
      <c r="F322" s="25"/>
      <c r="H322" s="288"/>
      <c r="I322" s="288"/>
      <c r="J322" s="288"/>
    </row>
    <row r="323" spans="1:10" ht="12.75">
      <c r="A323" s="25"/>
      <c r="B323" s="25"/>
      <c r="C323" s="25"/>
      <c r="D323" s="25"/>
      <c r="E323" s="25"/>
      <c r="F323" s="25"/>
      <c r="H323" s="288"/>
      <c r="I323" s="288"/>
      <c r="J323" s="288"/>
    </row>
    <row r="324" spans="1:11" ht="12.75">
      <c r="A324" s="302"/>
      <c r="B324" s="302"/>
      <c r="C324" s="302"/>
      <c r="D324" s="302"/>
      <c r="E324" s="25"/>
      <c r="F324" s="25"/>
      <c r="H324" s="288"/>
      <c r="I324" s="288"/>
      <c r="J324" s="288"/>
      <c r="K324" s="288"/>
    </row>
    <row r="325" spans="1:10" ht="12.75">
      <c r="A325" s="36"/>
      <c r="B325" s="25"/>
      <c r="C325" s="25"/>
      <c r="D325" s="38"/>
      <c r="E325" s="25"/>
      <c r="F325" s="25"/>
      <c r="H325" s="288"/>
      <c r="I325" s="288"/>
      <c r="J325" s="288"/>
    </row>
    <row r="326" spans="1:11" ht="12.75">
      <c r="A326" s="39"/>
      <c r="B326" s="25"/>
      <c r="C326" s="25"/>
      <c r="D326" s="39"/>
      <c r="E326" s="25"/>
      <c r="F326" s="25"/>
      <c r="H326" s="288"/>
      <c r="I326" s="288"/>
      <c r="J326" s="288"/>
      <c r="K326" s="288"/>
    </row>
    <row r="327" spans="1:11" ht="12.75">
      <c r="A327" s="39"/>
      <c r="B327" s="25"/>
      <c r="C327" s="25"/>
      <c r="D327" s="39"/>
      <c r="E327" s="25"/>
      <c r="F327" s="25"/>
      <c r="H327" s="288"/>
      <c r="I327" s="288"/>
      <c r="J327" s="288"/>
      <c r="K327" s="288"/>
    </row>
    <row r="328" spans="1:11" ht="12.75">
      <c r="A328" s="39"/>
      <c r="B328" s="25"/>
      <c r="C328" s="25"/>
      <c r="D328" s="39"/>
      <c r="E328" s="25"/>
      <c r="F328" s="25"/>
      <c r="H328" s="288"/>
      <c r="I328" s="288"/>
      <c r="J328" s="288"/>
      <c r="K328" s="288"/>
    </row>
    <row r="329" spans="1:10" ht="12.75">
      <c r="A329" s="39"/>
      <c r="B329" s="25"/>
      <c r="C329" s="25"/>
      <c r="D329" s="39"/>
      <c r="E329" s="25"/>
      <c r="F329" s="25"/>
      <c r="H329" s="288"/>
      <c r="I329" s="288"/>
      <c r="J329" s="288"/>
    </row>
    <row r="330" spans="1:11" ht="12.75">
      <c r="A330" s="39"/>
      <c r="B330" s="25"/>
      <c r="C330" s="25"/>
      <c r="D330" s="39"/>
      <c r="E330" s="25"/>
      <c r="F330" s="25"/>
      <c r="H330" s="288"/>
      <c r="I330" s="288"/>
      <c r="J330" s="288"/>
      <c r="K330" s="288"/>
    </row>
    <row r="331" spans="1:11" ht="12.75">
      <c r="A331" s="39"/>
      <c r="B331" s="25"/>
      <c r="C331" s="25"/>
      <c r="D331" s="39"/>
      <c r="E331" s="25"/>
      <c r="F331" s="25"/>
      <c r="H331" s="288"/>
      <c r="I331" s="288"/>
      <c r="J331" s="288"/>
      <c r="K331" s="288"/>
    </row>
    <row r="332" spans="1:10" ht="12.75">
      <c r="A332" s="39"/>
      <c r="B332" s="25"/>
      <c r="C332" s="25"/>
      <c r="D332" s="25"/>
      <c r="E332" s="25"/>
      <c r="F332" s="25"/>
      <c r="H332" s="288"/>
      <c r="I332" s="288"/>
      <c r="J332" s="288"/>
    </row>
    <row r="333" spans="1:11" ht="12.75">
      <c r="A333" s="39"/>
      <c r="B333" s="25"/>
      <c r="C333" s="25"/>
      <c r="D333" s="25"/>
      <c r="E333" s="25"/>
      <c r="F333" s="25"/>
      <c r="H333" s="288"/>
      <c r="I333" s="288"/>
      <c r="J333" s="288"/>
      <c r="K333" s="288"/>
    </row>
    <row r="334" spans="1:11" ht="12.75">
      <c r="A334" s="25"/>
      <c r="B334" s="25"/>
      <c r="C334" s="25"/>
      <c r="D334" s="25"/>
      <c r="E334" s="25"/>
      <c r="F334" s="25"/>
      <c r="H334" s="288"/>
      <c r="I334" s="288"/>
      <c r="J334" s="288"/>
      <c r="K334" s="288"/>
    </row>
    <row r="335" spans="1:6" ht="12.75">
      <c r="A335" s="25"/>
      <c r="B335" s="25"/>
      <c r="C335" s="25"/>
      <c r="D335" s="25"/>
      <c r="E335" s="25"/>
      <c r="F335" s="25"/>
    </row>
    <row r="336" spans="1:10" ht="12.75">
      <c r="A336" s="25"/>
      <c r="B336" s="25"/>
      <c r="C336" s="25"/>
      <c r="D336" s="25"/>
      <c r="E336" s="25"/>
      <c r="F336" s="25"/>
      <c r="H336" s="288"/>
      <c r="I336" s="288"/>
      <c r="J336" s="288"/>
    </row>
    <row r="337" spans="1:11" ht="12.75">
      <c r="A337" s="25"/>
      <c r="B337" s="25"/>
      <c r="C337" s="25"/>
      <c r="D337" s="25"/>
      <c r="E337" s="40"/>
      <c r="F337" s="25"/>
      <c r="H337" s="288"/>
      <c r="I337" s="288"/>
      <c r="J337" s="288"/>
      <c r="K337" s="288"/>
    </row>
    <row r="338" spans="1:11" ht="12.75">
      <c r="A338" s="25"/>
      <c r="B338" s="25"/>
      <c r="C338" s="25"/>
      <c r="D338" s="25"/>
      <c r="E338" s="25"/>
      <c r="F338" s="25"/>
      <c r="H338" s="288"/>
      <c r="I338" s="288"/>
      <c r="J338" s="288"/>
      <c r="K338" s="288"/>
    </row>
    <row r="339" spans="1:10" ht="12.75">
      <c r="A339" s="25"/>
      <c r="B339" s="25"/>
      <c r="C339" s="25"/>
      <c r="D339" s="25"/>
      <c r="E339" s="25"/>
      <c r="F339" s="25"/>
      <c r="H339" s="288"/>
      <c r="I339" s="288"/>
      <c r="J339" s="288"/>
    </row>
    <row r="340" spans="1:11" ht="12.75">
      <c r="A340" s="25"/>
      <c r="B340" s="25"/>
      <c r="C340" s="25"/>
      <c r="D340" s="25"/>
      <c r="E340" s="25"/>
      <c r="F340" s="25"/>
      <c r="H340" s="288"/>
      <c r="I340" s="288"/>
      <c r="J340" s="288"/>
      <c r="K340" s="288"/>
    </row>
    <row r="341" spans="1:11" ht="12.75">
      <c r="A341" s="25"/>
      <c r="B341" s="25"/>
      <c r="C341" s="25"/>
      <c r="D341" s="25"/>
      <c r="E341" s="25"/>
      <c r="F341" s="25"/>
      <c r="H341" s="288"/>
      <c r="I341" s="288"/>
      <c r="J341" s="288"/>
      <c r="K341" s="288"/>
    </row>
    <row r="342" spans="1:11" ht="12.75">
      <c r="A342" s="25"/>
      <c r="B342" s="25"/>
      <c r="C342" s="25"/>
      <c r="D342" s="25"/>
      <c r="E342" s="25"/>
      <c r="F342" s="25"/>
      <c r="H342" s="288"/>
      <c r="I342" s="288"/>
      <c r="J342" s="288"/>
      <c r="K342" s="288"/>
    </row>
    <row r="343" spans="1:6" ht="12.75">
      <c r="A343" s="25"/>
      <c r="B343" s="25"/>
      <c r="C343" s="25"/>
      <c r="D343" s="25"/>
      <c r="E343" s="25"/>
      <c r="F343" s="25"/>
    </row>
    <row r="344" spans="1:10" ht="12.75">
      <c r="A344" s="25"/>
      <c r="B344" s="25"/>
      <c r="C344" s="25"/>
      <c r="D344" s="25"/>
      <c r="E344" s="25"/>
      <c r="F344" s="25"/>
      <c r="H344" s="288"/>
      <c r="I344" s="288"/>
      <c r="J344" s="288"/>
    </row>
    <row r="345" spans="1:10" ht="12.75">
      <c r="A345" s="25"/>
      <c r="B345" s="25"/>
      <c r="C345" s="25"/>
      <c r="D345" s="25"/>
      <c r="E345" s="25"/>
      <c r="F345" s="25"/>
      <c r="H345" s="288"/>
      <c r="I345" s="288"/>
      <c r="J345" s="288"/>
    </row>
    <row r="346" spans="1:10" ht="12.75">
      <c r="A346" s="25"/>
      <c r="B346" s="25"/>
      <c r="C346" s="25"/>
      <c r="D346" s="25"/>
      <c r="E346" s="25"/>
      <c r="F346" s="25"/>
      <c r="H346" s="288"/>
      <c r="I346" s="288"/>
      <c r="J346" s="288"/>
    </row>
    <row r="347" spans="1:10" ht="12.75">
      <c r="A347" s="25"/>
      <c r="B347" s="25"/>
      <c r="C347" s="25"/>
      <c r="D347" s="25"/>
      <c r="E347" s="25"/>
      <c r="F347" s="25"/>
      <c r="H347" s="288"/>
      <c r="I347" s="288"/>
      <c r="J347" s="288"/>
    </row>
    <row r="348" spans="1:10" ht="12.75">
      <c r="A348" s="25"/>
      <c r="B348" s="25"/>
      <c r="C348" s="25"/>
      <c r="D348" s="25"/>
      <c r="E348" s="25"/>
      <c r="F348" s="25"/>
      <c r="H348" s="288"/>
      <c r="I348" s="288"/>
      <c r="J348" s="288"/>
    </row>
    <row r="349" spans="1:11" ht="12.75">
      <c r="A349" s="25"/>
      <c r="B349" s="25"/>
      <c r="C349" s="25"/>
      <c r="D349" s="25"/>
      <c r="E349" s="25"/>
      <c r="F349" s="25"/>
      <c r="H349" s="288"/>
      <c r="I349" s="288"/>
      <c r="J349" s="288"/>
      <c r="K349" s="288"/>
    </row>
    <row r="350" spans="1:11" ht="12.75">
      <c r="A350" s="25"/>
      <c r="B350" s="25"/>
      <c r="C350" s="25"/>
      <c r="D350" s="25"/>
      <c r="E350" s="25"/>
      <c r="F350" s="25"/>
      <c r="H350" s="288"/>
      <c r="I350" s="288"/>
      <c r="J350" s="288"/>
      <c r="K350" s="288"/>
    </row>
    <row r="351" spans="1:10" ht="12.75">
      <c r="A351" s="25"/>
      <c r="B351" s="25"/>
      <c r="C351" s="25"/>
      <c r="D351" s="25"/>
      <c r="E351" s="25"/>
      <c r="F351" s="25"/>
      <c r="H351" s="288"/>
      <c r="I351" s="288"/>
      <c r="J351" s="288"/>
    </row>
    <row r="352" spans="1:10" ht="12.75">
      <c r="A352" s="25"/>
      <c r="B352" s="25"/>
      <c r="C352" s="25"/>
      <c r="D352" s="25"/>
      <c r="E352" s="25"/>
      <c r="F352" s="25"/>
      <c r="H352" s="288"/>
      <c r="I352" s="288"/>
      <c r="J352" s="288"/>
    </row>
    <row r="353" spans="1:10" ht="12.75">
      <c r="A353" s="25"/>
      <c r="B353" s="25"/>
      <c r="C353" s="25"/>
      <c r="D353" s="25"/>
      <c r="E353" s="25"/>
      <c r="F353" s="25"/>
      <c r="H353" s="288"/>
      <c r="I353" s="288"/>
      <c r="J353" s="288"/>
    </row>
    <row r="354" spans="1:11" ht="12.75">
      <c r="A354" s="25"/>
      <c r="B354" s="25"/>
      <c r="C354" s="25"/>
      <c r="D354" s="25"/>
      <c r="E354" s="25"/>
      <c r="F354" s="25"/>
      <c r="H354" s="288"/>
      <c r="I354" s="288"/>
      <c r="J354" s="288"/>
      <c r="K354" s="288"/>
    </row>
    <row r="355" spans="1:10" ht="12.75">
      <c r="A355" s="25"/>
      <c r="B355" s="25"/>
      <c r="C355" s="25"/>
      <c r="D355" s="25"/>
      <c r="E355" s="25"/>
      <c r="F355" s="25"/>
      <c r="H355" s="288"/>
      <c r="I355" s="288"/>
      <c r="J355" s="288"/>
    </row>
    <row r="356" spans="1:11" ht="12.75">
      <c r="A356" s="25"/>
      <c r="B356" s="25"/>
      <c r="C356" s="25"/>
      <c r="D356" s="25"/>
      <c r="E356" s="25"/>
      <c r="F356" s="25"/>
      <c r="H356" s="288"/>
      <c r="I356" s="288"/>
      <c r="J356" s="288"/>
      <c r="K356" s="288"/>
    </row>
    <row r="357" spans="1:10" ht="12.75">
      <c r="A357" s="25"/>
      <c r="B357" s="25"/>
      <c r="C357" s="25"/>
      <c r="D357" s="25"/>
      <c r="E357" s="25"/>
      <c r="F357" s="25"/>
      <c r="H357" s="288"/>
      <c r="I357" s="288"/>
      <c r="J357" s="288"/>
    </row>
    <row r="358" spans="1:10" ht="12.75">
      <c r="A358" s="25"/>
      <c r="B358" s="25"/>
      <c r="C358" s="25"/>
      <c r="D358" s="25"/>
      <c r="E358" s="25"/>
      <c r="F358" s="25"/>
      <c r="H358" s="288"/>
      <c r="I358" s="288"/>
      <c r="J358" s="288"/>
    </row>
    <row r="359" spans="1:10" ht="12.75">
      <c r="A359" s="25"/>
      <c r="B359" s="25"/>
      <c r="C359" s="25"/>
      <c r="D359" s="25"/>
      <c r="E359" s="25"/>
      <c r="F359" s="25"/>
      <c r="H359" s="288"/>
      <c r="I359" s="288"/>
      <c r="J359" s="288"/>
    </row>
    <row r="360" spans="1:11" ht="12.75">
      <c r="A360" s="25"/>
      <c r="B360" s="25"/>
      <c r="C360" s="25"/>
      <c r="D360" s="25"/>
      <c r="E360" s="25"/>
      <c r="F360" s="25"/>
      <c r="H360" s="288"/>
      <c r="I360" s="288"/>
      <c r="J360" s="288"/>
      <c r="K360" s="288"/>
    </row>
    <row r="361" spans="1:11" ht="12.75">
      <c r="A361" s="25"/>
      <c r="B361" s="25"/>
      <c r="C361" s="25"/>
      <c r="D361" s="25"/>
      <c r="E361" s="25"/>
      <c r="F361" s="25"/>
      <c r="H361" s="288"/>
      <c r="I361" s="288"/>
      <c r="J361" s="288"/>
      <c r="K361" s="288"/>
    </row>
    <row r="362" spans="1:10" ht="12.75">
      <c r="A362" s="25"/>
      <c r="B362" s="25"/>
      <c r="C362" s="25"/>
      <c r="D362" s="25"/>
      <c r="E362" s="25"/>
      <c r="F362" s="25"/>
      <c r="H362" s="288"/>
      <c r="I362" s="288"/>
      <c r="J362" s="288"/>
    </row>
    <row r="363" spans="1:10" ht="12.75">
      <c r="A363" s="25"/>
      <c r="B363" s="25"/>
      <c r="C363" s="25"/>
      <c r="D363" s="25"/>
      <c r="E363" s="25"/>
      <c r="F363" s="25"/>
      <c r="H363" s="288"/>
      <c r="I363" s="288"/>
      <c r="J363" s="288"/>
    </row>
    <row r="364" spans="1:10" ht="12.75">
      <c r="A364" s="25"/>
      <c r="B364" s="25"/>
      <c r="C364" s="25"/>
      <c r="D364" s="25"/>
      <c r="E364" s="25"/>
      <c r="F364" s="25"/>
      <c r="H364" s="288"/>
      <c r="I364" s="288"/>
      <c r="J364" s="288"/>
    </row>
    <row r="365" spans="1:10" ht="12.75">
      <c r="A365" s="25"/>
      <c r="B365" s="25"/>
      <c r="C365" s="25"/>
      <c r="D365" s="25"/>
      <c r="E365" s="25"/>
      <c r="F365" s="25"/>
      <c r="H365" s="288"/>
      <c r="I365" s="288"/>
      <c r="J365" s="288"/>
    </row>
    <row r="366" spans="1:10" ht="12.75">
      <c r="A366" s="25"/>
      <c r="B366" s="25"/>
      <c r="C366" s="25"/>
      <c r="D366" s="25"/>
      <c r="E366" s="25"/>
      <c r="F366" s="25"/>
      <c r="H366" s="288"/>
      <c r="I366" s="288"/>
      <c r="J366" s="288"/>
    </row>
    <row r="367" spans="1:10" ht="12.75">
      <c r="A367" s="25"/>
      <c r="B367" s="25"/>
      <c r="C367" s="25"/>
      <c r="D367" s="25"/>
      <c r="E367" s="25"/>
      <c r="F367" s="25"/>
      <c r="H367" s="288"/>
      <c r="I367" s="288"/>
      <c r="J367" s="288"/>
    </row>
    <row r="368" spans="1:10" ht="12.75">
      <c r="A368" s="25"/>
      <c r="B368" s="25"/>
      <c r="C368" s="25"/>
      <c r="D368" s="25"/>
      <c r="E368" s="25"/>
      <c r="F368" s="25"/>
      <c r="H368" s="288"/>
      <c r="I368" s="288"/>
      <c r="J368" s="288"/>
    </row>
    <row r="369" spans="1:11" ht="12.75">
      <c r="A369" s="25"/>
      <c r="B369" s="25"/>
      <c r="C369" s="25"/>
      <c r="D369" s="25"/>
      <c r="E369" s="25"/>
      <c r="F369" s="25"/>
      <c r="H369" s="288"/>
      <c r="I369" s="288"/>
      <c r="J369" s="288"/>
      <c r="K369" s="288"/>
    </row>
    <row r="370" spans="1:11" ht="12.75">
      <c r="A370" s="25"/>
      <c r="B370" s="25"/>
      <c r="C370" s="25"/>
      <c r="D370" s="25"/>
      <c r="E370" s="25"/>
      <c r="F370" s="25"/>
      <c r="H370" s="288"/>
      <c r="I370" s="288"/>
      <c r="J370" s="288"/>
      <c r="K370" s="288"/>
    </row>
    <row r="371" spans="1:11" ht="12.75">
      <c r="A371" s="25"/>
      <c r="B371" s="25"/>
      <c r="C371" s="25"/>
      <c r="D371" s="25"/>
      <c r="E371" s="25"/>
      <c r="F371" s="25"/>
      <c r="H371" s="288"/>
      <c r="I371" s="288"/>
      <c r="J371" s="288"/>
      <c r="K371" s="288"/>
    </row>
    <row r="372" spans="1:11" ht="12.75">
      <c r="A372" s="25"/>
      <c r="B372" s="25"/>
      <c r="C372" s="25"/>
      <c r="D372" s="25"/>
      <c r="E372" s="25"/>
      <c r="F372" s="25"/>
      <c r="H372" s="288"/>
      <c r="I372" s="288"/>
      <c r="J372" s="288"/>
      <c r="K372" s="288"/>
    </row>
    <row r="373" spans="1:11" ht="12.75">
      <c r="A373" s="25"/>
      <c r="B373" s="25"/>
      <c r="C373" s="25"/>
      <c r="D373" s="25"/>
      <c r="E373" s="25"/>
      <c r="F373" s="25"/>
      <c r="H373" s="288"/>
      <c r="I373" s="288"/>
      <c r="J373" s="288"/>
      <c r="K373" s="288"/>
    </row>
    <row r="374" spans="1:11" ht="12.75">
      <c r="A374" s="25"/>
      <c r="B374" s="25"/>
      <c r="C374" s="25"/>
      <c r="D374" s="25"/>
      <c r="E374" s="25"/>
      <c r="F374" s="25"/>
      <c r="H374" s="288"/>
      <c r="I374" s="288"/>
      <c r="J374" s="288"/>
      <c r="K374" s="288"/>
    </row>
    <row r="375" spans="1:11" ht="12.75">
      <c r="A375" s="25"/>
      <c r="B375" s="25"/>
      <c r="C375" s="25"/>
      <c r="D375" s="25"/>
      <c r="E375" s="25"/>
      <c r="F375" s="25"/>
      <c r="H375" s="288"/>
      <c r="I375" s="288"/>
      <c r="J375" s="288"/>
      <c r="K375" s="288"/>
    </row>
    <row r="376" spans="1:11" ht="12.75">
      <c r="A376" s="25"/>
      <c r="B376" s="25"/>
      <c r="C376" s="25"/>
      <c r="D376" s="25"/>
      <c r="E376" s="25"/>
      <c r="F376" s="25"/>
      <c r="H376" s="288"/>
      <c r="I376" s="288"/>
      <c r="J376" s="288"/>
      <c r="K376" s="288"/>
    </row>
    <row r="377" spans="1:11" ht="12.75">
      <c r="A377" s="25"/>
      <c r="B377" s="25"/>
      <c r="C377" s="25"/>
      <c r="D377" s="25"/>
      <c r="E377" s="25"/>
      <c r="F377" s="25"/>
      <c r="H377" s="288"/>
      <c r="I377" s="288"/>
      <c r="J377" s="288"/>
      <c r="K377" s="288"/>
    </row>
    <row r="378" spans="1:11" ht="12.75">
      <c r="A378" s="25"/>
      <c r="B378" s="25"/>
      <c r="C378" s="25"/>
      <c r="D378" s="25"/>
      <c r="E378" s="25"/>
      <c r="F378" s="25"/>
      <c r="H378" s="288"/>
      <c r="I378" s="288"/>
      <c r="J378" s="288"/>
      <c r="K378" s="288"/>
    </row>
    <row r="379" spans="1:10" ht="12.75">
      <c r="A379" s="25"/>
      <c r="B379" s="25"/>
      <c r="C379" s="25"/>
      <c r="D379" s="25"/>
      <c r="E379" s="25"/>
      <c r="F379" s="25"/>
      <c r="H379" s="288"/>
      <c r="I379" s="288"/>
      <c r="J379" s="288"/>
    </row>
    <row r="380" spans="1:11" ht="12.75">
      <c r="A380" s="25"/>
      <c r="B380" s="25"/>
      <c r="C380" s="25"/>
      <c r="D380" s="25"/>
      <c r="E380" s="25"/>
      <c r="F380" s="25"/>
      <c r="H380" s="288"/>
      <c r="I380" s="288"/>
      <c r="J380" s="288"/>
      <c r="K380" s="288"/>
    </row>
    <row r="381" spans="1:11" ht="12.75">
      <c r="A381" s="25"/>
      <c r="B381" s="25"/>
      <c r="C381" s="25"/>
      <c r="D381" s="25"/>
      <c r="E381" s="25"/>
      <c r="F381" s="25"/>
      <c r="H381" s="288"/>
      <c r="I381" s="288"/>
      <c r="J381" s="288"/>
      <c r="K381" s="288"/>
    </row>
    <row r="382" spans="1:11" ht="12.75">
      <c r="A382" s="25"/>
      <c r="B382" s="25"/>
      <c r="C382" s="25"/>
      <c r="D382" s="25"/>
      <c r="E382" s="25"/>
      <c r="F382" s="25"/>
      <c r="H382" s="288"/>
      <c r="I382" s="288"/>
      <c r="J382" s="288"/>
      <c r="K382" s="288"/>
    </row>
    <row r="383" spans="1:11" ht="12.75">
      <c r="A383" s="25"/>
      <c r="B383" s="25"/>
      <c r="C383" s="25"/>
      <c r="D383" s="25"/>
      <c r="E383" s="25"/>
      <c r="F383" s="25"/>
      <c r="H383" s="288"/>
      <c r="I383" s="288"/>
      <c r="J383" s="288"/>
      <c r="K383" s="288"/>
    </row>
    <row r="384" spans="1:10" ht="12.75">
      <c r="A384" s="25"/>
      <c r="B384" s="25"/>
      <c r="C384" s="25"/>
      <c r="D384" s="25"/>
      <c r="E384" s="25"/>
      <c r="F384" s="25"/>
      <c r="H384" s="288"/>
      <c r="I384" s="288"/>
      <c r="J384" s="288"/>
    </row>
    <row r="385" spans="1:10" ht="12.75">
      <c r="A385" s="25"/>
      <c r="B385" s="25"/>
      <c r="C385" s="25"/>
      <c r="D385" s="25"/>
      <c r="E385" s="25"/>
      <c r="F385" s="25"/>
      <c r="H385" s="288"/>
      <c r="I385" s="288"/>
      <c r="J385" s="288"/>
    </row>
    <row r="386" spans="1:10" ht="12.75">
      <c r="A386" s="25"/>
      <c r="B386" s="25"/>
      <c r="C386" s="25"/>
      <c r="D386" s="25"/>
      <c r="E386" s="25"/>
      <c r="F386" s="25"/>
      <c r="H386" s="288"/>
      <c r="I386" s="288"/>
      <c r="J386" s="288"/>
    </row>
    <row r="387" spans="1:10" ht="12.75">
      <c r="A387" s="25"/>
      <c r="B387" s="25"/>
      <c r="C387" s="25"/>
      <c r="D387" s="25"/>
      <c r="E387" s="25"/>
      <c r="F387" s="25"/>
      <c r="H387" s="288"/>
      <c r="I387" s="288"/>
      <c r="J387" s="288"/>
    </row>
    <row r="388" spans="1:10" ht="12.75">
      <c r="A388" s="25"/>
      <c r="B388" s="25"/>
      <c r="C388" s="25"/>
      <c r="D388" s="25"/>
      <c r="E388" s="25"/>
      <c r="F388" s="25"/>
      <c r="H388" s="288"/>
      <c r="I388" s="288"/>
      <c r="J388" s="288"/>
    </row>
    <row r="389" spans="1:10" ht="12.75">
      <c r="A389" s="25"/>
      <c r="B389" s="25"/>
      <c r="C389" s="25"/>
      <c r="D389" s="25"/>
      <c r="E389" s="25"/>
      <c r="F389" s="25"/>
      <c r="H389" s="288"/>
      <c r="I389" s="288"/>
      <c r="J389" s="288"/>
    </row>
    <row r="390" spans="1:11" ht="12.75">
      <c r="A390" s="25"/>
      <c r="B390" s="25"/>
      <c r="C390" s="25"/>
      <c r="D390" s="25"/>
      <c r="E390" s="25"/>
      <c r="F390" s="25"/>
      <c r="H390" s="288"/>
      <c r="I390" s="288"/>
      <c r="J390" s="288"/>
      <c r="K390" s="288"/>
    </row>
    <row r="391" spans="1:6" ht="12.75">
      <c r="A391" s="25"/>
      <c r="B391" s="25"/>
      <c r="C391" s="25"/>
      <c r="D391" s="25"/>
      <c r="E391" s="25"/>
      <c r="F391" s="25"/>
    </row>
    <row r="392" spans="1:10" ht="12.75">
      <c r="A392" s="25"/>
      <c r="B392" s="25"/>
      <c r="C392" s="25"/>
      <c r="D392" s="25"/>
      <c r="E392" s="25"/>
      <c r="F392" s="25"/>
      <c r="H392" s="288"/>
      <c r="I392" s="288"/>
      <c r="J392" s="288"/>
    </row>
    <row r="393" spans="1:10" ht="12.75">
      <c r="A393" s="25"/>
      <c r="B393" s="25"/>
      <c r="C393" s="25"/>
      <c r="D393" s="25"/>
      <c r="E393" s="25"/>
      <c r="F393" s="25"/>
      <c r="H393" s="288"/>
      <c r="I393" s="288"/>
      <c r="J393" s="288"/>
    </row>
    <row r="394" spans="1:6" ht="12.75">
      <c r="A394" s="25"/>
      <c r="B394" s="25"/>
      <c r="C394" s="25"/>
      <c r="D394" s="25"/>
      <c r="E394" s="25"/>
      <c r="F394" s="25"/>
    </row>
    <row r="395" spans="1:11" ht="12.75">
      <c r="A395" s="25"/>
      <c r="B395" s="25"/>
      <c r="C395" s="25"/>
      <c r="D395" s="25"/>
      <c r="E395" s="25"/>
      <c r="F395" s="25"/>
      <c r="H395" s="288"/>
      <c r="I395" s="288"/>
      <c r="J395" s="288"/>
      <c r="K395" s="288"/>
    </row>
    <row r="396" spans="1:11" ht="12.75">
      <c r="A396" s="25"/>
      <c r="B396" s="25"/>
      <c r="C396" s="25"/>
      <c r="D396" s="25"/>
      <c r="E396" s="25"/>
      <c r="F396" s="25"/>
      <c r="H396" s="288"/>
      <c r="I396" s="288"/>
      <c r="J396" s="288"/>
      <c r="K396" s="288"/>
    </row>
    <row r="397" spans="1:11" ht="12.75">
      <c r="A397" s="25"/>
      <c r="B397" s="25"/>
      <c r="C397" s="25"/>
      <c r="D397" s="25"/>
      <c r="E397" s="25"/>
      <c r="F397" s="25"/>
      <c r="H397" s="288"/>
      <c r="I397" s="288"/>
      <c r="J397" s="288"/>
      <c r="K397" s="288"/>
    </row>
    <row r="398" spans="1:11" ht="12.75">
      <c r="A398" s="25"/>
      <c r="B398" s="25"/>
      <c r="C398" s="25"/>
      <c r="D398" s="25"/>
      <c r="E398" s="25"/>
      <c r="F398" s="25"/>
      <c r="H398" s="288"/>
      <c r="I398" s="288"/>
      <c r="J398" s="288"/>
      <c r="K398" s="288"/>
    </row>
    <row r="399" spans="1:11" ht="12.75">
      <c r="A399" s="25"/>
      <c r="B399" s="25"/>
      <c r="C399" s="25"/>
      <c r="D399" s="25"/>
      <c r="E399" s="25"/>
      <c r="F399" s="25"/>
      <c r="H399" s="288"/>
      <c r="I399" s="288"/>
      <c r="J399" s="288"/>
      <c r="K399" s="288"/>
    </row>
    <row r="400" spans="1:11" ht="12.75">
      <c r="A400" s="25"/>
      <c r="B400" s="25"/>
      <c r="C400" s="25"/>
      <c r="D400" s="25"/>
      <c r="E400" s="25"/>
      <c r="F400" s="25"/>
      <c r="H400" s="288"/>
      <c r="I400" s="288"/>
      <c r="J400" s="288"/>
      <c r="K400" s="288"/>
    </row>
    <row r="401" spans="1:10" ht="12.75">
      <c r="A401" s="25"/>
      <c r="B401" s="25"/>
      <c r="C401" s="25"/>
      <c r="D401" s="25"/>
      <c r="E401" s="25"/>
      <c r="F401" s="25"/>
      <c r="H401" s="288"/>
      <c r="I401" s="288"/>
      <c r="J401" s="288"/>
    </row>
    <row r="402" spans="1:10" ht="12.75">
      <c r="A402" s="25"/>
      <c r="B402" s="25"/>
      <c r="C402" s="25"/>
      <c r="D402" s="25"/>
      <c r="E402" s="25"/>
      <c r="F402" s="25"/>
      <c r="H402" s="288"/>
      <c r="I402" s="288"/>
      <c r="J402" s="288"/>
    </row>
    <row r="403" spans="1:10" ht="12.75">
      <c r="A403" s="25"/>
      <c r="B403" s="25"/>
      <c r="C403" s="25"/>
      <c r="D403" s="25"/>
      <c r="E403" s="25"/>
      <c r="F403" s="25"/>
      <c r="H403" s="288"/>
      <c r="I403" s="288"/>
      <c r="J403" s="288"/>
    </row>
    <row r="404" spans="1:13" ht="12.75">
      <c r="A404" s="25"/>
      <c r="B404" s="25"/>
      <c r="C404" s="25"/>
      <c r="D404" s="25"/>
      <c r="E404" s="25"/>
      <c r="F404" s="25"/>
      <c r="H404" s="288"/>
      <c r="I404" s="288"/>
      <c r="J404" s="288"/>
      <c r="K404" s="288"/>
      <c r="L404" s="288"/>
      <c r="M404" s="288"/>
    </row>
    <row r="405" spans="1:10" ht="12.75">
      <c r="A405" s="25"/>
      <c r="B405" s="25"/>
      <c r="C405" s="25"/>
      <c r="D405" s="25"/>
      <c r="E405" s="25"/>
      <c r="F405" s="25"/>
      <c r="H405" s="288"/>
      <c r="I405" s="288"/>
      <c r="J405" s="288"/>
    </row>
    <row r="406" spans="1:10" ht="12.75">
      <c r="A406" s="25"/>
      <c r="B406" s="25"/>
      <c r="C406" s="25"/>
      <c r="D406" s="25"/>
      <c r="E406" s="25"/>
      <c r="F406" s="25"/>
      <c r="H406" s="288"/>
      <c r="I406" s="288"/>
      <c r="J406" s="288"/>
    </row>
    <row r="407" spans="1:10" ht="12.75">
      <c r="A407" s="25"/>
      <c r="B407" s="25"/>
      <c r="C407" s="25"/>
      <c r="D407" s="25"/>
      <c r="E407" s="25"/>
      <c r="F407" s="25"/>
      <c r="H407" s="288"/>
      <c r="I407" s="288"/>
      <c r="J407" s="288"/>
    </row>
    <row r="408" spans="1:10" ht="12.75">
      <c r="A408" s="25"/>
      <c r="B408" s="25"/>
      <c r="C408" s="25"/>
      <c r="D408" s="25"/>
      <c r="E408" s="25"/>
      <c r="F408" s="25"/>
      <c r="H408" s="288"/>
      <c r="I408" s="288"/>
      <c r="J408" s="288"/>
    </row>
    <row r="409" spans="1:11" ht="12.75">
      <c r="A409" s="25"/>
      <c r="B409" s="25"/>
      <c r="C409" s="25"/>
      <c r="D409" s="25"/>
      <c r="E409" s="25"/>
      <c r="F409" s="25"/>
      <c r="H409" s="288"/>
      <c r="I409" s="288"/>
      <c r="J409" s="288"/>
      <c r="K409" s="288"/>
    </row>
    <row r="410" spans="1:11" ht="12.75">
      <c r="A410" s="25"/>
      <c r="B410" s="25"/>
      <c r="C410" s="25"/>
      <c r="D410" s="25"/>
      <c r="E410" s="25"/>
      <c r="F410" s="25"/>
      <c r="H410" s="288"/>
      <c r="I410" s="288"/>
      <c r="J410" s="288"/>
      <c r="K410" s="288"/>
    </row>
    <row r="411" spans="1:11" ht="12.75">
      <c r="A411" s="25"/>
      <c r="B411" s="25"/>
      <c r="C411" s="25"/>
      <c r="D411" s="25"/>
      <c r="E411" s="25"/>
      <c r="F411" s="25"/>
      <c r="H411" s="288"/>
      <c r="I411" s="288"/>
      <c r="J411" s="288"/>
      <c r="K411" s="288"/>
    </row>
    <row r="412" spans="1:11" ht="12.75">
      <c r="A412" s="25"/>
      <c r="B412" s="25"/>
      <c r="C412" s="25"/>
      <c r="D412" s="25"/>
      <c r="E412" s="25"/>
      <c r="F412" s="25"/>
      <c r="H412" s="288"/>
      <c r="I412" s="288"/>
      <c r="J412" s="288"/>
      <c r="K412" s="288"/>
    </row>
    <row r="413" spans="1:10" ht="12.75">
      <c r="A413" s="25"/>
      <c r="B413" s="25"/>
      <c r="C413" s="25"/>
      <c r="D413" s="25"/>
      <c r="E413" s="25"/>
      <c r="F413" s="25"/>
      <c r="H413" s="288"/>
      <c r="I413" s="288"/>
      <c r="J413" s="288"/>
    </row>
    <row r="414" spans="1:11" ht="12.75">
      <c r="A414" s="25"/>
      <c r="B414" s="25"/>
      <c r="C414" s="25"/>
      <c r="D414" s="25"/>
      <c r="E414" s="25"/>
      <c r="F414" s="25"/>
      <c r="H414" s="288"/>
      <c r="I414" s="288"/>
      <c r="J414" s="288"/>
      <c r="K414" s="288"/>
    </row>
    <row r="415" spans="1:11" ht="12.75">
      <c r="A415" s="25"/>
      <c r="B415" s="25"/>
      <c r="C415" s="25"/>
      <c r="D415" s="25"/>
      <c r="E415" s="25"/>
      <c r="F415" s="25"/>
      <c r="H415" s="288"/>
      <c r="I415" s="288"/>
      <c r="J415" s="288"/>
      <c r="K415" s="288"/>
    </row>
    <row r="416" spans="1:10" ht="12.75">
      <c r="A416" s="25"/>
      <c r="B416" s="25"/>
      <c r="C416" s="25"/>
      <c r="D416" s="25"/>
      <c r="E416" s="25"/>
      <c r="F416" s="25"/>
      <c r="H416" s="288"/>
      <c r="I416" s="288"/>
      <c r="J416" s="288"/>
    </row>
    <row r="417" spans="1:10" ht="12.75">
      <c r="A417" s="25"/>
      <c r="B417" s="25"/>
      <c r="C417" s="25"/>
      <c r="D417" s="25"/>
      <c r="E417" s="25"/>
      <c r="F417" s="25"/>
      <c r="H417" s="288"/>
      <c r="I417" s="288"/>
      <c r="J417" s="288"/>
    </row>
    <row r="418" spans="1:11" ht="12.75">
      <c r="A418" s="25"/>
      <c r="B418" s="25"/>
      <c r="C418" s="25"/>
      <c r="D418" s="25"/>
      <c r="E418" s="25"/>
      <c r="F418" s="25"/>
      <c r="H418" s="288"/>
      <c r="I418" s="288"/>
      <c r="J418" s="288"/>
      <c r="K418" s="288"/>
    </row>
    <row r="419" spans="1:11" ht="12.75">
      <c r="A419" s="25"/>
      <c r="B419" s="25"/>
      <c r="C419" s="25"/>
      <c r="D419" s="25"/>
      <c r="E419" s="25"/>
      <c r="F419" s="25"/>
      <c r="H419" s="288"/>
      <c r="I419" s="288"/>
      <c r="J419" s="288"/>
      <c r="K419" s="288"/>
    </row>
    <row r="420" spans="1:11" ht="12.75">
      <c r="A420" s="25"/>
      <c r="B420" s="25"/>
      <c r="C420" s="25"/>
      <c r="D420" s="25"/>
      <c r="E420" s="25"/>
      <c r="F420" s="25"/>
      <c r="H420" s="288"/>
      <c r="I420" s="288"/>
      <c r="J420" s="288"/>
      <c r="K420" s="288"/>
    </row>
    <row r="421" spans="1:11" ht="12.75">
      <c r="A421" s="25"/>
      <c r="B421" s="25"/>
      <c r="C421" s="25"/>
      <c r="D421" s="25"/>
      <c r="E421" s="25"/>
      <c r="F421" s="25"/>
      <c r="H421" s="288"/>
      <c r="I421" s="288"/>
      <c r="J421" s="288"/>
      <c r="K421" s="288"/>
    </row>
    <row r="422" spans="1:10" ht="12.75">
      <c r="A422" s="25"/>
      <c r="B422" s="25"/>
      <c r="C422" s="25"/>
      <c r="D422" s="25"/>
      <c r="E422" s="25"/>
      <c r="F422" s="25"/>
      <c r="H422" s="288"/>
      <c r="I422" s="288"/>
      <c r="J422" s="288"/>
    </row>
    <row r="423" spans="1:10" ht="12.75">
      <c r="A423" s="25"/>
      <c r="B423" s="25"/>
      <c r="C423" s="25"/>
      <c r="D423" s="25"/>
      <c r="E423" s="25"/>
      <c r="F423" s="25"/>
      <c r="H423" s="288"/>
      <c r="I423" s="288"/>
      <c r="J423" s="288"/>
    </row>
    <row r="424" spans="1:10" ht="12.75">
      <c r="A424" s="25"/>
      <c r="B424" s="25"/>
      <c r="C424" s="25"/>
      <c r="D424" s="25"/>
      <c r="E424" s="25"/>
      <c r="F424" s="25"/>
      <c r="H424" s="288"/>
      <c r="I424" s="288"/>
      <c r="J424" s="288"/>
    </row>
    <row r="425" spans="1:10" ht="12.75">
      <c r="A425" s="25"/>
      <c r="B425" s="25"/>
      <c r="C425" s="25"/>
      <c r="D425" s="25"/>
      <c r="E425" s="25"/>
      <c r="F425" s="25"/>
      <c r="H425" s="288"/>
      <c r="I425" s="288"/>
      <c r="J425" s="288"/>
    </row>
    <row r="426" spans="1:11" ht="12.75">
      <c r="A426" s="25"/>
      <c r="B426" s="25"/>
      <c r="C426" s="25"/>
      <c r="D426" s="25"/>
      <c r="E426" s="25"/>
      <c r="F426" s="25"/>
      <c r="H426" s="288"/>
      <c r="I426" s="288"/>
      <c r="J426" s="288"/>
      <c r="K426" s="288"/>
    </row>
    <row r="427" spans="1:11" ht="12.75">
      <c r="A427" s="25"/>
      <c r="B427" s="25"/>
      <c r="C427" s="25"/>
      <c r="D427" s="25"/>
      <c r="E427" s="25"/>
      <c r="F427" s="25"/>
      <c r="H427" s="288"/>
      <c r="I427" s="288"/>
      <c r="J427" s="288"/>
      <c r="K427" s="288"/>
    </row>
    <row r="428" spans="1:11" ht="12.75">
      <c r="A428" s="25"/>
      <c r="B428" s="25"/>
      <c r="C428" s="25"/>
      <c r="D428" s="25"/>
      <c r="E428" s="25"/>
      <c r="F428" s="25"/>
      <c r="H428" s="288"/>
      <c r="I428" s="288"/>
      <c r="J428" s="288"/>
      <c r="K428" s="288"/>
    </row>
    <row r="429" spans="1:11" ht="12.75">
      <c r="A429" s="25"/>
      <c r="B429" s="25"/>
      <c r="C429" s="25"/>
      <c r="D429" s="25"/>
      <c r="E429" s="25"/>
      <c r="F429" s="25"/>
      <c r="H429" s="288"/>
      <c r="I429" s="288"/>
      <c r="J429" s="288"/>
      <c r="K429" s="288"/>
    </row>
    <row r="430" spans="1:11" ht="12.75">
      <c r="A430" s="25"/>
      <c r="B430" s="25"/>
      <c r="C430" s="25"/>
      <c r="D430" s="25"/>
      <c r="E430" s="25"/>
      <c r="F430" s="25"/>
      <c r="H430" s="288"/>
      <c r="I430" s="288"/>
      <c r="J430" s="288"/>
      <c r="K430" s="288"/>
    </row>
    <row r="431" spans="1:11" ht="12.75">
      <c r="A431" s="25"/>
      <c r="B431" s="25"/>
      <c r="C431" s="25"/>
      <c r="D431" s="25"/>
      <c r="E431" s="25"/>
      <c r="F431" s="25"/>
      <c r="H431" s="288"/>
      <c r="I431" s="288"/>
      <c r="J431" s="288"/>
      <c r="K431" s="288"/>
    </row>
    <row r="432" spans="1:11" ht="12.75">
      <c r="A432" s="25"/>
      <c r="B432" s="25"/>
      <c r="C432" s="25"/>
      <c r="D432" s="25"/>
      <c r="E432" s="25"/>
      <c r="F432" s="25"/>
      <c r="H432" s="288"/>
      <c r="I432" s="288"/>
      <c r="J432" s="288"/>
      <c r="K432" s="288"/>
    </row>
    <row r="433" spans="1:11" ht="12.75">
      <c r="A433" s="25"/>
      <c r="B433" s="25"/>
      <c r="C433" s="25"/>
      <c r="D433" s="25"/>
      <c r="E433" s="25"/>
      <c r="F433" s="25"/>
      <c r="H433" s="288"/>
      <c r="I433" s="288"/>
      <c r="J433" s="288"/>
      <c r="K433" s="288"/>
    </row>
    <row r="434" spans="1:11" ht="12.75">
      <c r="A434" s="25"/>
      <c r="B434" s="25"/>
      <c r="C434" s="25"/>
      <c r="D434" s="25"/>
      <c r="E434" s="25"/>
      <c r="F434" s="25"/>
      <c r="H434" s="288"/>
      <c r="I434" s="288"/>
      <c r="J434" s="288"/>
      <c r="K434" s="288"/>
    </row>
    <row r="435" spans="1:11" ht="12.75">
      <c r="A435" s="25"/>
      <c r="B435" s="25"/>
      <c r="C435" s="25"/>
      <c r="D435" s="25"/>
      <c r="E435" s="25"/>
      <c r="F435" s="25"/>
      <c r="H435" s="288"/>
      <c r="I435" s="288"/>
      <c r="J435" s="288"/>
      <c r="K435" s="288"/>
    </row>
    <row r="436" spans="1:11" ht="12.75">
      <c r="A436" s="25"/>
      <c r="B436" s="25"/>
      <c r="C436" s="25"/>
      <c r="D436" s="25"/>
      <c r="E436" s="25"/>
      <c r="F436" s="25"/>
      <c r="H436" s="288"/>
      <c r="I436" s="288"/>
      <c r="J436" s="288"/>
      <c r="K436" s="288"/>
    </row>
    <row r="437" spans="1:10" ht="12.75">
      <c r="A437" s="25"/>
      <c r="B437" s="25"/>
      <c r="C437" s="25"/>
      <c r="D437" s="25"/>
      <c r="E437" s="25"/>
      <c r="F437" s="25"/>
      <c r="H437" s="288"/>
      <c r="I437" s="288"/>
      <c r="J437" s="288"/>
    </row>
    <row r="438" spans="1:10" ht="12.75">
      <c r="A438" s="25"/>
      <c r="B438" s="25"/>
      <c r="C438" s="25"/>
      <c r="D438" s="25"/>
      <c r="E438" s="25"/>
      <c r="F438" s="25"/>
      <c r="H438" s="288"/>
      <c r="I438" s="288"/>
      <c r="J438" s="288"/>
    </row>
    <row r="439" spans="1:10" ht="12.75">
      <c r="A439" s="25"/>
      <c r="B439" s="25"/>
      <c r="C439" s="25"/>
      <c r="D439" s="25"/>
      <c r="E439" s="25"/>
      <c r="F439" s="25"/>
      <c r="H439" s="288"/>
      <c r="I439" s="288"/>
      <c r="J439" s="288"/>
    </row>
    <row r="440" spans="1:11" ht="12.75">
      <c r="A440" s="25"/>
      <c r="B440" s="25"/>
      <c r="C440" s="25"/>
      <c r="D440" s="25"/>
      <c r="E440" s="25"/>
      <c r="F440" s="25"/>
      <c r="H440" s="288"/>
      <c r="I440" s="288"/>
      <c r="J440" s="288"/>
      <c r="K440" s="288"/>
    </row>
    <row r="441" spans="1:11" ht="12.75">
      <c r="A441" s="25"/>
      <c r="B441" s="25"/>
      <c r="C441" s="25"/>
      <c r="D441" s="25"/>
      <c r="E441" s="25"/>
      <c r="F441" s="25"/>
      <c r="H441" s="288"/>
      <c r="I441" s="288"/>
      <c r="J441" s="288"/>
      <c r="K441" s="288"/>
    </row>
    <row r="442" spans="1:10" ht="12.75">
      <c r="A442" s="25"/>
      <c r="B442" s="25"/>
      <c r="C442" s="25"/>
      <c r="D442" s="25"/>
      <c r="E442" s="25"/>
      <c r="F442" s="25"/>
      <c r="H442" s="288"/>
      <c r="I442" s="288"/>
      <c r="J442" s="288"/>
    </row>
    <row r="443" spans="1:10" ht="12.75">
      <c r="A443" s="25"/>
      <c r="B443" s="25"/>
      <c r="C443" s="25"/>
      <c r="D443" s="25"/>
      <c r="E443" s="25"/>
      <c r="F443" s="25"/>
      <c r="H443" s="288"/>
      <c r="I443" s="288"/>
      <c r="J443" s="288"/>
    </row>
    <row r="444" spans="1:10" ht="12.75">
      <c r="A444" s="25"/>
      <c r="B444" s="25"/>
      <c r="C444" s="25"/>
      <c r="D444" s="25"/>
      <c r="E444" s="25"/>
      <c r="F444" s="25"/>
      <c r="H444" s="288"/>
      <c r="I444" s="288"/>
      <c r="J444" s="288"/>
    </row>
    <row r="445" spans="1:10" ht="12.75">
      <c r="A445" s="25"/>
      <c r="B445" s="25"/>
      <c r="C445" s="25"/>
      <c r="D445" s="25"/>
      <c r="E445" s="25"/>
      <c r="F445" s="25"/>
      <c r="H445" s="288"/>
      <c r="I445" s="288"/>
      <c r="J445" s="288"/>
    </row>
    <row r="446" spans="1:11" ht="12.75">
      <c r="A446" s="25"/>
      <c r="B446" s="25"/>
      <c r="C446" s="25"/>
      <c r="D446" s="25"/>
      <c r="E446" s="25"/>
      <c r="F446" s="25"/>
      <c r="H446" s="288"/>
      <c r="I446" s="288"/>
      <c r="J446" s="288"/>
      <c r="K446" s="288"/>
    </row>
    <row r="447" spans="1:11" ht="12.75">
      <c r="A447" s="25"/>
      <c r="B447" s="25"/>
      <c r="C447" s="25"/>
      <c r="D447" s="25"/>
      <c r="E447" s="25"/>
      <c r="F447" s="25"/>
      <c r="H447" s="288"/>
      <c r="I447" s="288"/>
      <c r="J447" s="288"/>
      <c r="K447" s="288"/>
    </row>
    <row r="448" spans="1:13" ht="12.75">
      <c r="A448" s="25"/>
      <c r="B448" s="25"/>
      <c r="C448" s="25"/>
      <c r="D448" s="25"/>
      <c r="E448" s="25"/>
      <c r="F448" s="25"/>
      <c r="J448" s="288"/>
      <c r="M448" s="288"/>
    </row>
    <row r="449" spans="1:11" ht="12.75">
      <c r="A449" s="25"/>
      <c r="B449" s="25"/>
      <c r="C449" s="25"/>
      <c r="D449" s="25"/>
      <c r="E449" s="25"/>
      <c r="F449" s="25"/>
      <c r="H449" s="288"/>
      <c r="I449" s="288"/>
      <c r="J449" s="288"/>
      <c r="K449" s="288"/>
    </row>
    <row r="450" spans="1:11" ht="12.75">
      <c r="A450" s="25"/>
      <c r="B450" s="25"/>
      <c r="C450" s="25"/>
      <c r="D450" s="25"/>
      <c r="E450" s="25"/>
      <c r="F450" s="25"/>
      <c r="H450" s="288"/>
      <c r="I450" s="288"/>
      <c r="J450" s="288"/>
      <c r="K450" s="288"/>
    </row>
    <row r="451" spans="1:10" ht="12.75">
      <c r="A451" s="25"/>
      <c r="B451" s="25"/>
      <c r="C451" s="25"/>
      <c r="D451" s="25"/>
      <c r="E451" s="25"/>
      <c r="F451" s="25"/>
      <c r="H451" s="288"/>
      <c r="I451" s="288"/>
      <c r="J451" s="288"/>
    </row>
    <row r="452" spans="1:10" ht="12.75">
      <c r="A452" s="25"/>
      <c r="B452" s="25"/>
      <c r="C452" s="25"/>
      <c r="D452" s="25"/>
      <c r="E452" s="25"/>
      <c r="F452" s="25"/>
      <c r="H452" s="288"/>
      <c r="I452" s="288"/>
      <c r="J452" s="288"/>
    </row>
    <row r="453" spans="1:10" ht="12.75">
      <c r="A453" s="25"/>
      <c r="B453" s="25"/>
      <c r="C453" s="25"/>
      <c r="D453" s="25"/>
      <c r="E453" s="25"/>
      <c r="F453" s="25"/>
      <c r="H453" s="288"/>
      <c r="I453" s="288"/>
      <c r="J453" s="288"/>
    </row>
    <row r="454" spans="1:10" ht="12.75">
      <c r="A454" s="25"/>
      <c r="B454" s="25"/>
      <c r="C454" s="25"/>
      <c r="D454" s="25"/>
      <c r="E454" s="25"/>
      <c r="F454" s="25"/>
      <c r="H454" s="288"/>
      <c r="I454" s="288"/>
      <c r="J454" s="288"/>
    </row>
    <row r="455" spans="8:11" ht="12.75">
      <c r="H455" s="288"/>
      <c r="I455" s="288"/>
      <c r="J455" s="288"/>
      <c r="K455" s="288"/>
    </row>
    <row r="456" spans="8:11" ht="12.75">
      <c r="H456" s="288"/>
      <c r="I456" s="288"/>
      <c r="J456" s="288"/>
      <c r="K456" s="288"/>
    </row>
    <row r="457" spans="8:11" ht="12.75">
      <c r="H457" s="288"/>
      <c r="I457" s="288"/>
      <c r="J457" s="288"/>
      <c r="K457" s="288"/>
    </row>
    <row r="458" spans="8:11" ht="12.75">
      <c r="H458" s="288"/>
      <c r="I458" s="288"/>
      <c r="J458" s="288"/>
      <c r="K458" s="288"/>
    </row>
    <row r="459" spans="10:13" ht="12.75">
      <c r="J459" s="288"/>
      <c r="K459" s="288"/>
      <c r="L459" s="288"/>
      <c r="M459" s="288"/>
    </row>
    <row r="460" spans="8:11" ht="12.75">
      <c r="H460" s="288"/>
      <c r="I460" s="288"/>
      <c r="J460" s="288"/>
      <c r="K460" s="288"/>
    </row>
    <row r="461" spans="8:11" ht="12.75">
      <c r="H461" s="288"/>
      <c r="I461" s="288"/>
      <c r="J461" s="288"/>
      <c r="K461" s="288"/>
    </row>
    <row r="462" spans="8:10" ht="12.75">
      <c r="H462" s="288"/>
      <c r="I462" s="288"/>
      <c r="J462" s="288"/>
    </row>
    <row r="463" spans="8:10" ht="12.75">
      <c r="H463" s="288"/>
      <c r="I463" s="288"/>
      <c r="J463" s="288"/>
    </row>
    <row r="464" spans="8:13" ht="12.75">
      <c r="H464" s="288"/>
      <c r="I464" s="288"/>
      <c r="J464" s="288"/>
      <c r="K464" s="288"/>
      <c r="L464" s="288"/>
      <c r="M464" s="288"/>
    </row>
    <row r="465" spans="8:10" ht="12.75">
      <c r="H465" s="288"/>
      <c r="I465" s="288"/>
      <c r="J465" s="288"/>
    </row>
    <row r="466" spans="8:10" ht="12.75">
      <c r="H466" s="288"/>
      <c r="I466" s="288"/>
      <c r="J466" s="288"/>
    </row>
    <row r="467" spans="8:10" ht="12.75">
      <c r="H467" s="288"/>
      <c r="I467" s="288"/>
      <c r="J467" s="288"/>
    </row>
    <row r="468" spans="8:10" ht="12.75">
      <c r="H468" s="288"/>
      <c r="I468" s="288"/>
      <c r="J468" s="288"/>
    </row>
    <row r="469" spans="8:10" ht="12.75">
      <c r="H469" s="288"/>
      <c r="I469" s="288"/>
      <c r="J469" s="288"/>
    </row>
    <row r="470" spans="8:10" ht="12.75">
      <c r="H470" s="288"/>
      <c r="I470" s="288"/>
      <c r="J470" s="288"/>
    </row>
    <row r="471" spans="8:11" ht="12.75">
      <c r="H471" s="288"/>
      <c r="I471" s="288"/>
      <c r="J471" s="288"/>
      <c r="K471" s="288"/>
    </row>
    <row r="472" spans="8:11" ht="12.75">
      <c r="H472" s="288"/>
      <c r="I472" s="288"/>
      <c r="J472" s="288"/>
      <c r="K472" s="288"/>
    </row>
    <row r="473" spans="8:11" ht="12.75">
      <c r="H473" s="288"/>
      <c r="I473" s="288"/>
      <c r="J473" s="288"/>
      <c r="K473" s="288"/>
    </row>
    <row r="474" spans="8:10" ht="12.75">
      <c r="H474" s="288"/>
      <c r="I474" s="288"/>
      <c r="J474" s="288"/>
    </row>
    <row r="475" spans="8:10" ht="12.75">
      <c r="H475" s="288"/>
      <c r="I475" s="288"/>
      <c r="J475" s="288"/>
    </row>
    <row r="476" spans="8:10" ht="12.75">
      <c r="H476" s="288"/>
      <c r="I476" s="288"/>
      <c r="J476" s="288"/>
    </row>
    <row r="477" spans="8:10" ht="12.75">
      <c r="H477" s="288"/>
      <c r="I477" s="288"/>
      <c r="J477" s="288"/>
    </row>
    <row r="478" spans="8:10" ht="12.75">
      <c r="H478" s="288"/>
      <c r="I478" s="288"/>
      <c r="J478" s="288"/>
    </row>
    <row r="479" spans="8:10" ht="12.75">
      <c r="H479" s="288"/>
      <c r="I479" s="288"/>
      <c r="J479" s="288"/>
    </row>
    <row r="480" spans="8:10" ht="12.75">
      <c r="H480" s="288"/>
      <c r="I480" s="288"/>
      <c r="J480" s="288"/>
    </row>
    <row r="481" spans="8:10" ht="12.75">
      <c r="H481" s="288"/>
      <c r="I481" s="288"/>
      <c r="J481" s="288"/>
    </row>
    <row r="482" spans="8:10" ht="12.75">
      <c r="H482" s="288"/>
      <c r="I482" s="288"/>
      <c r="J482" s="288"/>
    </row>
    <row r="483" spans="8:10" ht="12.75">
      <c r="H483" s="288"/>
      <c r="I483" s="288"/>
      <c r="J483" s="288"/>
    </row>
    <row r="484" spans="8:10" ht="12.75">
      <c r="H484" s="288"/>
      <c r="I484" s="288"/>
      <c r="J484" s="288"/>
    </row>
    <row r="485" spans="8:10" ht="12.75">
      <c r="H485" s="288"/>
      <c r="I485" s="288"/>
      <c r="J485" s="288"/>
    </row>
    <row r="486" spans="8:10" ht="12.75">
      <c r="H486" s="288"/>
      <c r="I486" s="288"/>
      <c r="J486" s="288"/>
    </row>
    <row r="487" spans="8:10" ht="12.75">
      <c r="H487" s="288"/>
      <c r="I487" s="288"/>
      <c r="J487" s="288"/>
    </row>
    <row r="488" spans="8:10" ht="12.75">
      <c r="H488" s="288"/>
      <c r="I488" s="288"/>
      <c r="J488" s="288"/>
    </row>
    <row r="489" spans="8:10" ht="12.75">
      <c r="H489" s="288"/>
      <c r="I489" s="288"/>
      <c r="J489" s="288"/>
    </row>
    <row r="490" spans="8:10" ht="12.75">
      <c r="H490" s="288"/>
      <c r="I490" s="288"/>
      <c r="J490" s="288"/>
    </row>
    <row r="491" spans="8:13" ht="12.75">
      <c r="H491" s="288"/>
      <c r="I491" s="288"/>
      <c r="J491" s="288"/>
      <c r="K491" s="288"/>
      <c r="L491" s="288"/>
      <c r="M491" s="288"/>
    </row>
    <row r="492" spans="8:13" ht="12.75">
      <c r="H492" s="288"/>
      <c r="I492" s="288"/>
      <c r="J492" s="288"/>
      <c r="K492" s="288"/>
      <c r="L492" s="288"/>
      <c r="M492" s="288"/>
    </row>
    <row r="493" spans="8:11" ht="12.75">
      <c r="H493" s="288"/>
      <c r="I493" s="288"/>
      <c r="J493" s="288"/>
      <c r="K493" s="288"/>
    </row>
    <row r="495" spans="8:10" ht="12.75">
      <c r="H495" s="288"/>
      <c r="I495" s="288"/>
      <c r="J495" s="288"/>
    </row>
    <row r="496" spans="8:10" ht="12.75">
      <c r="H496" s="288"/>
      <c r="I496" s="288"/>
      <c r="J496" s="288"/>
    </row>
    <row r="497" spans="8:10" ht="12.75">
      <c r="H497" s="288"/>
      <c r="I497" s="288"/>
      <c r="J497" s="288"/>
    </row>
    <row r="498" spans="8:10" ht="12.75">
      <c r="H498" s="288"/>
      <c r="I498" s="288"/>
      <c r="J498" s="288"/>
    </row>
    <row r="500" spans="10:11" ht="12.75">
      <c r="J500" s="288"/>
      <c r="K500" s="288"/>
    </row>
    <row r="501" spans="10:11" ht="12.75">
      <c r="J501" s="288"/>
      <c r="K501" s="288"/>
    </row>
    <row r="502" spans="10:11" ht="12.75">
      <c r="J502" s="288"/>
      <c r="K502" s="288"/>
    </row>
    <row r="503" spans="10:11" ht="12.75">
      <c r="J503" s="288"/>
      <c r="K503" s="288"/>
    </row>
    <row r="504" spans="10:11" ht="12.75">
      <c r="J504" s="288"/>
      <c r="K504" s="288"/>
    </row>
    <row r="505" spans="10:11" ht="12.75">
      <c r="J505" s="288"/>
      <c r="K505" s="288"/>
    </row>
    <row r="506" spans="8:10" ht="12.75">
      <c r="H506" s="288"/>
      <c r="I506" s="288"/>
      <c r="J506" s="288"/>
    </row>
    <row r="507" spans="8:10" ht="12.75">
      <c r="H507" s="288"/>
      <c r="I507" s="288"/>
      <c r="J507" s="288"/>
    </row>
    <row r="508" spans="10:11" ht="12.75">
      <c r="J508" s="288"/>
      <c r="K508" s="288"/>
    </row>
    <row r="509" spans="10:11" ht="12.75">
      <c r="J509" s="288"/>
      <c r="K509" s="288"/>
    </row>
    <row r="510" spans="10:11" ht="12.75">
      <c r="J510" s="288"/>
      <c r="K510" s="288"/>
    </row>
    <row r="511" spans="10:11" ht="12.75">
      <c r="J511" s="288"/>
      <c r="K511" s="288"/>
    </row>
    <row r="512" spans="10:11" ht="12.75">
      <c r="J512" s="288"/>
      <c r="K512" s="288"/>
    </row>
    <row r="513" spans="8:11" ht="12.75">
      <c r="H513" s="288"/>
      <c r="I513" s="288"/>
      <c r="J513" s="288"/>
      <c r="K513" s="288"/>
    </row>
    <row r="514" spans="8:10" ht="12.75">
      <c r="H514" s="288"/>
      <c r="I514" s="288"/>
      <c r="J514" s="288"/>
    </row>
    <row r="515" spans="8:11" ht="12.75">
      <c r="H515" s="288"/>
      <c r="I515" s="288"/>
      <c r="J515" s="288"/>
      <c r="K515" s="288"/>
    </row>
    <row r="517" spans="8:10" ht="12.75">
      <c r="H517" s="288"/>
      <c r="I517" s="288"/>
      <c r="J517" s="288"/>
    </row>
    <row r="518" spans="8:10" ht="12.75">
      <c r="H518" s="288"/>
      <c r="I518" s="288"/>
      <c r="J518" s="288"/>
    </row>
    <row r="519" spans="8:11" ht="12.75">
      <c r="H519" s="288"/>
      <c r="I519" s="288"/>
      <c r="J519" s="288"/>
      <c r="K519" s="288"/>
    </row>
    <row r="520" spans="8:10" ht="12.75">
      <c r="H520" s="288"/>
      <c r="I520" s="288"/>
      <c r="J520" s="288"/>
    </row>
    <row r="521" spans="8:11" ht="12.75">
      <c r="H521" s="288"/>
      <c r="I521" s="288"/>
      <c r="J521" s="288"/>
      <c r="K521" s="288"/>
    </row>
    <row r="522" spans="8:11" ht="12.75">
      <c r="H522" s="288"/>
      <c r="I522" s="288"/>
      <c r="J522" s="288"/>
      <c r="K522" s="288"/>
    </row>
    <row r="523" spans="10:11" ht="12.75">
      <c r="J523" s="288"/>
      <c r="K523" s="288"/>
    </row>
    <row r="524" spans="10:11" ht="12.75">
      <c r="J524" s="288"/>
      <c r="K524" s="288"/>
    </row>
    <row r="525" spans="10:11" ht="12.75">
      <c r="J525" s="288"/>
      <c r="K525" s="288"/>
    </row>
    <row r="526" spans="10:11" ht="12.75">
      <c r="J526" s="288"/>
      <c r="K526" s="288"/>
    </row>
    <row r="527" spans="10:11" ht="12.75">
      <c r="J527" s="288"/>
      <c r="K527" s="288"/>
    </row>
    <row r="528" spans="10:11" ht="12.75">
      <c r="J528" s="288"/>
      <c r="K528" s="288"/>
    </row>
    <row r="529" spans="8:11" ht="12.75">
      <c r="H529" s="288"/>
      <c r="I529" s="288"/>
      <c r="J529" s="288"/>
      <c r="K529" s="288"/>
    </row>
    <row r="530" spans="8:10" ht="12.75">
      <c r="H530" s="288"/>
      <c r="I530" s="288"/>
      <c r="J530" s="288"/>
    </row>
    <row r="531" spans="8:11" ht="12.75">
      <c r="H531" s="288"/>
      <c r="I531" s="288"/>
      <c r="J531" s="288"/>
      <c r="K531" s="288"/>
    </row>
    <row r="533" spans="10:11" ht="12.75">
      <c r="J533" s="288"/>
      <c r="K533" s="288"/>
    </row>
    <row r="534" spans="10:11" ht="12.75">
      <c r="J534" s="288"/>
      <c r="K534" s="288"/>
    </row>
    <row r="535" spans="10:11" ht="12.75">
      <c r="J535" s="288"/>
      <c r="K535" s="288"/>
    </row>
    <row r="536" spans="10:11" ht="12.75">
      <c r="J536" s="288"/>
      <c r="K536" s="288"/>
    </row>
    <row r="537" spans="5:10" ht="12.75">
      <c r="E537" s="306"/>
      <c r="H537" s="288"/>
      <c r="I537" s="288"/>
      <c r="J537" s="288"/>
    </row>
    <row r="538" spans="8:11" ht="12.75">
      <c r="H538" s="288"/>
      <c r="I538" s="288"/>
      <c r="J538" s="288"/>
      <c r="K538" s="288"/>
    </row>
    <row r="540" spans="10:11" ht="12.75">
      <c r="J540" s="288"/>
      <c r="K540" s="288"/>
    </row>
    <row r="541" spans="10:11" ht="12.75">
      <c r="J541" s="288"/>
      <c r="K541" s="288"/>
    </row>
    <row r="542" spans="8:10" ht="12.75">
      <c r="H542" s="288"/>
      <c r="I542" s="288"/>
      <c r="J542" s="288"/>
    </row>
    <row r="543" spans="8:10" ht="12.75">
      <c r="H543" s="288"/>
      <c r="I543" s="288"/>
      <c r="J543" s="288"/>
    </row>
    <row r="544" spans="8:13" ht="12.75">
      <c r="H544" s="288"/>
      <c r="I544" s="288"/>
      <c r="J544" s="288"/>
      <c r="K544" s="288"/>
      <c r="L544" s="288"/>
      <c r="M544" s="288"/>
    </row>
    <row r="545" spans="5:11" ht="12.75">
      <c r="E545" s="306"/>
      <c r="H545" s="288"/>
      <c r="I545" s="288"/>
      <c r="J545" s="288"/>
      <c r="K545" s="288"/>
    </row>
    <row r="546" spans="8:10" ht="12.75">
      <c r="H546" s="288"/>
      <c r="I546" s="288"/>
      <c r="J546" s="288"/>
    </row>
    <row r="547" spans="8:13" ht="12.75">
      <c r="H547" s="288"/>
      <c r="I547" s="288"/>
      <c r="J547" s="288"/>
      <c r="K547" s="288"/>
      <c r="L547" s="288"/>
      <c r="M547" s="288"/>
    </row>
  </sheetData>
  <sheetProtection/>
  <mergeCells count="53">
    <mergeCell ref="A32:C32"/>
    <mergeCell ref="A33:F33"/>
    <mergeCell ref="A35:C35"/>
    <mergeCell ref="A276:C276"/>
    <mergeCell ref="G293:J293"/>
    <mergeCell ref="A30:C30"/>
    <mergeCell ref="A31:F31"/>
    <mergeCell ref="A49:C49"/>
    <mergeCell ref="A50:J50"/>
    <mergeCell ref="A57:C57"/>
    <mergeCell ref="A105:C105"/>
    <mergeCell ref="A284:C284"/>
    <mergeCell ref="A285:C285"/>
    <mergeCell ref="A286:C286"/>
    <mergeCell ref="A287:C287"/>
    <mergeCell ref="A233:J233"/>
    <mergeCell ref="A246:C246"/>
    <mergeCell ref="A247:C247"/>
    <mergeCell ref="A248:C248"/>
    <mergeCell ref="A249:J249"/>
    <mergeCell ref="A288:C288"/>
    <mergeCell ref="A293:F293"/>
    <mergeCell ref="A277:C277"/>
    <mergeCell ref="A278:J278"/>
    <mergeCell ref="A280:C280"/>
    <mergeCell ref="A283:C283"/>
    <mergeCell ref="A275:C275"/>
    <mergeCell ref="A211:J211"/>
    <mergeCell ref="A215:C215"/>
    <mergeCell ref="A216:J216"/>
    <mergeCell ref="A230:C230"/>
    <mergeCell ref="A231:C231"/>
    <mergeCell ref="A232:C232"/>
    <mergeCell ref="I1:J1"/>
    <mergeCell ref="A5:J5"/>
    <mergeCell ref="A7:J7"/>
    <mergeCell ref="I9:J9"/>
    <mergeCell ref="A12:J12"/>
    <mergeCell ref="A208:C208"/>
    <mergeCell ref="A109:J109"/>
    <mergeCell ref="A206:C206"/>
    <mergeCell ref="A207:C207"/>
    <mergeCell ref="A58:J58"/>
    <mergeCell ref="A16:C16"/>
    <mergeCell ref="A281:C281"/>
    <mergeCell ref="A282:C282"/>
    <mergeCell ref="A36:J36"/>
    <mergeCell ref="A106:J106"/>
    <mergeCell ref="A17:J17"/>
    <mergeCell ref="A19:C19"/>
    <mergeCell ref="A20:J20"/>
    <mergeCell ref="A209:C209"/>
    <mergeCell ref="A210:C210"/>
  </mergeCells>
  <printOptions/>
  <pageMargins left="0.2" right="0.15748031496062992" top="0.31" bottom="0.2" header="0.72" footer="0.4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540"/>
  <sheetViews>
    <sheetView zoomScalePageLayoutView="0" workbookViewId="0" topLeftCell="A1">
      <pane ySplit="1" topLeftCell="A235" activePane="bottomLeft" state="frozen"/>
      <selection pane="topLeft" activeCell="A1" sqref="A1"/>
      <selection pane="bottomLeft" activeCell="A228" sqref="A228:F228"/>
    </sheetView>
  </sheetViews>
  <sheetFormatPr defaultColWidth="9.140625" defaultRowHeight="12.75"/>
  <cols>
    <col min="1" max="1" width="41.57421875" style="12" customWidth="1"/>
    <col min="2" max="2" width="7.28125" style="12" customWidth="1"/>
    <col min="3" max="3" width="9.7109375" style="12" customWidth="1"/>
    <col min="4" max="4" width="13.8515625" style="12" customWidth="1"/>
    <col min="5" max="5" width="12.28125" style="12" customWidth="1"/>
    <col min="6" max="6" width="13.00390625" style="12" customWidth="1"/>
    <col min="7" max="7" width="13.140625" style="12" customWidth="1"/>
    <col min="8" max="8" width="11.421875" style="12" customWidth="1"/>
    <col min="9" max="9" width="11.57421875" style="12" customWidth="1"/>
    <col min="10" max="10" width="12.7109375" style="12" customWidth="1"/>
    <col min="11" max="11" width="10.00390625" style="12" customWidth="1"/>
    <col min="12" max="12" width="9.140625" style="12" hidden="1" customWidth="1"/>
    <col min="13" max="13" width="9.57421875" style="12" customWidth="1"/>
    <col min="14" max="14" width="8.57421875" style="12" customWidth="1"/>
    <col min="15" max="16384" width="9.140625" style="12" customWidth="1"/>
  </cols>
  <sheetData>
    <row r="1" spans="1:11" ht="20.25" customHeight="1" thickBot="1">
      <c r="A1" s="9" t="s">
        <v>1</v>
      </c>
      <c r="B1" s="11"/>
      <c r="C1" s="11"/>
      <c r="D1" s="11"/>
      <c r="E1" s="11"/>
      <c r="F1" s="11"/>
      <c r="G1" s="11"/>
      <c r="H1" s="11"/>
      <c r="I1" s="518" t="s">
        <v>102</v>
      </c>
      <c r="J1" s="519"/>
      <c r="K1" s="11"/>
    </row>
    <row r="2" spans="1:11" ht="27.75" customHeight="1">
      <c r="A2" s="520" t="s">
        <v>164</v>
      </c>
      <c r="B2" s="520"/>
      <c r="C2" s="520"/>
      <c r="D2" s="520"/>
      <c r="E2" s="520"/>
      <c r="F2" s="520"/>
      <c r="G2" s="520"/>
      <c r="H2" s="520"/>
      <c r="I2" s="520"/>
      <c r="J2" s="520"/>
      <c r="K2" s="11"/>
    </row>
    <row r="3" spans="1:11" ht="18.75" customHeight="1" thickBo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11"/>
    </row>
    <row r="4" spans="1:11" ht="18.75" customHeight="1" hidden="1" thickBo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11"/>
    </row>
    <row r="5" spans="1:11" ht="17.25" customHeight="1" thickBot="1">
      <c r="A5" s="11"/>
      <c r="B5" s="11"/>
      <c r="C5" s="11"/>
      <c r="D5" s="11"/>
      <c r="E5" s="11"/>
      <c r="F5" s="11"/>
      <c r="G5" s="11"/>
      <c r="H5" s="11"/>
      <c r="I5" s="525" t="s">
        <v>163</v>
      </c>
      <c r="J5" s="526"/>
      <c r="K5" s="11"/>
    </row>
    <row r="6" spans="1:11" ht="62.25" customHeight="1" thickBot="1">
      <c r="A6" s="307" t="s">
        <v>81</v>
      </c>
      <c r="B6" s="308" t="s">
        <v>84</v>
      </c>
      <c r="C6" s="309" t="s">
        <v>82</v>
      </c>
      <c r="D6" s="309" t="s">
        <v>228</v>
      </c>
      <c r="E6" s="309" t="s">
        <v>229</v>
      </c>
      <c r="F6" s="309" t="s">
        <v>83</v>
      </c>
      <c r="G6" s="310" t="s">
        <v>111</v>
      </c>
      <c r="H6" s="310" t="s">
        <v>112</v>
      </c>
      <c r="I6" s="310" t="s">
        <v>161</v>
      </c>
      <c r="J6" s="309" t="s">
        <v>162</v>
      </c>
      <c r="K6" s="11"/>
    </row>
    <row r="7" spans="1:11" ht="13.5" customHeight="1" thickBo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2">
        <v>7</v>
      </c>
      <c r="H7" s="42">
        <v>8</v>
      </c>
      <c r="I7" s="13">
        <v>9</v>
      </c>
      <c r="J7" s="42">
        <v>10</v>
      </c>
      <c r="K7" s="11"/>
    </row>
    <row r="8" spans="1:11" ht="15" customHeight="1" thickBot="1">
      <c r="A8" s="529" t="s">
        <v>9</v>
      </c>
      <c r="B8" s="530"/>
      <c r="C8" s="530"/>
      <c r="D8" s="530"/>
      <c r="E8" s="530"/>
      <c r="F8" s="530"/>
      <c r="G8" s="530"/>
      <c r="H8" s="530"/>
      <c r="I8" s="530"/>
      <c r="J8" s="531"/>
      <c r="K8" s="11"/>
    </row>
    <row r="9" spans="1:14" ht="15">
      <c r="A9" s="207" t="s">
        <v>27</v>
      </c>
      <c r="B9" s="205" t="s">
        <v>2</v>
      </c>
      <c r="C9" s="206" t="s">
        <v>3</v>
      </c>
      <c r="D9" s="137">
        <v>480000</v>
      </c>
      <c r="E9" s="138">
        <f>D9</f>
        <v>480000</v>
      </c>
      <c r="F9" s="208">
        <f>D9+G9+H9+I9+J9</f>
        <v>480000</v>
      </c>
      <c r="G9" s="138">
        <v>0</v>
      </c>
      <c r="H9" s="138">
        <v>0</v>
      </c>
      <c r="I9" s="138">
        <v>0</v>
      </c>
      <c r="J9" s="139">
        <v>0</v>
      </c>
      <c r="K9" s="11"/>
      <c r="N9" s="288">
        <f>E9+G9-F9+H9+I9+J9</f>
        <v>0</v>
      </c>
    </row>
    <row r="10" spans="1:14" ht="15">
      <c r="A10" s="45" t="s">
        <v>296</v>
      </c>
      <c r="B10" s="311" t="s">
        <v>2</v>
      </c>
      <c r="C10" s="312" t="s">
        <v>3</v>
      </c>
      <c r="D10" s="48">
        <v>36000</v>
      </c>
      <c r="E10" s="3">
        <f>D10</f>
        <v>36000</v>
      </c>
      <c r="F10" s="313">
        <f>D10+G10+H10+I10+J10</f>
        <v>36000</v>
      </c>
      <c r="G10" s="3">
        <v>0</v>
      </c>
      <c r="H10" s="3">
        <v>0</v>
      </c>
      <c r="I10" s="3">
        <v>0</v>
      </c>
      <c r="J10" s="6">
        <v>0</v>
      </c>
      <c r="K10" s="11"/>
      <c r="N10" s="288">
        <f aca="true" t="shared" si="0" ref="N10:N75">E10+G10-F10+H10+I10+J10</f>
        <v>0</v>
      </c>
    </row>
    <row r="11" spans="1:14" ht="15.75" thickBot="1">
      <c r="A11" s="122" t="s">
        <v>226</v>
      </c>
      <c r="B11" s="203" t="s">
        <v>2</v>
      </c>
      <c r="C11" s="204" t="s">
        <v>3</v>
      </c>
      <c r="D11" s="165">
        <v>134000</v>
      </c>
      <c r="E11" s="123">
        <f>D11</f>
        <v>134000</v>
      </c>
      <c r="F11" s="202">
        <f>D11+G11+H11+I11+J11</f>
        <v>134000</v>
      </c>
      <c r="G11" s="123">
        <v>0</v>
      </c>
      <c r="H11" s="123">
        <v>0</v>
      </c>
      <c r="I11" s="123">
        <v>0</v>
      </c>
      <c r="J11" s="124">
        <v>0</v>
      </c>
      <c r="K11" s="11"/>
      <c r="N11" s="288">
        <f t="shared" si="0"/>
        <v>0</v>
      </c>
    </row>
    <row r="12" spans="1:14" ht="19.5" customHeight="1" thickBot="1">
      <c r="A12" s="527" t="s">
        <v>4</v>
      </c>
      <c r="B12" s="528"/>
      <c r="C12" s="528"/>
      <c r="D12" s="200">
        <f>SUM(D9:D11)</f>
        <v>650000</v>
      </c>
      <c r="E12" s="200">
        <f>SUM(E9:E11)</f>
        <v>650000</v>
      </c>
      <c r="F12" s="200">
        <f>SUM(F9:F11)</f>
        <v>650000</v>
      </c>
      <c r="G12" s="200">
        <f>SUM(G9:G9)</f>
        <v>0</v>
      </c>
      <c r="H12" s="200">
        <f>SUM(H9:H9)</f>
        <v>0</v>
      </c>
      <c r="I12" s="200">
        <f>SUM(I9:I9)</f>
        <v>0</v>
      </c>
      <c r="J12" s="201">
        <f>SUM(J9:J9)</f>
        <v>0</v>
      </c>
      <c r="K12" s="11"/>
      <c r="N12" s="288">
        <f t="shared" si="0"/>
        <v>0</v>
      </c>
    </row>
    <row r="13" spans="1:14" ht="15.75" customHeight="1" hidden="1">
      <c r="A13" s="576" t="s">
        <v>10</v>
      </c>
      <c r="B13" s="522"/>
      <c r="C13" s="522"/>
      <c r="D13" s="522"/>
      <c r="E13" s="522"/>
      <c r="F13" s="522"/>
      <c r="G13" s="522"/>
      <c r="H13" s="522"/>
      <c r="I13" s="522"/>
      <c r="J13" s="577"/>
      <c r="K13" s="11"/>
      <c r="N13" s="288">
        <f t="shared" si="0"/>
        <v>0</v>
      </c>
    </row>
    <row r="14" spans="1:14" ht="15.75" customHeight="1" hidden="1" thickBot="1">
      <c r="A14" s="104"/>
      <c r="B14" s="105" t="s">
        <v>2</v>
      </c>
      <c r="C14" s="106" t="s">
        <v>5</v>
      </c>
      <c r="D14" s="107">
        <v>0</v>
      </c>
      <c r="E14" s="107">
        <v>0</v>
      </c>
      <c r="F14" s="108">
        <v>0</v>
      </c>
      <c r="G14" s="109">
        <v>0</v>
      </c>
      <c r="H14" s="110">
        <v>0</v>
      </c>
      <c r="I14" s="110">
        <v>0</v>
      </c>
      <c r="J14" s="111">
        <v>0</v>
      </c>
      <c r="K14" s="11"/>
      <c r="N14" s="288">
        <f t="shared" si="0"/>
        <v>0</v>
      </c>
    </row>
    <row r="15" spans="1:14" ht="1.5" customHeight="1" thickBot="1">
      <c r="A15" s="532" t="s">
        <v>6</v>
      </c>
      <c r="B15" s="533"/>
      <c r="C15" s="533"/>
      <c r="D15" s="125">
        <f aca="true" t="shared" si="1" ref="D15:J15">SUM(D14)</f>
        <v>0</v>
      </c>
      <c r="E15" s="125">
        <f t="shared" si="1"/>
        <v>0</v>
      </c>
      <c r="F15" s="125">
        <f t="shared" si="1"/>
        <v>0</v>
      </c>
      <c r="G15" s="102">
        <f t="shared" si="1"/>
        <v>0</v>
      </c>
      <c r="H15" s="102">
        <f t="shared" si="1"/>
        <v>0</v>
      </c>
      <c r="I15" s="102">
        <f t="shared" si="1"/>
        <v>0</v>
      </c>
      <c r="J15" s="103">
        <f t="shared" si="1"/>
        <v>0</v>
      </c>
      <c r="K15" s="11"/>
      <c r="N15" s="288">
        <f t="shared" si="0"/>
        <v>0</v>
      </c>
    </row>
    <row r="16" spans="1:14" ht="15" thickBot="1">
      <c r="A16" s="534" t="s">
        <v>11</v>
      </c>
      <c r="B16" s="535"/>
      <c r="C16" s="535"/>
      <c r="D16" s="535"/>
      <c r="E16" s="535"/>
      <c r="F16" s="535"/>
      <c r="G16" s="535"/>
      <c r="H16" s="535"/>
      <c r="I16" s="535"/>
      <c r="J16" s="536"/>
      <c r="K16" s="11"/>
      <c r="N16" s="288">
        <f t="shared" si="0"/>
        <v>0</v>
      </c>
    </row>
    <row r="17" spans="1:14" ht="26.25">
      <c r="A17" s="51" t="s">
        <v>155</v>
      </c>
      <c r="B17" s="4" t="s">
        <v>2</v>
      </c>
      <c r="C17" s="5" t="s">
        <v>12</v>
      </c>
      <c r="D17" s="52">
        <v>1000</v>
      </c>
      <c r="E17" s="52">
        <f>D17</f>
        <v>1000</v>
      </c>
      <c r="F17" s="53">
        <v>130000</v>
      </c>
      <c r="G17" s="45">
        <v>129000</v>
      </c>
      <c r="H17" s="3">
        <v>0</v>
      </c>
      <c r="I17" s="3">
        <v>0</v>
      </c>
      <c r="J17" s="6">
        <v>0</v>
      </c>
      <c r="K17" s="11"/>
      <c r="N17" s="288">
        <f t="shared" si="0"/>
        <v>0</v>
      </c>
    </row>
    <row r="18" spans="1:14" ht="26.25">
      <c r="A18" s="51" t="s">
        <v>297</v>
      </c>
      <c r="B18" s="4" t="s">
        <v>2</v>
      </c>
      <c r="C18" s="5" t="s">
        <v>12</v>
      </c>
      <c r="D18" s="52">
        <v>1000</v>
      </c>
      <c r="E18" s="52">
        <f>D18</f>
        <v>1000</v>
      </c>
      <c r="F18" s="53">
        <v>3286330</v>
      </c>
      <c r="G18" s="45">
        <v>3285330</v>
      </c>
      <c r="H18" s="3">
        <v>0</v>
      </c>
      <c r="I18" s="3">
        <v>0</v>
      </c>
      <c r="J18" s="6">
        <v>0</v>
      </c>
      <c r="K18" s="287"/>
      <c r="N18" s="288">
        <f t="shared" si="0"/>
        <v>0</v>
      </c>
    </row>
    <row r="19" spans="1:14" ht="26.25">
      <c r="A19" s="54" t="s">
        <v>50</v>
      </c>
      <c r="B19" s="4" t="s">
        <v>2</v>
      </c>
      <c r="C19" s="5" t="s">
        <v>12</v>
      </c>
      <c r="D19" s="55">
        <v>157000</v>
      </c>
      <c r="E19" s="52">
        <f>D19</f>
        <v>157000</v>
      </c>
      <c r="F19" s="53">
        <f aca="true" t="shared" si="2" ref="F19:F25">D19+G19+H19+I19+J19</f>
        <v>157000</v>
      </c>
      <c r="G19" s="45">
        <v>0</v>
      </c>
      <c r="H19" s="3">
        <v>0</v>
      </c>
      <c r="I19" s="3">
        <v>0</v>
      </c>
      <c r="J19" s="6">
        <v>0</v>
      </c>
      <c r="K19" s="11"/>
      <c r="N19" s="288">
        <f t="shared" si="0"/>
        <v>0</v>
      </c>
    </row>
    <row r="20" spans="1:14" ht="26.25">
      <c r="A20" s="54" t="s">
        <v>62</v>
      </c>
      <c r="B20" s="4" t="s">
        <v>2</v>
      </c>
      <c r="C20" s="5" t="s">
        <v>12</v>
      </c>
      <c r="D20" s="55">
        <v>50000</v>
      </c>
      <c r="E20" s="52">
        <v>50000</v>
      </c>
      <c r="F20" s="53">
        <f t="shared" si="2"/>
        <v>119000</v>
      </c>
      <c r="G20" s="45">
        <v>69000</v>
      </c>
      <c r="H20" s="3">
        <v>0</v>
      </c>
      <c r="I20" s="3">
        <v>0</v>
      </c>
      <c r="J20" s="6">
        <v>0</v>
      </c>
      <c r="K20" s="11"/>
      <c r="N20" s="288">
        <f t="shared" si="0"/>
        <v>0</v>
      </c>
    </row>
    <row r="21" spans="1:14" ht="26.25">
      <c r="A21" s="54" t="s">
        <v>298</v>
      </c>
      <c r="B21" s="4" t="s">
        <v>2</v>
      </c>
      <c r="C21" s="5" t="s">
        <v>12</v>
      </c>
      <c r="D21" s="55">
        <v>75000</v>
      </c>
      <c r="E21" s="52">
        <f>D21</f>
        <v>75000</v>
      </c>
      <c r="F21" s="53">
        <f t="shared" si="2"/>
        <v>75000</v>
      </c>
      <c r="G21" s="45">
        <v>0</v>
      </c>
      <c r="H21" s="3">
        <v>0</v>
      </c>
      <c r="I21" s="3">
        <v>0</v>
      </c>
      <c r="J21" s="6">
        <v>0</v>
      </c>
      <c r="K21" s="11"/>
      <c r="N21" s="288">
        <f t="shared" si="0"/>
        <v>0</v>
      </c>
    </row>
    <row r="22" spans="1:14" ht="26.25">
      <c r="A22" s="394" t="s">
        <v>51</v>
      </c>
      <c r="B22" s="395" t="s">
        <v>2</v>
      </c>
      <c r="C22" s="396" t="s">
        <v>12</v>
      </c>
      <c r="D22" s="397">
        <v>0</v>
      </c>
      <c r="E22" s="398">
        <f>D22</f>
        <v>0</v>
      </c>
      <c r="F22" s="399">
        <f t="shared" si="2"/>
        <v>156000</v>
      </c>
      <c r="G22" s="323">
        <v>156000</v>
      </c>
      <c r="H22" s="324">
        <v>0</v>
      </c>
      <c r="I22" s="324">
        <v>0</v>
      </c>
      <c r="J22" s="325">
        <v>0</v>
      </c>
      <c r="K22" s="11"/>
      <c r="N22" s="288">
        <f t="shared" si="0"/>
        <v>0</v>
      </c>
    </row>
    <row r="23" spans="1:14" ht="26.25">
      <c r="A23" s="394" t="s">
        <v>85</v>
      </c>
      <c r="B23" s="395" t="s">
        <v>2</v>
      </c>
      <c r="C23" s="396" t="s">
        <v>12</v>
      </c>
      <c r="D23" s="397">
        <v>0</v>
      </c>
      <c r="E23" s="398">
        <f>D23</f>
        <v>0</v>
      </c>
      <c r="F23" s="399">
        <f t="shared" si="2"/>
        <v>139000</v>
      </c>
      <c r="G23" s="323">
        <v>139000</v>
      </c>
      <c r="H23" s="324"/>
      <c r="I23" s="324"/>
      <c r="J23" s="325"/>
      <c r="K23" s="11"/>
      <c r="N23" s="288">
        <f t="shared" si="0"/>
        <v>0</v>
      </c>
    </row>
    <row r="24" spans="1:14" ht="25.5">
      <c r="A24" s="314" t="s">
        <v>299</v>
      </c>
      <c r="B24" s="4" t="s">
        <v>2</v>
      </c>
      <c r="C24" s="5" t="s">
        <v>12</v>
      </c>
      <c r="D24" s="55">
        <v>118002</v>
      </c>
      <c r="E24" s="52">
        <f>D24</f>
        <v>118002</v>
      </c>
      <c r="F24" s="53">
        <f t="shared" si="2"/>
        <v>118002</v>
      </c>
      <c r="G24" s="45">
        <v>0</v>
      </c>
      <c r="H24" s="3">
        <v>0</v>
      </c>
      <c r="I24" s="3">
        <v>0</v>
      </c>
      <c r="J24" s="6">
        <v>0</v>
      </c>
      <c r="K24" s="11"/>
      <c r="N24" s="288">
        <f t="shared" si="0"/>
        <v>0</v>
      </c>
    </row>
    <row r="25" spans="1:14" ht="39" thickBot="1">
      <c r="A25" s="314" t="s">
        <v>300</v>
      </c>
      <c r="B25" s="4" t="s">
        <v>2</v>
      </c>
      <c r="C25" s="5" t="s">
        <v>12</v>
      </c>
      <c r="D25" s="48">
        <v>98900</v>
      </c>
      <c r="E25" s="52">
        <f>D25</f>
        <v>98900</v>
      </c>
      <c r="F25" s="53">
        <f t="shared" si="2"/>
        <v>98900</v>
      </c>
      <c r="G25" s="45">
        <v>0</v>
      </c>
      <c r="H25" s="3">
        <v>0</v>
      </c>
      <c r="I25" s="3">
        <v>0</v>
      </c>
      <c r="J25" s="6">
        <v>0</v>
      </c>
      <c r="K25" s="11"/>
      <c r="N25" s="288">
        <f t="shared" si="0"/>
        <v>0</v>
      </c>
    </row>
    <row r="26" spans="1:14" ht="15.75" customHeight="1" hidden="1" thickBot="1">
      <c r="A26" s="501" t="s">
        <v>13</v>
      </c>
      <c r="B26" s="502"/>
      <c r="C26" s="503"/>
      <c r="D26" s="84">
        <f aca="true" t="shared" si="3" ref="D26:J26">SUM(D17:D25)</f>
        <v>500902</v>
      </c>
      <c r="E26" s="84">
        <f t="shared" si="3"/>
        <v>500902</v>
      </c>
      <c r="F26" s="85">
        <f t="shared" si="3"/>
        <v>4279232</v>
      </c>
      <c r="G26" s="85">
        <f t="shared" si="3"/>
        <v>3778330</v>
      </c>
      <c r="H26" s="85">
        <f t="shared" si="3"/>
        <v>0</v>
      </c>
      <c r="I26" s="85">
        <f t="shared" si="3"/>
        <v>0</v>
      </c>
      <c r="J26" s="86">
        <f t="shared" si="3"/>
        <v>0</v>
      </c>
      <c r="K26" s="11"/>
      <c r="N26" s="288">
        <f t="shared" si="0"/>
        <v>0</v>
      </c>
    </row>
    <row r="27" spans="1:14" ht="15.75" customHeight="1" hidden="1" thickBot="1">
      <c r="A27" s="499" t="s">
        <v>14</v>
      </c>
      <c r="B27" s="500"/>
      <c r="C27" s="500"/>
      <c r="D27" s="500"/>
      <c r="E27" s="500"/>
      <c r="F27" s="500"/>
      <c r="G27" s="69"/>
      <c r="H27" s="70"/>
      <c r="I27" s="70"/>
      <c r="J27" s="71"/>
      <c r="K27" s="11"/>
      <c r="N27" s="288">
        <f t="shared" si="0"/>
        <v>0</v>
      </c>
    </row>
    <row r="28" spans="1:14" ht="15.75" customHeight="1" thickBot="1">
      <c r="A28" s="501" t="s">
        <v>13</v>
      </c>
      <c r="B28" s="502"/>
      <c r="C28" s="503"/>
      <c r="D28" s="84">
        <f>SUM(D17:D25)</f>
        <v>500902</v>
      </c>
      <c r="E28" s="84">
        <f aca="true" t="shared" si="4" ref="E28:J28">SUM(E17:E25)</f>
        <v>500902</v>
      </c>
      <c r="F28" s="84">
        <f t="shared" si="4"/>
        <v>4279232</v>
      </c>
      <c r="G28" s="84">
        <f t="shared" si="4"/>
        <v>3778330</v>
      </c>
      <c r="H28" s="84">
        <f t="shared" si="4"/>
        <v>0</v>
      </c>
      <c r="I28" s="84">
        <f t="shared" si="4"/>
        <v>0</v>
      </c>
      <c r="J28" s="84">
        <f t="shared" si="4"/>
        <v>0</v>
      </c>
      <c r="K28" s="11"/>
      <c r="N28" s="288"/>
    </row>
    <row r="29" spans="1:14" ht="19.5" customHeight="1">
      <c r="A29" s="581" t="s">
        <v>16</v>
      </c>
      <c r="B29" s="582"/>
      <c r="C29" s="582"/>
      <c r="D29" s="582"/>
      <c r="E29" s="582"/>
      <c r="F29" s="582"/>
      <c r="G29" s="365"/>
      <c r="H29" s="366"/>
      <c r="I29" s="366"/>
      <c r="J29" s="367"/>
      <c r="K29" s="11"/>
      <c r="N29" s="288">
        <f t="shared" si="0"/>
        <v>0</v>
      </c>
    </row>
    <row r="30" spans="1:14" ht="21.75" customHeight="1" hidden="1">
      <c r="A30" s="72"/>
      <c r="B30" s="4" t="s">
        <v>2</v>
      </c>
      <c r="C30" s="5" t="s">
        <v>15</v>
      </c>
      <c r="D30" s="14"/>
      <c r="E30" s="14"/>
      <c r="F30" s="15"/>
      <c r="G30" s="73"/>
      <c r="H30" s="74"/>
      <c r="I30" s="74"/>
      <c r="J30" s="75"/>
      <c r="K30" s="11"/>
      <c r="N30" s="288">
        <f t="shared" si="0"/>
        <v>0</v>
      </c>
    </row>
    <row r="31" spans="1:14" ht="21.75" customHeight="1" hidden="1">
      <c r="A31" s="510" t="s">
        <v>7</v>
      </c>
      <c r="B31" s="511"/>
      <c r="C31" s="512"/>
      <c r="D31" s="16">
        <f>SUM(D30:D30)</f>
        <v>0</v>
      </c>
      <c r="E31" s="16">
        <f>SUM(E30:E30)</f>
        <v>0</v>
      </c>
      <c r="F31" s="17">
        <f>SUM(F30:F30)</f>
        <v>0</v>
      </c>
      <c r="G31" s="76"/>
      <c r="H31" s="77"/>
      <c r="I31" s="77"/>
      <c r="J31" s="78"/>
      <c r="K31" s="11"/>
      <c r="N31" s="288">
        <f t="shared" si="0"/>
        <v>0</v>
      </c>
    </row>
    <row r="32" spans="1:14" ht="21.75" customHeight="1" hidden="1">
      <c r="A32" s="476" t="s">
        <v>16</v>
      </c>
      <c r="B32" s="477"/>
      <c r="C32" s="477"/>
      <c r="D32" s="477"/>
      <c r="E32" s="477"/>
      <c r="F32" s="477"/>
      <c r="G32" s="477"/>
      <c r="H32" s="477"/>
      <c r="I32" s="477"/>
      <c r="J32" s="478"/>
      <c r="K32" s="11"/>
      <c r="N32" s="288">
        <f t="shared" si="0"/>
        <v>0</v>
      </c>
    </row>
    <row r="33" spans="1:14" ht="45.75" customHeight="1">
      <c r="A33" s="57" t="s">
        <v>157</v>
      </c>
      <c r="B33" s="4" t="s">
        <v>2</v>
      </c>
      <c r="C33" s="5" t="s">
        <v>17</v>
      </c>
      <c r="D33" s="140">
        <v>3500</v>
      </c>
      <c r="E33" s="43">
        <f>D33</f>
        <v>3500</v>
      </c>
      <c r="F33" s="44">
        <f>D33+G33+H33+I33+J33</f>
        <v>3500</v>
      </c>
      <c r="G33" s="45">
        <v>0</v>
      </c>
      <c r="H33" s="3">
        <v>0</v>
      </c>
      <c r="I33" s="3">
        <v>0</v>
      </c>
      <c r="J33" s="6">
        <v>0</v>
      </c>
      <c r="K33" s="11"/>
      <c r="N33" s="288"/>
    </row>
    <row r="34" spans="1:14" ht="19.5" customHeight="1">
      <c r="A34" s="57" t="s">
        <v>301</v>
      </c>
      <c r="B34" s="46" t="s">
        <v>2</v>
      </c>
      <c r="C34" s="47" t="s">
        <v>17</v>
      </c>
      <c r="D34" s="140">
        <v>535000</v>
      </c>
      <c r="E34" s="43">
        <f aca="true" t="shared" si="5" ref="E34:E44">D34</f>
        <v>535000</v>
      </c>
      <c r="F34" s="44">
        <f aca="true" t="shared" si="6" ref="F34:F44">D34+G34+H34+I34+J34</f>
        <v>535000</v>
      </c>
      <c r="G34" s="45">
        <v>0</v>
      </c>
      <c r="H34" s="3">
        <v>0</v>
      </c>
      <c r="I34" s="3">
        <v>0</v>
      </c>
      <c r="J34" s="6">
        <v>0</v>
      </c>
      <c r="K34" s="11"/>
      <c r="N34" s="288">
        <f t="shared" si="0"/>
        <v>0</v>
      </c>
    </row>
    <row r="35" spans="1:14" ht="18" customHeight="1">
      <c r="A35" s="317" t="s">
        <v>52</v>
      </c>
      <c r="B35" s="318" t="s">
        <v>2</v>
      </c>
      <c r="C35" s="319" t="s">
        <v>17</v>
      </c>
      <c r="D35" s="320">
        <v>0</v>
      </c>
      <c r="E35" s="321">
        <f t="shared" si="5"/>
        <v>0</v>
      </c>
      <c r="F35" s="322">
        <f t="shared" si="6"/>
        <v>130000</v>
      </c>
      <c r="G35" s="323">
        <v>130000</v>
      </c>
      <c r="H35" s="324">
        <v>0</v>
      </c>
      <c r="I35" s="324">
        <v>0</v>
      </c>
      <c r="J35" s="325">
        <v>0</v>
      </c>
      <c r="K35" s="11"/>
      <c r="N35" s="288">
        <f t="shared" si="0"/>
        <v>0</v>
      </c>
    </row>
    <row r="36" spans="1:14" ht="57" customHeight="1">
      <c r="A36" s="57" t="s">
        <v>63</v>
      </c>
      <c r="B36" s="46" t="s">
        <v>2</v>
      </c>
      <c r="C36" s="47" t="s">
        <v>17</v>
      </c>
      <c r="D36" s="48">
        <v>100000</v>
      </c>
      <c r="E36" s="43">
        <f t="shared" si="5"/>
        <v>100000</v>
      </c>
      <c r="F36" s="44">
        <f t="shared" si="6"/>
        <v>100000</v>
      </c>
      <c r="G36" s="45">
        <v>0</v>
      </c>
      <c r="H36" s="3">
        <v>0</v>
      </c>
      <c r="I36" s="3">
        <v>0</v>
      </c>
      <c r="J36" s="6">
        <v>0</v>
      </c>
      <c r="K36" s="11"/>
      <c r="N36" s="288">
        <f t="shared" si="0"/>
        <v>0</v>
      </c>
    </row>
    <row r="37" spans="1:14" ht="26.25">
      <c r="A37" s="317" t="s">
        <v>205</v>
      </c>
      <c r="B37" s="318" t="s">
        <v>2</v>
      </c>
      <c r="C37" s="319" t="s">
        <v>17</v>
      </c>
      <c r="D37" s="320">
        <v>0</v>
      </c>
      <c r="E37" s="321">
        <f t="shared" si="5"/>
        <v>0</v>
      </c>
      <c r="F37" s="322">
        <f t="shared" si="6"/>
        <v>135000</v>
      </c>
      <c r="G37" s="323">
        <v>135000</v>
      </c>
      <c r="H37" s="324">
        <v>0</v>
      </c>
      <c r="I37" s="324">
        <v>0</v>
      </c>
      <c r="J37" s="325">
        <v>0</v>
      </c>
      <c r="K37" s="11"/>
      <c r="N37" s="288">
        <f t="shared" si="0"/>
        <v>0</v>
      </c>
    </row>
    <row r="38" spans="1:14" ht="15">
      <c r="A38" s="317" t="s">
        <v>54</v>
      </c>
      <c r="B38" s="318" t="s">
        <v>2</v>
      </c>
      <c r="C38" s="319" t="s">
        <v>17</v>
      </c>
      <c r="D38" s="320">
        <v>0</v>
      </c>
      <c r="E38" s="321">
        <f t="shared" si="5"/>
        <v>0</v>
      </c>
      <c r="F38" s="322">
        <f t="shared" si="6"/>
        <v>176840</v>
      </c>
      <c r="G38" s="323">
        <v>176840</v>
      </c>
      <c r="H38" s="324">
        <v>0</v>
      </c>
      <c r="I38" s="324">
        <v>0</v>
      </c>
      <c r="J38" s="325">
        <v>0</v>
      </c>
      <c r="K38" s="11"/>
      <c r="N38" s="288">
        <f t="shared" si="0"/>
        <v>0</v>
      </c>
    </row>
    <row r="39" spans="1:14" ht="26.25">
      <c r="A39" s="317" t="s">
        <v>53</v>
      </c>
      <c r="B39" s="318" t="s">
        <v>2</v>
      </c>
      <c r="C39" s="319" t="s">
        <v>17</v>
      </c>
      <c r="D39" s="320">
        <v>0</v>
      </c>
      <c r="E39" s="321">
        <f t="shared" si="5"/>
        <v>0</v>
      </c>
      <c r="F39" s="322">
        <f t="shared" si="6"/>
        <v>86000</v>
      </c>
      <c r="G39" s="323">
        <v>86000</v>
      </c>
      <c r="H39" s="324">
        <v>0</v>
      </c>
      <c r="I39" s="324">
        <v>0</v>
      </c>
      <c r="J39" s="325">
        <v>0</v>
      </c>
      <c r="K39" s="11"/>
      <c r="N39" s="288">
        <f t="shared" si="0"/>
        <v>0</v>
      </c>
    </row>
    <row r="40" spans="1:14" ht="30" customHeight="1">
      <c r="A40" s="57" t="s">
        <v>64</v>
      </c>
      <c r="B40" s="46" t="s">
        <v>2</v>
      </c>
      <c r="C40" s="47" t="s">
        <v>17</v>
      </c>
      <c r="D40" s="48">
        <v>11000</v>
      </c>
      <c r="E40" s="43">
        <f t="shared" si="5"/>
        <v>11000</v>
      </c>
      <c r="F40" s="44">
        <f t="shared" si="6"/>
        <v>11000</v>
      </c>
      <c r="G40" s="45">
        <v>0</v>
      </c>
      <c r="H40" s="3">
        <v>0</v>
      </c>
      <c r="I40" s="3">
        <v>0</v>
      </c>
      <c r="J40" s="6">
        <v>0</v>
      </c>
      <c r="K40" s="11"/>
      <c r="N40" s="288">
        <f t="shared" si="0"/>
        <v>0</v>
      </c>
    </row>
    <row r="41" spans="1:14" ht="30" customHeight="1">
      <c r="A41" s="317" t="s">
        <v>206</v>
      </c>
      <c r="B41" s="318" t="s">
        <v>2</v>
      </c>
      <c r="C41" s="319" t="s">
        <v>17</v>
      </c>
      <c r="D41" s="320">
        <v>0</v>
      </c>
      <c r="E41" s="321">
        <f t="shared" si="5"/>
        <v>0</v>
      </c>
      <c r="F41" s="322">
        <f t="shared" si="6"/>
        <v>135000</v>
      </c>
      <c r="G41" s="323">
        <v>135000</v>
      </c>
      <c r="H41" s="324">
        <v>0</v>
      </c>
      <c r="I41" s="324">
        <v>0</v>
      </c>
      <c r="J41" s="325">
        <v>0</v>
      </c>
      <c r="K41" s="11"/>
      <c r="N41" s="288">
        <f t="shared" si="0"/>
        <v>0</v>
      </c>
    </row>
    <row r="42" spans="1:14" ht="15">
      <c r="A42" s="317" t="s">
        <v>56</v>
      </c>
      <c r="B42" s="318" t="s">
        <v>2</v>
      </c>
      <c r="C42" s="319" t="s">
        <v>17</v>
      </c>
      <c r="D42" s="320">
        <v>0</v>
      </c>
      <c r="E42" s="321">
        <f t="shared" si="5"/>
        <v>0</v>
      </c>
      <c r="F42" s="322">
        <f t="shared" si="6"/>
        <v>170000</v>
      </c>
      <c r="G42" s="323">
        <v>170000</v>
      </c>
      <c r="H42" s="324">
        <v>0</v>
      </c>
      <c r="I42" s="324">
        <v>0</v>
      </c>
      <c r="J42" s="325">
        <v>0</v>
      </c>
      <c r="K42" s="11"/>
      <c r="N42" s="288">
        <f t="shared" si="0"/>
        <v>0</v>
      </c>
    </row>
    <row r="43" spans="1:14" ht="15">
      <c r="A43" s="57" t="s">
        <v>222</v>
      </c>
      <c r="B43" s="46" t="s">
        <v>2</v>
      </c>
      <c r="C43" s="47" t="s">
        <v>17</v>
      </c>
      <c r="D43" s="48">
        <v>8000</v>
      </c>
      <c r="E43" s="43">
        <f t="shared" si="5"/>
        <v>8000</v>
      </c>
      <c r="F43" s="44">
        <f t="shared" si="6"/>
        <v>8000</v>
      </c>
      <c r="G43" s="45">
        <v>0</v>
      </c>
      <c r="H43" s="3">
        <v>0</v>
      </c>
      <c r="I43" s="3">
        <v>0</v>
      </c>
      <c r="J43" s="6">
        <v>0</v>
      </c>
      <c r="K43" s="11"/>
      <c r="M43" s="11"/>
      <c r="N43" s="288">
        <f t="shared" si="0"/>
        <v>0</v>
      </c>
    </row>
    <row r="44" spans="1:14" ht="27" thickBot="1">
      <c r="A44" s="317" t="s">
        <v>55</v>
      </c>
      <c r="B44" s="318" t="s">
        <v>2</v>
      </c>
      <c r="C44" s="319" t="s">
        <v>17</v>
      </c>
      <c r="D44" s="320">
        <v>0</v>
      </c>
      <c r="E44" s="321">
        <f t="shared" si="5"/>
        <v>0</v>
      </c>
      <c r="F44" s="322">
        <f t="shared" si="6"/>
        <v>75000</v>
      </c>
      <c r="G44" s="323">
        <v>75000</v>
      </c>
      <c r="H44" s="324">
        <v>0</v>
      </c>
      <c r="I44" s="324">
        <v>0</v>
      </c>
      <c r="J44" s="325">
        <v>0</v>
      </c>
      <c r="K44" s="11"/>
      <c r="M44" s="11"/>
      <c r="N44" s="288">
        <f t="shared" si="0"/>
        <v>0</v>
      </c>
    </row>
    <row r="45" spans="1:14" ht="15.75" thickBot="1">
      <c r="A45" s="540" t="s">
        <v>8</v>
      </c>
      <c r="B45" s="541"/>
      <c r="C45" s="542"/>
      <c r="D45" s="84">
        <f>SUM(D33:D44)</f>
        <v>657500</v>
      </c>
      <c r="E45" s="84">
        <f aca="true" t="shared" si="7" ref="E45:J45">SUM(E32:E44)</f>
        <v>657500</v>
      </c>
      <c r="F45" s="85">
        <f t="shared" si="7"/>
        <v>1565340</v>
      </c>
      <c r="G45" s="85">
        <f t="shared" si="7"/>
        <v>907840</v>
      </c>
      <c r="H45" s="85">
        <f t="shared" si="7"/>
        <v>0</v>
      </c>
      <c r="I45" s="98">
        <f t="shared" si="7"/>
        <v>0</v>
      </c>
      <c r="J45" s="99">
        <f t="shared" si="7"/>
        <v>0</v>
      </c>
      <c r="K45" s="11"/>
      <c r="N45" s="288">
        <f t="shared" si="0"/>
        <v>0</v>
      </c>
    </row>
    <row r="46" spans="1:14" ht="19.5" customHeight="1" thickBot="1">
      <c r="A46" s="476" t="s">
        <v>18</v>
      </c>
      <c r="B46" s="477"/>
      <c r="C46" s="477"/>
      <c r="D46" s="477"/>
      <c r="E46" s="477"/>
      <c r="F46" s="477"/>
      <c r="G46" s="477"/>
      <c r="H46" s="477"/>
      <c r="I46" s="477"/>
      <c r="J46" s="478"/>
      <c r="K46" s="11"/>
      <c r="N46" s="288">
        <f t="shared" si="0"/>
        <v>0</v>
      </c>
    </row>
    <row r="47" spans="1:14" ht="51" customHeight="1">
      <c r="A47" s="63" t="s">
        <v>119</v>
      </c>
      <c r="B47" s="4" t="s">
        <v>2</v>
      </c>
      <c r="C47" s="5" t="s">
        <v>19</v>
      </c>
      <c r="D47" s="43">
        <v>154581</v>
      </c>
      <c r="E47" s="43">
        <f aca="true" t="shared" si="8" ref="E47:E52">D47</f>
        <v>154581</v>
      </c>
      <c r="F47" s="56">
        <f aca="true" t="shared" si="9" ref="F47:F52">D47+G47+H47+I47+J47</f>
        <v>154581</v>
      </c>
      <c r="G47" s="45">
        <v>0</v>
      </c>
      <c r="H47" s="3">
        <v>0</v>
      </c>
      <c r="I47" s="3">
        <v>0</v>
      </c>
      <c r="J47" s="6">
        <v>0</v>
      </c>
      <c r="K47" s="11"/>
      <c r="N47" s="288">
        <f t="shared" si="0"/>
        <v>0</v>
      </c>
    </row>
    <row r="48" spans="1:14" ht="45" customHeight="1">
      <c r="A48" s="57" t="s">
        <v>196</v>
      </c>
      <c r="B48" s="46" t="s">
        <v>2</v>
      </c>
      <c r="C48" s="47" t="s">
        <v>19</v>
      </c>
      <c r="D48" s="43">
        <v>1000</v>
      </c>
      <c r="E48" s="43">
        <f t="shared" si="8"/>
        <v>1000</v>
      </c>
      <c r="F48" s="56">
        <f t="shared" si="9"/>
        <v>30000</v>
      </c>
      <c r="G48" s="45">
        <v>29000</v>
      </c>
      <c r="H48" s="3">
        <v>0</v>
      </c>
      <c r="I48" s="3">
        <v>0</v>
      </c>
      <c r="J48" s="6">
        <v>0</v>
      </c>
      <c r="K48" s="11"/>
      <c r="M48" s="11"/>
      <c r="N48" s="288">
        <f t="shared" si="0"/>
        <v>0</v>
      </c>
    </row>
    <row r="49" spans="1:14" ht="51.75">
      <c r="A49" s="57" t="s">
        <v>197</v>
      </c>
      <c r="B49" s="46" t="s">
        <v>2</v>
      </c>
      <c r="C49" s="47" t="s">
        <v>19</v>
      </c>
      <c r="D49" s="43">
        <v>1000</v>
      </c>
      <c r="E49" s="43">
        <f t="shared" si="8"/>
        <v>1000</v>
      </c>
      <c r="F49" s="56">
        <f t="shared" si="9"/>
        <v>120000</v>
      </c>
      <c r="G49" s="45">
        <v>119000</v>
      </c>
      <c r="H49" s="3">
        <v>0</v>
      </c>
      <c r="I49" s="3">
        <v>0</v>
      </c>
      <c r="J49" s="6">
        <v>0</v>
      </c>
      <c r="K49" s="11"/>
      <c r="N49" s="288">
        <f t="shared" si="0"/>
        <v>0</v>
      </c>
    </row>
    <row r="50" spans="1:14" ht="15">
      <c r="A50" s="57" t="s">
        <v>120</v>
      </c>
      <c r="B50" s="46" t="s">
        <v>2</v>
      </c>
      <c r="C50" s="47" t="s">
        <v>19</v>
      </c>
      <c r="D50" s="43">
        <v>134000</v>
      </c>
      <c r="E50" s="43">
        <f t="shared" si="8"/>
        <v>134000</v>
      </c>
      <c r="F50" s="56">
        <f t="shared" si="9"/>
        <v>134000</v>
      </c>
      <c r="G50" s="45">
        <v>0</v>
      </c>
      <c r="H50" s="3">
        <v>0</v>
      </c>
      <c r="I50" s="3">
        <v>0</v>
      </c>
      <c r="J50" s="6">
        <v>0</v>
      </c>
      <c r="K50" s="11"/>
      <c r="N50" s="288">
        <f t="shared" si="0"/>
        <v>0</v>
      </c>
    </row>
    <row r="51" spans="1:14" ht="63.75" customHeight="1">
      <c r="A51" s="317" t="s">
        <v>156</v>
      </c>
      <c r="B51" s="318" t="s">
        <v>2</v>
      </c>
      <c r="C51" s="319" t="s">
        <v>19</v>
      </c>
      <c r="D51" s="321">
        <v>0</v>
      </c>
      <c r="E51" s="321">
        <f t="shared" si="8"/>
        <v>0</v>
      </c>
      <c r="F51" s="389">
        <f t="shared" si="9"/>
        <v>70000</v>
      </c>
      <c r="G51" s="323">
        <v>70000</v>
      </c>
      <c r="H51" s="324">
        <v>0</v>
      </c>
      <c r="I51" s="324">
        <v>0</v>
      </c>
      <c r="J51" s="325">
        <v>0</v>
      </c>
      <c r="K51" s="11"/>
      <c r="N51" s="288">
        <f t="shared" si="0"/>
        <v>0</v>
      </c>
    </row>
    <row r="52" spans="1:14" ht="15">
      <c r="A52" s="317" t="s">
        <v>118</v>
      </c>
      <c r="B52" s="318" t="s">
        <v>2</v>
      </c>
      <c r="C52" s="319" t="s">
        <v>19</v>
      </c>
      <c r="D52" s="321">
        <v>0</v>
      </c>
      <c r="E52" s="321">
        <f t="shared" si="8"/>
        <v>0</v>
      </c>
      <c r="F52" s="389">
        <f t="shared" si="9"/>
        <v>70000</v>
      </c>
      <c r="G52" s="323">
        <v>70000</v>
      </c>
      <c r="H52" s="324">
        <v>0</v>
      </c>
      <c r="I52" s="324">
        <v>0</v>
      </c>
      <c r="J52" s="325">
        <v>0</v>
      </c>
      <c r="K52" s="11"/>
      <c r="N52" s="288">
        <f t="shared" si="0"/>
        <v>0</v>
      </c>
    </row>
    <row r="53" spans="1:14" ht="15.75" thickBot="1">
      <c r="A53" s="513" t="s">
        <v>20</v>
      </c>
      <c r="B53" s="514"/>
      <c r="C53" s="515"/>
      <c r="D53" s="115">
        <f aca="true" t="shared" si="10" ref="D53:J53">SUM(D47:D52)</f>
        <v>290581</v>
      </c>
      <c r="E53" s="115">
        <f t="shared" si="10"/>
        <v>290581</v>
      </c>
      <c r="F53" s="115">
        <f t="shared" si="10"/>
        <v>578581</v>
      </c>
      <c r="G53" s="115">
        <f t="shared" si="10"/>
        <v>288000</v>
      </c>
      <c r="H53" s="116">
        <f t="shared" si="10"/>
        <v>0</v>
      </c>
      <c r="I53" s="116">
        <f t="shared" si="10"/>
        <v>0</v>
      </c>
      <c r="J53" s="117">
        <f t="shared" si="10"/>
        <v>0</v>
      </c>
      <c r="K53" s="11"/>
      <c r="N53" s="288">
        <f t="shared" si="0"/>
        <v>0</v>
      </c>
    </row>
    <row r="54" spans="1:14" ht="19.5" customHeight="1" thickBot="1">
      <c r="A54" s="476" t="s">
        <v>21</v>
      </c>
      <c r="B54" s="477"/>
      <c r="C54" s="477"/>
      <c r="D54" s="477"/>
      <c r="E54" s="477"/>
      <c r="F54" s="477"/>
      <c r="G54" s="477"/>
      <c r="H54" s="477"/>
      <c r="I54" s="477"/>
      <c r="J54" s="478"/>
      <c r="K54" s="11"/>
      <c r="N54" s="288">
        <f t="shared" si="0"/>
        <v>0</v>
      </c>
    </row>
    <row r="55" spans="1:14" ht="79.5" customHeight="1">
      <c r="A55" s="63" t="s">
        <v>154</v>
      </c>
      <c r="B55" s="4" t="s">
        <v>2</v>
      </c>
      <c r="C55" s="5" t="s">
        <v>22</v>
      </c>
      <c r="D55" s="43">
        <v>1000000</v>
      </c>
      <c r="E55" s="43">
        <f>D55</f>
        <v>1000000</v>
      </c>
      <c r="F55" s="44">
        <f>D55+G55+H55+I55+J55</f>
        <v>1000000</v>
      </c>
      <c r="G55" s="141">
        <v>0</v>
      </c>
      <c r="H55" s="142">
        <v>0</v>
      </c>
      <c r="I55" s="142">
        <v>0</v>
      </c>
      <c r="J55" s="143">
        <v>0</v>
      </c>
      <c r="K55" s="11"/>
      <c r="N55" s="288">
        <f t="shared" si="0"/>
        <v>0</v>
      </c>
    </row>
    <row r="56" spans="1:14" ht="45.75" customHeight="1">
      <c r="A56" s="57" t="s">
        <v>145</v>
      </c>
      <c r="B56" s="46" t="s">
        <v>2</v>
      </c>
      <c r="C56" s="47" t="s">
        <v>22</v>
      </c>
      <c r="D56" s="48">
        <v>305000</v>
      </c>
      <c r="E56" s="43">
        <f aca="true" t="shared" si="11" ref="E56:E100">D56</f>
        <v>305000</v>
      </c>
      <c r="F56" s="44">
        <f aca="true" t="shared" si="12" ref="F56:F100">D56+G56+H56+I56+J56</f>
        <v>305000</v>
      </c>
      <c r="G56" s="141">
        <v>0</v>
      </c>
      <c r="H56" s="142">
        <v>0</v>
      </c>
      <c r="I56" s="142">
        <v>0</v>
      </c>
      <c r="J56" s="143">
        <v>0</v>
      </c>
      <c r="K56" s="11"/>
      <c r="M56" s="11"/>
      <c r="N56" s="288">
        <f t="shared" si="0"/>
        <v>0</v>
      </c>
    </row>
    <row r="57" spans="1:14" ht="26.25">
      <c r="A57" s="57" t="s">
        <v>153</v>
      </c>
      <c r="B57" s="46" t="s">
        <v>2</v>
      </c>
      <c r="C57" s="47" t="s">
        <v>22</v>
      </c>
      <c r="D57" s="48">
        <v>215000</v>
      </c>
      <c r="E57" s="43">
        <f t="shared" si="11"/>
        <v>215000</v>
      </c>
      <c r="F57" s="44">
        <f t="shared" si="12"/>
        <v>215000</v>
      </c>
      <c r="G57" s="141">
        <v>0</v>
      </c>
      <c r="H57" s="142">
        <v>0</v>
      </c>
      <c r="I57" s="142">
        <v>0</v>
      </c>
      <c r="J57" s="143">
        <v>0</v>
      </c>
      <c r="K57" s="11"/>
      <c r="M57" s="11"/>
      <c r="N57" s="288">
        <f t="shared" si="0"/>
        <v>0</v>
      </c>
    </row>
    <row r="58" spans="1:14" ht="26.25">
      <c r="A58" s="57" t="s">
        <v>28</v>
      </c>
      <c r="B58" s="46" t="s">
        <v>2</v>
      </c>
      <c r="C58" s="47" t="s">
        <v>22</v>
      </c>
      <c r="D58" s="48">
        <v>1540000</v>
      </c>
      <c r="E58" s="43">
        <f t="shared" si="11"/>
        <v>1540000</v>
      </c>
      <c r="F58" s="44">
        <f t="shared" si="12"/>
        <v>1540000</v>
      </c>
      <c r="G58" s="45">
        <v>0</v>
      </c>
      <c r="H58" s="3">
        <v>0</v>
      </c>
      <c r="I58" s="3">
        <v>0</v>
      </c>
      <c r="J58" s="6">
        <v>0</v>
      </c>
      <c r="K58" s="11"/>
      <c r="M58" s="11"/>
      <c r="N58" s="288">
        <f t="shared" si="0"/>
        <v>0</v>
      </c>
    </row>
    <row r="59" spans="1:14" ht="30" customHeight="1">
      <c r="A59" s="57" t="s">
        <v>121</v>
      </c>
      <c r="B59" s="46" t="s">
        <v>2</v>
      </c>
      <c r="C59" s="47" t="s">
        <v>22</v>
      </c>
      <c r="D59" s="48">
        <v>6100000</v>
      </c>
      <c r="E59" s="43">
        <f t="shared" si="11"/>
        <v>6100000</v>
      </c>
      <c r="F59" s="44">
        <f t="shared" si="12"/>
        <v>6100000</v>
      </c>
      <c r="G59" s="45">
        <v>0</v>
      </c>
      <c r="H59" s="3">
        <v>0</v>
      </c>
      <c r="I59" s="3">
        <v>0</v>
      </c>
      <c r="J59" s="6">
        <v>0</v>
      </c>
      <c r="K59" s="11"/>
      <c r="N59" s="288">
        <f t="shared" si="0"/>
        <v>0</v>
      </c>
    </row>
    <row r="60" spans="1:14" ht="15">
      <c r="A60" s="57" t="s">
        <v>57</v>
      </c>
      <c r="B60" s="46" t="s">
        <v>2</v>
      </c>
      <c r="C60" s="47" t="s">
        <v>22</v>
      </c>
      <c r="D60" s="48">
        <v>1000</v>
      </c>
      <c r="E60" s="43">
        <f t="shared" si="11"/>
        <v>1000</v>
      </c>
      <c r="F60" s="44">
        <f t="shared" si="12"/>
        <v>290000</v>
      </c>
      <c r="G60" s="45">
        <v>289000</v>
      </c>
      <c r="H60" s="3">
        <v>0</v>
      </c>
      <c r="I60" s="3">
        <v>0</v>
      </c>
      <c r="J60" s="6">
        <v>0</v>
      </c>
      <c r="K60" s="11"/>
      <c r="N60" s="288">
        <f t="shared" si="0"/>
        <v>0</v>
      </c>
    </row>
    <row r="61" spans="1:14" s="7" customFormat="1" ht="26.25">
      <c r="A61" s="317" t="s">
        <v>143</v>
      </c>
      <c r="B61" s="318" t="s">
        <v>2</v>
      </c>
      <c r="C61" s="319" t="s">
        <v>22</v>
      </c>
      <c r="D61" s="320">
        <v>42745</v>
      </c>
      <c r="E61" s="321">
        <f t="shared" si="11"/>
        <v>42745</v>
      </c>
      <c r="F61" s="322">
        <f t="shared" si="12"/>
        <v>100270</v>
      </c>
      <c r="G61" s="323">
        <v>57525</v>
      </c>
      <c r="H61" s="324">
        <v>0</v>
      </c>
      <c r="I61" s="324">
        <v>0</v>
      </c>
      <c r="J61" s="325">
        <v>0</v>
      </c>
      <c r="K61" s="11"/>
      <c r="N61" s="288">
        <f t="shared" si="0"/>
        <v>0</v>
      </c>
    </row>
    <row r="62" spans="1:14" s="7" customFormat="1" ht="39">
      <c r="A62" s="317" t="s">
        <v>148</v>
      </c>
      <c r="B62" s="318" t="s">
        <v>2</v>
      </c>
      <c r="C62" s="319" t="s">
        <v>22</v>
      </c>
      <c r="D62" s="320">
        <v>26000</v>
      </c>
      <c r="E62" s="321">
        <f t="shared" si="11"/>
        <v>26000</v>
      </c>
      <c r="F62" s="322">
        <f t="shared" si="12"/>
        <v>26000</v>
      </c>
      <c r="G62" s="323">
        <v>0</v>
      </c>
      <c r="H62" s="324">
        <v>0</v>
      </c>
      <c r="I62" s="324">
        <v>0</v>
      </c>
      <c r="J62" s="325">
        <v>0</v>
      </c>
      <c r="K62" s="11"/>
      <c r="N62" s="288">
        <f t="shared" si="0"/>
        <v>0</v>
      </c>
    </row>
    <row r="63" spans="1:14" ht="15">
      <c r="A63" s="57" t="s">
        <v>61</v>
      </c>
      <c r="B63" s="46" t="s">
        <v>2</v>
      </c>
      <c r="C63" s="47" t="s">
        <v>22</v>
      </c>
      <c r="D63" s="48">
        <v>156000</v>
      </c>
      <c r="E63" s="43">
        <f t="shared" si="11"/>
        <v>156000</v>
      </c>
      <c r="F63" s="44">
        <f t="shared" si="12"/>
        <v>156000</v>
      </c>
      <c r="G63" s="45">
        <v>0</v>
      </c>
      <c r="H63" s="3">
        <v>0</v>
      </c>
      <c r="I63" s="3">
        <v>0</v>
      </c>
      <c r="J63" s="6">
        <v>0</v>
      </c>
      <c r="K63" s="11"/>
      <c r="N63" s="288">
        <f t="shared" si="0"/>
        <v>0</v>
      </c>
    </row>
    <row r="64" spans="1:14" ht="15">
      <c r="A64" s="57" t="s">
        <v>60</v>
      </c>
      <c r="B64" s="46" t="s">
        <v>2</v>
      </c>
      <c r="C64" s="47" t="s">
        <v>22</v>
      </c>
      <c r="D64" s="48">
        <v>157000</v>
      </c>
      <c r="E64" s="43">
        <f t="shared" si="11"/>
        <v>157000</v>
      </c>
      <c r="F64" s="44">
        <f t="shared" si="12"/>
        <v>157000</v>
      </c>
      <c r="G64" s="45">
        <v>0</v>
      </c>
      <c r="H64" s="3">
        <v>0</v>
      </c>
      <c r="I64" s="3">
        <v>0</v>
      </c>
      <c r="J64" s="6">
        <v>0</v>
      </c>
      <c r="K64" s="11"/>
      <c r="N64" s="288">
        <f t="shared" si="0"/>
        <v>0</v>
      </c>
    </row>
    <row r="65" spans="1:14" ht="15">
      <c r="A65" s="57" t="s">
        <v>59</v>
      </c>
      <c r="B65" s="46" t="s">
        <v>2</v>
      </c>
      <c r="C65" s="47" t="s">
        <v>22</v>
      </c>
      <c r="D65" s="48">
        <v>146000</v>
      </c>
      <c r="E65" s="43">
        <f t="shared" si="11"/>
        <v>146000</v>
      </c>
      <c r="F65" s="44">
        <f t="shared" si="12"/>
        <v>157000</v>
      </c>
      <c r="G65" s="45">
        <v>11000</v>
      </c>
      <c r="H65" s="3">
        <v>0</v>
      </c>
      <c r="I65" s="3">
        <v>0</v>
      </c>
      <c r="J65" s="6">
        <v>0</v>
      </c>
      <c r="K65" s="11"/>
      <c r="N65" s="288">
        <f t="shared" si="0"/>
        <v>0</v>
      </c>
    </row>
    <row r="66" spans="1:14" ht="29.25" customHeight="1">
      <c r="A66" s="57" t="s">
        <v>302</v>
      </c>
      <c r="B66" s="46" t="s">
        <v>2</v>
      </c>
      <c r="C66" s="47" t="s">
        <v>22</v>
      </c>
      <c r="D66" s="48">
        <v>160000</v>
      </c>
      <c r="E66" s="43">
        <f t="shared" si="11"/>
        <v>160000</v>
      </c>
      <c r="F66" s="44">
        <f t="shared" si="12"/>
        <v>160000</v>
      </c>
      <c r="G66" s="45">
        <v>0</v>
      </c>
      <c r="H66" s="3">
        <v>0</v>
      </c>
      <c r="I66" s="3">
        <v>0</v>
      </c>
      <c r="J66" s="6">
        <v>0</v>
      </c>
      <c r="K66" s="11"/>
      <c r="N66" s="288">
        <f t="shared" si="0"/>
        <v>0</v>
      </c>
    </row>
    <row r="67" spans="1:14" ht="30" customHeight="1">
      <c r="A67" s="57" t="s">
        <v>58</v>
      </c>
      <c r="B67" s="46" t="s">
        <v>2</v>
      </c>
      <c r="C67" s="47" t="s">
        <v>22</v>
      </c>
      <c r="D67" s="48">
        <v>1000</v>
      </c>
      <c r="E67" s="43">
        <f t="shared" si="11"/>
        <v>1000</v>
      </c>
      <c r="F67" s="44">
        <f t="shared" si="12"/>
        <v>99000</v>
      </c>
      <c r="G67" s="45">
        <v>98000</v>
      </c>
      <c r="H67" s="3">
        <v>0</v>
      </c>
      <c r="I67" s="3">
        <v>0</v>
      </c>
      <c r="J67" s="6">
        <v>0</v>
      </c>
      <c r="K67" s="11"/>
      <c r="N67" s="288">
        <f t="shared" si="0"/>
        <v>0</v>
      </c>
    </row>
    <row r="68" spans="1:14" ht="30.75" customHeight="1">
      <c r="A68" s="57" t="s">
        <v>86</v>
      </c>
      <c r="B68" s="46" t="s">
        <v>2</v>
      </c>
      <c r="C68" s="47" t="s">
        <v>22</v>
      </c>
      <c r="D68" s="48">
        <v>154819</v>
      </c>
      <c r="E68" s="43">
        <f t="shared" si="11"/>
        <v>154819</v>
      </c>
      <c r="F68" s="44">
        <f t="shared" si="12"/>
        <v>154819</v>
      </c>
      <c r="G68" s="45">
        <v>0</v>
      </c>
      <c r="H68" s="3">
        <v>0</v>
      </c>
      <c r="I68" s="3">
        <v>0</v>
      </c>
      <c r="J68" s="6">
        <v>0</v>
      </c>
      <c r="K68" s="11"/>
      <c r="N68" s="288">
        <f t="shared" si="0"/>
        <v>0</v>
      </c>
    </row>
    <row r="69" spans="1:14" ht="26.25">
      <c r="A69" s="57" t="s">
        <v>160</v>
      </c>
      <c r="B69" s="46" t="s">
        <v>2</v>
      </c>
      <c r="C69" s="47" t="s">
        <v>22</v>
      </c>
      <c r="D69" s="48">
        <v>27000</v>
      </c>
      <c r="E69" s="43">
        <f t="shared" si="11"/>
        <v>27000</v>
      </c>
      <c r="F69" s="44">
        <f t="shared" si="12"/>
        <v>27000</v>
      </c>
      <c r="G69" s="45">
        <v>0</v>
      </c>
      <c r="H69" s="3">
        <v>0</v>
      </c>
      <c r="I69" s="3">
        <v>0</v>
      </c>
      <c r="J69" s="6">
        <v>0</v>
      </c>
      <c r="K69" s="11"/>
      <c r="N69" s="288">
        <f t="shared" si="0"/>
        <v>0</v>
      </c>
    </row>
    <row r="70" spans="1:14" s="7" customFormat="1" ht="29.25" customHeight="1">
      <c r="A70" s="317" t="s">
        <v>150</v>
      </c>
      <c r="B70" s="318" t="s">
        <v>2</v>
      </c>
      <c r="C70" s="319" t="s">
        <v>22</v>
      </c>
      <c r="D70" s="320">
        <v>17000</v>
      </c>
      <c r="E70" s="321">
        <f t="shared" si="11"/>
        <v>17000</v>
      </c>
      <c r="F70" s="322">
        <f t="shared" si="12"/>
        <v>17000</v>
      </c>
      <c r="G70" s="323">
        <v>0</v>
      </c>
      <c r="H70" s="324">
        <v>0</v>
      </c>
      <c r="I70" s="324">
        <v>0</v>
      </c>
      <c r="J70" s="325">
        <v>0</v>
      </c>
      <c r="K70" s="11"/>
      <c r="N70" s="288">
        <f t="shared" si="0"/>
        <v>0</v>
      </c>
    </row>
    <row r="71" spans="1:14" s="7" customFormat="1" ht="35.25" customHeight="1">
      <c r="A71" s="57" t="s">
        <v>184</v>
      </c>
      <c r="B71" s="46" t="s">
        <v>2</v>
      </c>
      <c r="C71" s="47" t="s">
        <v>22</v>
      </c>
      <c r="D71" s="48">
        <v>1000</v>
      </c>
      <c r="E71" s="43">
        <f t="shared" si="11"/>
        <v>1000</v>
      </c>
      <c r="F71" s="44">
        <f t="shared" si="12"/>
        <v>160650</v>
      </c>
      <c r="G71" s="45">
        <v>159650</v>
      </c>
      <c r="H71" s="3"/>
      <c r="I71" s="3"/>
      <c r="J71" s="6"/>
      <c r="K71" s="11"/>
      <c r="N71" s="288">
        <f t="shared" si="0"/>
        <v>0</v>
      </c>
    </row>
    <row r="72" spans="1:14" s="7" customFormat="1" ht="51.75">
      <c r="A72" s="57" t="s">
        <v>213</v>
      </c>
      <c r="B72" s="46" t="s">
        <v>2</v>
      </c>
      <c r="C72" s="47" t="s">
        <v>22</v>
      </c>
      <c r="D72" s="48">
        <v>1000</v>
      </c>
      <c r="E72" s="43">
        <f t="shared" si="11"/>
        <v>1000</v>
      </c>
      <c r="F72" s="44">
        <f t="shared" si="12"/>
        <v>40000</v>
      </c>
      <c r="G72" s="45">
        <v>39000</v>
      </c>
      <c r="H72" s="3">
        <v>0</v>
      </c>
      <c r="I72" s="3">
        <v>0</v>
      </c>
      <c r="J72" s="6">
        <v>0</v>
      </c>
      <c r="K72" s="11"/>
      <c r="N72" s="288">
        <f t="shared" si="0"/>
        <v>0</v>
      </c>
    </row>
    <row r="73" spans="1:14" s="7" customFormat="1" ht="44.25" customHeight="1">
      <c r="A73" s="317" t="s">
        <v>214</v>
      </c>
      <c r="B73" s="318" t="s">
        <v>2</v>
      </c>
      <c r="C73" s="319" t="s">
        <v>22</v>
      </c>
      <c r="D73" s="320">
        <v>0</v>
      </c>
      <c r="E73" s="321">
        <f t="shared" si="11"/>
        <v>0</v>
      </c>
      <c r="F73" s="322">
        <f t="shared" si="12"/>
        <v>11900</v>
      </c>
      <c r="G73" s="323">
        <v>11900</v>
      </c>
      <c r="H73" s="324">
        <v>0</v>
      </c>
      <c r="I73" s="324">
        <v>0</v>
      </c>
      <c r="J73" s="325">
        <v>0</v>
      </c>
      <c r="K73" s="11"/>
      <c r="N73" s="288">
        <f t="shared" si="0"/>
        <v>0</v>
      </c>
    </row>
    <row r="74" spans="1:14" s="7" customFormat="1" ht="26.25">
      <c r="A74" s="317" t="s">
        <v>215</v>
      </c>
      <c r="B74" s="318" t="s">
        <v>2</v>
      </c>
      <c r="C74" s="319" t="s">
        <v>22</v>
      </c>
      <c r="D74" s="320">
        <v>0</v>
      </c>
      <c r="E74" s="321">
        <f t="shared" si="11"/>
        <v>0</v>
      </c>
      <c r="F74" s="322">
        <f t="shared" si="12"/>
        <v>11900</v>
      </c>
      <c r="G74" s="323">
        <v>11900</v>
      </c>
      <c r="H74" s="324">
        <v>0</v>
      </c>
      <c r="I74" s="324">
        <v>0</v>
      </c>
      <c r="J74" s="325">
        <v>0</v>
      </c>
      <c r="K74" s="11"/>
      <c r="N74" s="288">
        <f t="shared" si="0"/>
        <v>0</v>
      </c>
    </row>
    <row r="75" spans="1:14" s="7" customFormat="1" ht="26.25">
      <c r="A75" s="317" t="s">
        <v>216</v>
      </c>
      <c r="B75" s="318" t="s">
        <v>2</v>
      </c>
      <c r="C75" s="319" t="s">
        <v>22</v>
      </c>
      <c r="D75" s="320">
        <v>0</v>
      </c>
      <c r="E75" s="321">
        <f t="shared" si="11"/>
        <v>0</v>
      </c>
      <c r="F75" s="322">
        <f t="shared" si="12"/>
        <v>11900</v>
      </c>
      <c r="G75" s="323">
        <v>11900</v>
      </c>
      <c r="H75" s="324">
        <v>0</v>
      </c>
      <c r="I75" s="324">
        <v>0</v>
      </c>
      <c r="J75" s="325">
        <v>0</v>
      </c>
      <c r="K75" s="11"/>
      <c r="N75" s="288">
        <f t="shared" si="0"/>
        <v>0</v>
      </c>
    </row>
    <row r="76" spans="1:14" s="7" customFormat="1" ht="26.25">
      <c r="A76" s="317" t="s">
        <v>217</v>
      </c>
      <c r="B76" s="318" t="s">
        <v>2</v>
      </c>
      <c r="C76" s="319" t="s">
        <v>22</v>
      </c>
      <c r="D76" s="320">
        <v>0</v>
      </c>
      <c r="E76" s="321">
        <f t="shared" si="11"/>
        <v>0</v>
      </c>
      <c r="F76" s="322">
        <f t="shared" si="12"/>
        <v>28560</v>
      </c>
      <c r="G76" s="323">
        <v>28560</v>
      </c>
      <c r="H76" s="324">
        <v>0</v>
      </c>
      <c r="I76" s="324">
        <v>0</v>
      </c>
      <c r="J76" s="325">
        <v>0</v>
      </c>
      <c r="K76" s="11"/>
      <c r="N76" s="288">
        <f aca="true" t="shared" si="13" ref="N76:N139">E76+G76-F76+H76+I76+J76</f>
        <v>0</v>
      </c>
    </row>
    <row r="77" spans="1:14" s="7" customFormat="1" ht="26.25">
      <c r="A77" s="317" t="s">
        <v>218</v>
      </c>
      <c r="B77" s="318" t="s">
        <v>2</v>
      </c>
      <c r="C77" s="319" t="s">
        <v>22</v>
      </c>
      <c r="D77" s="320">
        <v>0</v>
      </c>
      <c r="E77" s="321">
        <f t="shared" si="11"/>
        <v>0</v>
      </c>
      <c r="F77" s="322">
        <f t="shared" si="12"/>
        <v>11900</v>
      </c>
      <c r="G77" s="323">
        <v>11900</v>
      </c>
      <c r="H77" s="324">
        <v>0</v>
      </c>
      <c r="I77" s="324">
        <v>0</v>
      </c>
      <c r="J77" s="325">
        <v>0</v>
      </c>
      <c r="K77" s="11"/>
      <c r="N77" s="288">
        <f t="shared" si="13"/>
        <v>0</v>
      </c>
    </row>
    <row r="78" spans="1:14" s="7" customFormat="1" ht="26.25">
      <c r="A78" s="317" t="s">
        <v>219</v>
      </c>
      <c r="B78" s="318" t="s">
        <v>2</v>
      </c>
      <c r="C78" s="319" t="s">
        <v>22</v>
      </c>
      <c r="D78" s="320">
        <v>0</v>
      </c>
      <c r="E78" s="321">
        <f t="shared" si="11"/>
        <v>0</v>
      </c>
      <c r="F78" s="322">
        <f t="shared" si="12"/>
        <v>14280</v>
      </c>
      <c r="G78" s="323">
        <v>14280</v>
      </c>
      <c r="H78" s="324">
        <v>0</v>
      </c>
      <c r="I78" s="324">
        <v>0</v>
      </c>
      <c r="J78" s="325">
        <v>0</v>
      </c>
      <c r="K78" s="11"/>
      <c r="N78" s="288">
        <f t="shared" si="13"/>
        <v>0</v>
      </c>
    </row>
    <row r="79" spans="1:14" s="7" customFormat="1" ht="26.25">
      <c r="A79" s="317" t="s">
        <v>220</v>
      </c>
      <c r="B79" s="318" t="s">
        <v>2</v>
      </c>
      <c r="C79" s="319" t="s">
        <v>22</v>
      </c>
      <c r="D79" s="320">
        <v>0</v>
      </c>
      <c r="E79" s="321">
        <f t="shared" si="11"/>
        <v>0</v>
      </c>
      <c r="F79" s="322">
        <f t="shared" si="12"/>
        <v>9520</v>
      </c>
      <c r="G79" s="323">
        <v>9520</v>
      </c>
      <c r="H79" s="324">
        <v>0</v>
      </c>
      <c r="I79" s="324">
        <v>0</v>
      </c>
      <c r="J79" s="325">
        <v>0</v>
      </c>
      <c r="K79" s="11"/>
      <c r="N79" s="288">
        <f t="shared" si="13"/>
        <v>0</v>
      </c>
    </row>
    <row r="80" spans="1:14" s="7" customFormat="1" ht="26.25">
      <c r="A80" s="57" t="s">
        <v>251</v>
      </c>
      <c r="B80" s="46" t="s">
        <v>2</v>
      </c>
      <c r="C80" s="47" t="s">
        <v>22</v>
      </c>
      <c r="D80" s="48">
        <v>1000</v>
      </c>
      <c r="E80" s="43">
        <f t="shared" si="11"/>
        <v>1000</v>
      </c>
      <c r="F80" s="44">
        <f t="shared" si="12"/>
        <v>160000</v>
      </c>
      <c r="G80" s="45">
        <v>159000</v>
      </c>
      <c r="H80" s="3">
        <v>0</v>
      </c>
      <c r="I80" s="3">
        <v>0</v>
      </c>
      <c r="J80" s="6">
        <v>0</v>
      </c>
      <c r="K80" s="11"/>
      <c r="N80" s="288">
        <f t="shared" si="13"/>
        <v>0</v>
      </c>
    </row>
    <row r="81" spans="1:14" s="7" customFormat="1" ht="31.5" customHeight="1">
      <c r="A81" s="57" t="s">
        <v>252</v>
      </c>
      <c r="B81" s="46" t="s">
        <v>2</v>
      </c>
      <c r="C81" s="47" t="s">
        <v>22</v>
      </c>
      <c r="D81" s="48">
        <v>1000</v>
      </c>
      <c r="E81" s="43">
        <f t="shared" si="11"/>
        <v>1000</v>
      </c>
      <c r="F81" s="44">
        <f t="shared" si="12"/>
        <v>160000</v>
      </c>
      <c r="G81" s="45">
        <v>159000</v>
      </c>
      <c r="H81" s="3">
        <v>0</v>
      </c>
      <c r="I81" s="3">
        <v>0</v>
      </c>
      <c r="J81" s="6">
        <v>0</v>
      </c>
      <c r="K81" s="11"/>
      <c r="N81" s="288">
        <f t="shared" si="13"/>
        <v>0</v>
      </c>
    </row>
    <row r="82" spans="1:14" s="7" customFormat="1" ht="29.25" customHeight="1">
      <c r="A82" s="57" t="s">
        <v>253</v>
      </c>
      <c r="B82" s="46" t="s">
        <v>2</v>
      </c>
      <c r="C82" s="47" t="s">
        <v>22</v>
      </c>
      <c r="D82" s="48">
        <v>1000</v>
      </c>
      <c r="E82" s="43">
        <f t="shared" si="11"/>
        <v>1000</v>
      </c>
      <c r="F82" s="44">
        <f t="shared" si="12"/>
        <v>160000</v>
      </c>
      <c r="G82" s="45">
        <v>159000</v>
      </c>
      <c r="H82" s="3">
        <v>0</v>
      </c>
      <c r="I82" s="3">
        <v>0</v>
      </c>
      <c r="J82" s="6">
        <v>0</v>
      </c>
      <c r="K82" s="11"/>
      <c r="N82" s="288">
        <f t="shared" si="13"/>
        <v>0</v>
      </c>
    </row>
    <row r="83" spans="1:14" s="7" customFormat="1" ht="26.25">
      <c r="A83" s="57" t="s">
        <v>254</v>
      </c>
      <c r="B83" s="46" t="s">
        <v>2</v>
      </c>
      <c r="C83" s="47" t="s">
        <v>22</v>
      </c>
      <c r="D83" s="48">
        <v>1000</v>
      </c>
      <c r="E83" s="43">
        <f t="shared" si="11"/>
        <v>1000</v>
      </c>
      <c r="F83" s="44">
        <f t="shared" si="12"/>
        <v>160000</v>
      </c>
      <c r="G83" s="45">
        <v>159000</v>
      </c>
      <c r="H83" s="3">
        <v>0</v>
      </c>
      <c r="I83" s="3">
        <v>0</v>
      </c>
      <c r="J83" s="6">
        <v>0</v>
      </c>
      <c r="K83" s="11"/>
      <c r="N83" s="288">
        <f t="shared" si="13"/>
        <v>0</v>
      </c>
    </row>
    <row r="84" spans="1:14" s="7" customFormat="1" ht="26.25">
      <c r="A84" s="57" t="s">
        <v>255</v>
      </c>
      <c r="B84" s="46" t="s">
        <v>2</v>
      </c>
      <c r="C84" s="47" t="s">
        <v>22</v>
      </c>
      <c r="D84" s="48">
        <v>1000</v>
      </c>
      <c r="E84" s="43">
        <f t="shared" si="11"/>
        <v>1000</v>
      </c>
      <c r="F84" s="44">
        <f t="shared" si="12"/>
        <v>160000</v>
      </c>
      <c r="G84" s="45">
        <v>159000</v>
      </c>
      <c r="H84" s="3">
        <v>0</v>
      </c>
      <c r="I84" s="3">
        <v>0</v>
      </c>
      <c r="J84" s="6">
        <v>0</v>
      </c>
      <c r="K84" s="11"/>
      <c r="N84" s="288">
        <f t="shared" si="13"/>
        <v>0</v>
      </c>
    </row>
    <row r="85" spans="1:14" s="7" customFormat="1" ht="26.25">
      <c r="A85" s="57" t="s">
        <v>256</v>
      </c>
      <c r="B85" s="46" t="s">
        <v>2</v>
      </c>
      <c r="C85" s="47" t="s">
        <v>22</v>
      </c>
      <c r="D85" s="48">
        <v>1000</v>
      </c>
      <c r="E85" s="43">
        <f t="shared" si="11"/>
        <v>1000</v>
      </c>
      <c r="F85" s="44">
        <f t="shared" si="12"/>
        <v>160000</v>
      </c>
      <c r="G85" s="45">
        <v>159000</v>
      </c>
      <c r="H85" s="3">
        <v>0</v>
      </c>
      <c r="I85" s="3">
        <v>0</v>
      </c>
      <c r="J85" s="6">
        <v>0</v>
      </c>
      <c r="K85" s="11"/>
      <c r="N85" s="288">
        <f t="shared" si="13"/>
        <v>0</v>
      </c>
    </row>
    <row r="86" spans="1:14" s="7" customFormat="1" ht="30.75" customHeight="1">
      <c r="A86" s="57" t="s">
        <v>257</v>
      </c>
      <c r="B86" s="46" t="s">
        <v>2</v>
      </c>
      <c r="C86" s="47" t="s">
        <v>22</v>
      </c>
      <c r="D86" s="48">
        <v>1000</v>
      </c>
      <c r="E86" s="43">
        <f t="shared" si="11"/>
        <v>1000</v>
      </c>
      <c r="F86" s="44">
        <f t="shared" si="12"/>
        <v>160000</v>
      </c>
      <c r="G86" s="45">
        <v>159000</v>
      </c>
      <c r="H86" s="3">
        <v>0</v>
      </c>
      <c r="I86" s="3">
        <v>0</v>
      </c>
      <c r="J86" s="6">
        <v>0</v>
      </c>
      <c r="K86" s="11"/>
      <c r="N86" s="288">
        <f t="shared" si="13"/>
        <v>0</v>
      </c>
    </row>
    <row r="87" spans="1:14" s="7" customFormat="1" ht="28.5" customHeight="1">
      <c r="A87" s="57" t="s">
        <v>258</v>
      </c>
      <c r="B87" s="46" t="s">
        <v>2</v>
      </c>
      <c r="C87" s="47" t="s">
        <v>22</v>
      </c>
      <c r="D87" s="48">
        <v>1000</v>
      </c>
      <c r="E87" s="43">
        <f t="shared" si="11"/>
        <v>1000</v>
      </c>
      <c r="F87" s="44">
        <f t="shared" si="12"/>
        <v>160000</v>
      </c>
      <c r="G87" s="45">
        <v>159000</v>
      </c>
      <c r="H87" s="3">
        <v>0</v>
      </c>
      <c r="I87" s="3">
        <v>0</v>
      </c>
      <c r="J87" s="6">
        <v>0</v>
      </c>
      <c r="K87" s="11"/>
      <c r="N87" s="288">
        <f t="shared" si="13"/>
        <v>0</v>
      </c>
    </row>
    <row r="88" spans="1:14" s="7" customFormat="1" ht="30" customHeight="1">
      <c r="A88" s="57" t="s">
        <v>259</v>
      </c>
      <c r="B88" s="46" t="s">
        <v>2</v>
      </c>
      <c r="C88" s="47" t="s">
        <v>22</v>
      </c>
      <c r="D88" s="48">
        <v>1000</v>
      </c>
      <c r="E88" s="43">
        <f t="shared" si="11"/>
        <v>1000</v>
      </c>
      <c r="F88" s="44">
        <f t="shared" si="12"/>
        <v>160000</v>
      </c>
      <c r="G88" s="45">
        <v>159000</v>
      </c>
      <c r="H88" s="3">
        <v>0</v>
      </c>
      <c r="I88" s="3">
        <v>0</v>
      </c>
      <c r="J88" s="6">
        <v>0</v>
      </c>
      <c r="K88" s="11"/>
      <c r="N88" s="288">
        <f t="shared" si="13"/>
        <v>0</v>
      </c>
    </row>
    <row r="89" spans="1:14" s="7" customFormat="1" ht="25.5" customHeight="1">
      <c r="A89" s="57" t="s">
        <v>260</v>
      </c>
      <c r="B89" s="46" t="s">
        <v>2</v>
      </c>
      <c r="C89" s="47" t="s">
        <v>22</v>
      </c>
      <c r="D89" s="48">
        <v>1000</v>
      </c>
      <c r="E89" s="43">
        <f t="shared" si="11"/>
        <v>1000</v>
      </c>
      <c r="F89" s="44">
        <f t="shared" si="12"/>
        <v>160000</v>
      </c>
      <c r="G89" s="45">
        <v>159000</v>
      </c>
      <c r="H89" s="3">
        <v>0</v>
      </c>
      <c r="I89" s="3">
        <v>0</v>
      </c>
      <c r="J89" s="6">
        <v>0</v>
      </c>
      <c r="K89" s="11"/>
      <c r="N89" s="288">
        <f t="shared" si="13"/>
        <v>0</v>
      </c>
    </row>
    <row r="90" spans="1:14" s="7" customFormat="1" ht="22.5" customHeight="1">
      <c r="A90" s="317" t="s">
        <v>151</v>
      </c>
      <c r="B90" s="318" t="s">
        <v>2</v>
      </c>
      <c r="C90" s="319" t="s">
        <v>22</v>
      </c>
      <c r="D90" s="320">
        <v>37000</v>
      </c>
      <c r="E90" s="321">
        <f t="shared" si="11"/>
        <v>37000</v>
      </c>
      <c r="F90" s="322">
        <f t="shared" si="12"/>
        <v>37000</v>
      </c>
      <c r="G90" s="323">
        <v>0</v>
      </c>
      <c r="H90" s="324">
        <v>0</v>
      </c>
      <c r="I90" s="324">
        <v>0</v>
      </c>
      <c r="J90" s="325">
        <v>0</v>
      </c>
      <c r="K90" s="11"/>
      <c r="N90" s="288">
        <f t="shared" si="13"/>
        <v>0</v>
      </c>
    </row>
    <row r="91" spans="1:14" s="7" customFormat="1" ht="26.25">
      <c r="A91" s="317" t="s">
        <v>144</v>
      </c>
      <c r="B91" s="318" t="s">
        <v>2</v>
      </c>
      <c r="C91" s="319" t="s">
        <v>22</v>
      </c>
      <c r="D91" s="320">
        <v>0</v>
      </c>
      <c r="E91" s="321">
        <f t="shared" si="11"/>
        <v>0</v>
      </c>
      <c r="F91" s="322">
        <f t="shared" si="12"/>
        <v>133000</v>
      </c>
      <c r="G91" s="323">
        <v>133000</v>
      </c>
      <c r="H91" s="324">
        <v>0</v>
      </c>
      <c r="I91" s="324">
        <v>0</v>
      </c>
      <c r="J91" s="325">
        <v>0</v>
      </c>
      <c r="K91" s="11"/>
      <c r="N91" s="288">
        <f t="shared" si="13"/>
        <v>0</v>
      </c>
    </row>
    <row r="92" spans="1:14" s="7" customFormat="1" ht="39">
      <c r="A92" s="317" t="s">
        <v>147</v>
      </c>
      <c r="B92" s="318" t="s">
        <v>2</v>
      </c>
      <c r="C92" s="319" t="s">
        <v>22</v>
      </c>
      <c r="D92" s="320">
        <v>43000</v>
      </c>
      <c r="E92" s="321">
        <f t="shared" si="11"/>
        <v>43000</v>
      </c>
      <c r="F92" s="322">
        <f t="shared" si="12"/>
        <v>43000</v>
      </c>
      <c r="G92" s="323">
        <v>0</v>
      </c>
      <c r="H92" s="324">
        <v>0</v>
      </c>
      <c r="I92" s="324">
        <v>0</v>
      </c>
      <c r="J92" s="325">
        <v>0</v>
      </c>
      <c r="K92" s="11"/>
      <c r="N92" s="288">
        <f t="shared" si="13"/>
        <v>0</v>
      </c>
    </row>
    <row r="93" spans="1:14" s="7" customFormat="1" ht="15">
      <c r="A93" s="317" t="s">
        <v>89</v>
      </c>
      <c r="B93" s="318" t="s">
        <v>2</v>
      </c>
      <c r="C93" s="319" t="s">
        <v>22</v>
      </c>
      <c r="D93" s="320">
        <v>0</v>
      </c>
      <c r="E93" s="321">
        <f t="shared" si="11"/>
        <v>0</v>
      </c>
      <c r="F93" s="322">
        <f t="shared" si="12"/>
        <v>150000</v>
      </c>
      <c r="G93" s="323">
        <v>150000</v>
      </c>
      <c r="H93" s="324">
        <v>0</v>
      </c>
      <c r="I93" s="324">
        <v>0</v>
      </c>
      <c r="J93" s="325">
        <v>0</v>
      </c>
      <c r="K93" s="11"/>
      <c r="N93" s="288">
        <f t="shared" si="13"/>
        <v>0</v>
      </c>
    </row>
    <row r="94" spans="1:14" ht="16.5" customHeight="1">
      <c r="A94" s="317" t="s">
        <v>90</v>
      </c>
      <c r="B94" s="318" t="s">
        <v>2</v>
      </c>
      <c r="C94" s="319" t="s">
        <v>22</v>
      </c>
      <c r="D94" s="320">
        <v>0</v>
      </c>
      <c r="E94" s="321">
        <f t="shared" si="11"/>
        <v>0</v>
      </c>
      <c r="F94" s="322">
        <f t="shared" si="12"/>
        <v>150000</v>
      </c>
      <c r="G94" s="323">
        <v>150000</v>
      </c>
      <c r="H94" s="324">
        <v>0</v>
      </c>
      <c r="I94" s="324">
        <v>0</v>
      </c>
      <c r="J94" s="325">
        <v>0</v>
      </c>
      <c r="K94" s="11"/>
      <c r="N94" s="288">
        <f t="shared" si="13"/>
        <v>0</v>
      </c>
    </row>
    <row r="95" spans="1:14" ht="15">
      <c r="A95" s="57" t="s">
        <v>29</v>
      </c>
      <c r="B95" s="46" t="s">
        <v>2</v>
      </c>
      <c r="C95" s="47" t="s">
        <v>22</v>
      </c>
      <c r="D95" s="48">
        <v>1098458</v>
      </c>
      <c r="E95" s="43">
        <f t="shared" si="11"/>
        <v>1098458</v>
      </c>
      <c r="F95" s="44">
        <f t="shared" si="12"/>
        <v>1098458</v>
      </c>
      <c r="G95" s="45">
        <v>0</v>
      </c>
      <c r="H95" s="3">
        <v>0</v>
      </c>
      <c r="I95" s="3">
        <v>0</v>
      </c>
      <c r="J95" s="6">
        <v>0</v>
      </c>
      <c r="K95" s="11"/>
      <c r="N95" s="288">
        <f t="shared" si="13"/>
        <v>0</v>
      </c>
    </row>
    <row r="96" spans="1:14" s="18" customFormat="1" ht="26.25">
      <c r="A96" s="57" t="s">
        <v>303</v>
      </c>
      <c r="B96" s="46" t="s">
        <v>2</v>
      </c>
      <c r="C96" s="47" t="s">
        <v>22</v>
      </c>
      <c r="D96" s="48">
        <v>30000</v>
      </c>
      <c r="E96" s="43">
        <f t="shared" si="11"/>
        <v>30000</v>
      </c>
      <c r="F96" s="44">
        <f t="shared" si="12"/>
        <v>30000</v>
      </c>
      <c r="G96" s="45">
        <v>0</v>
      </c>
      <c r="H96" s="3">
        <v>0</v>
      </c>
      <c r="I96" s="3">
        <v>0</v>
      </c>
      <c r="J96" s="6">
        <v>0</v>
      </c>
      <c r="K96" s="11"/>
      <c r="N96" s="288">
        <f t="shared" si="13"/>
        <v>0</v>
      </c>
    </row>
    <row r="97" spans="1:14" s="18" customFormat="1" ht="15">
      <c r="A97" s="57" t="s">
        <v>227</v>
      </c>
      <c r="B97" s="46" t="s">
        <v>2</v>
      </c>
      <c r="C97" s="47" t="s">
        <v>22</v>
      </c>
      <c r="D97" s="48">
        <v>73000</v>
      </c>
      <c r="E97" s="43">
        <f t="shared" si="11"/>
        <v>73000</v>
      </c>
      <c r="F97" s="44">
        <f t="shared" si="12"/>
        <v>73000</v>
      </c>
      <c r="G97" s="45">
        <v>0</v>
      </c>
      <c r="H97" s="3">
        <v>0</v>
      </c>
      <c r="I97" s="3">
        <v>0</v>
      </c>
      <c r="J97" s="6">
        <v>0</v>
      </c>
      <c r="K97" s="11"/>
      <c r="N97" s="288">
        <f t="shared" si="13"/>
        <v>0</v>
      </c>
    </row>
    <row r="98" spans="1:14" s="18" customFormat="1" ht="26.25">
      <c r="A98" s="57" t="s">
        <v>30</v>
      </c>
      <c r="B98" s="46" t="s">
        <v>2</v>
      </c>
      <c r="C98" s="47" t="s">
        <v>22</v>
      </c>
      <c r="D98" s="48">
        <v>40000</v>
      </c>
      <c r="E98" s="43">
        <f t="shared" si="11"/>
        <v>40000</v>
      </c>
      <c r="F98" s="44">
        <f t="shared" si="12"/>
        <v>40000</v>
      </c>
      <c r="G98" s="45">
        <v>0</v>
      </c>
      <c r="H98" s="3">
        <v>0</v>
      </c>
      <c r="I98" s="3">
        <v>0</v>
      </c>
      <c r="J98" s="6">
        <v>0</v>
      </c>
      <c r="K98" s="11"/>
      <c r="N98" s="288">
        <f t="shared" si="13"/>
        <v>0</v>
      </c>
    </row>
    <row r="99" spans="1:14" s="2" customFormat="1" ht="15">
      <c r="A99" s="79" t="s">
        <v>149</v>
      </c>
      <c r="B99" s="80" t="s">
        <v>2</v>
      </c>
      <c r="C99" s="81" t="s">
        <v>22</v>
      </c>
      <c r="D99" s="82">
        <v>1000</v>
      </c>
      <c r="E99" s="43">
        <f t="shared" si="11"/>
        <v>1000</v>
      </c>
      <c r="F99" s="44">
        <f t="shared" si="12"/>
        <v>1000</v>
      </c>
      <c r="G99" s="83">
        <v>0</v>
      </c>
      <c r="H99" s="49">
        <v>0</v>
      </c>
      <c r="I99" s="49">
        <v>0</v>
      </c>
      <c r="J99" s="50">
        <v>0</v>
      </c>
      <c r="K99" s="11"/>
      <c r="N99" s="288">
        <f t="shared" si="13"/>
        <v>0</v>
      </c>
    </row>
    <row r="100" spans="1:14" ht="27" thickBot="1">
      <c r="A100" s="118" t="s">
        <v>31</v>
      </c>
      <c r="B100" s="119" t="s">
        <v>2</v>
      </c>
      <c r="C100" s="120" t="s">
        <v>22</v>
      </c>
      <c r="D100" s="121">
        <v>580000</v>
      </c>
      <c r="E100" s="43">
        <f t="shared" si="11"/>
        <v>580000</v>
      </c>
      <c r="F100" s="44">
        <f t="shared" si="12"/>
        <v>580000</v>
      </c>
      <c r="G100" s="122">
        <v>0</v>
      </c>
      <c r="H100" s="123">
        <v>0</v>
      </c>
      <c r="I100" s="123">
        <v>0</v>
      </c>
      <c r="J100" s="124">
        <v>0</v>
      </c>
      <c r="N100" s="288">
        <f t="shared" si="13"/>
        <v>0</v>
      </c>
    </row>
    <row r="101" spans="1:14" ht="15.75" thickBot="1">
      <c r="A101" s="549" t="s">
        <v>23</v>
      </c>
      <c r="B101" s="550"/>
      <c r="C101" s="551"/>
      <c r="D101" s="326">
        <f aca="true" t="shared" si="14" ref="D101:J101">SUM(D55:D100)</f>
        <v>11963022</v>
      </c>
      <c r="E101" s="326">
        <f t="shared" si="14"/>
        <v>11963022</v>
      </c>
      <c r="F101" s="87">
        <f t="shared" si="14"/>
        <v>14740157</v>
      </c>
      <c r="G101" s="88">
        <f t="shared" si="14"/>
        <v>2777135</v>
      </c>
      <c r="H101" s="88">
        <f t="shared" si="14"/>
        <v>0</v>
      </c>
      <c r="I101" s="88">
        <f t="shared" si="14"/>
        <v>0</v>
      </c>
      <c r="J101" s="89">
        <f t="shared" si="14"/>
        <v>0</v>
      </c>
      <c r="N101" s="288">
        <f t="shared" si="13"/>
        <v>0</v>
      </c>
    </row>
    <row r="102" spans="1:14" ht="19.5" customHeight="1" thickBot="1">
      <c r="A102" s="543" t="s">
        <v>128</v>
      </c>
      <c r="B102" s="544"/>
      <c r="C102" s="544"/>
      <c r="D102" s="544"/>
      <c r="E102" s="544"/>
      <c r="F102" s="544"/>
      <c r="G102" s="544"/>
      <c r="H102" s="544"/>
      <c r="I102" s="544"/>
      <c r="J102" s="545"/>
      <c r="N102" s="288">
        <f t="shared" si="13"/>
        <v>0</v>
      </c>
    </row>
    <row r="103" spans="1:14" ht="19.5" customHeight="1" thickBot="1">
      <c r="A103" s="64" t="s">
        <v>140</v>
      </c>
      <c r="B103" s="65" t="s">
        <v>2</v>
      </c>
      <c r="C103" s="66" t="s">
        <v>127</v>
      </c>
      <c r="D103" s="67">
        <v>140000</v>
      </c>
      <c r="E103" s="67">
        <v>140000</v>
      </c>
      <c r="F103" s="68">
        <v>140000</v>
      </c>
      <c r="G103" s="197">
        <v>0</v>
      </c>
      <c r="H103" s="198">
        <v>0</v>
      </c>
      <c r="I103" s="198">
        <v>0</v>
      </c>
      <c r="J103" s="199">
        <v>0</v>
      </c>
      <c r="N103" s="288">
        <f t="shared" si="13"/>
        <v>0</v>
      </c>
    </row>
    <row r="104" spans="1:14" ht="15.75" thickBot="1">
      <c r="A104" s="93" t="s">
        <v>126</v>
      </c>
      <c r="B104" s="94"/>
      <c r="C104" s="90"/>
      <c r="D104" s="91">
        <f>D103</f>
        <v>140000</v>
      </c>
      <c r="E104" s="91">
        <f aca="true" t="shared" si="15" ref="E104:J104">E103</f>
        <v>140000</v>
      </c>
      <c r="F104" s="89">
        <f t="shared" si="15"/>
        <v>140000</v>
      </c>
      <c r="G104" s="92">
        <f t="shared" si="15"/>
        <v>0</v>
      </c>
      <c r="H104" s="91">
        <f t="shared" si="15"/>
        <v>0</v>
      </c>
      <c r="I104" s="91">
        <f t="shared" si="15"/>
        <v>0</v>
      </c>
      <c r="J104" s="89">
        <f t="shared" si="15"/>
        <v>0</v>
      </c>
      <c r="N104" s="288">
        <f t="shared" si="13"/>
        <v>0</v>
      </c>
    </row>
    <row r="105" spans="1:14" ht="19.5" customHeight="1" thickBot="1">
      <c r="A105" s="482" t="s">
        <v>24</v>
      </c>
      <c r="B105" s="572"/>
      <c r="C105" s="572"/>
      <c r="D105" s="572"/>
      <c r="E105" s="572"/>
      <c r="F105" s="572"/>
      <c r="G105" s="572"/>
      <c r="H105" s="572"/>
      <c r="I105" s="572"/>
      <c r="J105" s="484"/>
      <c r="N105" s="288">
        <f t="shared" si="13"/>
        <v>0</v>
      </c>
    </row>
    <row r="106" spans="1:14" ht="16.5" customHeight="1">
      <c r="A106" s="144" t="s">
        <v>32</v>
      </c>
      <c r="B106" s="145" t="s">
        <v>2</v>
      </c>
      <c r="C106" s="146" t="s">
        <v>25</v>
      </c>
      <c r="D106" s="137">
        <v>1000</v>
      </c>
      <c r="E106" s="137">
        <f>D106</f>
        <v>1000</v>
      </c>
      <c r="F106" s="147">
        <f>D106+G106+H106+I106+J106</f>
        <v>1815422</v>
      </c>
      <c r="G106" s="148">
        <v>1814422</v>
      </c>
      <c r="H106" s="138">
        <v>0</v>
      </c>
      <c r="I106" s="138">
        <v>0</v>
      </c>
      <c r="J106" s="139">
        <v>0</v>
      </c>
      <c r="N106" s="288">
        <f t="shared" si="13"/>
        <v>0</v>
      </c>
    </row>
    <row r="107" spans="1:14" ht="27" customHeight="1">
      <c r="A107" s="58" t="s">
        <v>165</v>
      </c>
      <c r="B107" s="149" t="s">
        <v>2</v>
      </c>
      <c r="C107" s="150" t="s">
        <v>25</v>
      </c>
      <c r="D107" s="48">
        <v>1000</v>
      </c>
      <c r="E107" s="48">
        <f aca="true" t="shared" si="16" ref="E107:E167">D107</f>
        <v>1000</v>
      </c>
      <c r="F107" s="60">
        <f aca="true" t="shared" si="17" ref="F107:F167">D107+G107+H107+I107+J107</f>
        <v>6610073</v>
      </c>
      <c r="G107" s="61">
        <v>6609073</v>
      </c>
      <c r="H107" s="3">
        <v>0</v>
      </c>
      <c r="I107" s="3">
        <v>0</v>
      </c>
      <c r="J107" s="6">
        <v>0</v>
      </c>
      <c r="N107" s="288">
        <f t="shared" si="13"/>
        <v>0</v>
      </c>
    </row>
    <row r="108" spans="1:14" ht="39">
      <c r="A108" s="134" t="s">
        <v>159</v>
      </c>
      <c r="B108" s="149" t="s">
        <v>2</v>
      </c>
      <c r="C108" s="150" t="s">
        <v>25</v>
      </c>
      <c r="D108" s="3">
        <v>1000</v>
      </c>
      <c r="E108" s="48">
        <f t="shared" si="16"/>
        <v>1000</v>
      </c>
      <c r="F108" s="60">
        <f t="shared" si="17"/>
        <v>1493918</v>
      </c>
      <c r="G108" s="61">
        <v>1492918</v>
      </c>
      <c r="H108" s="3">
        <v>0</v>
      </c>
      <c r="I108" s="3">
        <v>0</v>
      </c>
      <c r="J108" s="6">
        <v>0</v>
      </c>
      <c r="N108" s="288">
        <f t="shared" si="13"/>
        <v>0</v>
      </c>
    </row>
    <row r="109" spans="1:14" ht="15">
      <c r="A109" s="152" t="s">
        <v>146</v>
      </c>
      <c r="B109" s="149" t="s">
        <v>2</v>
      </c>
      <c r="C109" s="150" t="s">
        <v>25</v>
      </c>
      <c r="D109" s="48">
        <v>1000</v>
      </c>
      <c r="E109" s="48">
        <f t="shared" si="16"/>
        <v>1000</v>
      </c>
      <c r="F109" s="60">
        <v>11158800</v>
      </c>
      <c r="G109" s="61">
        <v>11157800</v>
      </c>
      <c r="H109" s="3">
        <v>0</v>
      </c>
      <c r="I109" s="3">
        <v>0</v>
      </c>
      <c r="J109" s="6">
        <v>0</v>
      </c>
      <c r="N109" s="288">
        <f t="shared" si="13"/>
        <v>0</v>
      </c>
    </row>
    <row r="110" spans="1:14" ht="19.5" customHeight="1">
      <c r="A110" s="58" t="s">
        <v>34</v>
      </c>
      <c r="B110" s="59" t="s">
        <v>2</v>
      </c>
      <c r="C110" s="59" t="s">
        <v>25</v>
      </c>
      <c r="D110" s="48">
        <v>3000</v>
      </c>
      <c r="E110" s="48">
        <f t="shared" si="16"/>
        <v>3000</v>
      </c>
      <c r="F110" s="60">
        <f t="shared" si="17"/>
        <v>55000</v>
      </c>
      <c r="G110" s="61">
        <v>52000</v>
      </c>
      <c r="H110" s="3">
        <v>0</v>
      </c>
      <c r="I110" s="3">
        <v>0</v>
      </c>
      <c r="J110" s="6">
        <v>0</v>
      </c>
      <c r="N110" s="288">
        <f t="shared" si="13"/>
        <v>0</v>
      </c>
    </row>
    <row r="111" spans="1:14" ht="15">
      <c r="A111" s="58" t="s">
        <v>35</v>
      </c>
      <c r="B111" s="59" t="s">
        <v>2</v>
      </c>
      <c r="C111" s="59" t="s">
        <v>25</v>
      </c>
      <c r="D111" s="48">
        <v>2000</v>
      </c>
      <c r="E111" s="48">
        <f t="shared" si="16"/>
        <v>2000</v>
      </c>
      <c r="F111" s="60">
        <f t="shared" si="17"/>
        <v>290000</v>
      </c>
      <c r="G111" s="61">
        <v>288000</v>
      </c>
      <c r="H111" s="3">
        <v>0</v>
      </c>
      <c r="I111" s="3">
        <v>0</v>
      </c>
      <c r="J111" s="6">
        <v>0</v>
      </c>
      <c r="N111" s="288">
        <f t="shared" si="13"/>
        <v>0</v>
      </c>
    </row>
    <row r="112" spans="1:14" ht="15">
      <c r="A112" s="58" t="s">
        <v>36</v>
      </c>
      <c r="B112" s="59" t="s">
        <v>2</v>
      </c>
      <c r="C112" s="59" t="s">
        <v>25</v>
      </c>
      <c r="D112" s="48">
        <v>1000</v>
      </c>
      <c r="E112" s="48">
        <f t="shared" si="16"/>
        <v>1000</v>
      </c>
      <c r="F112" s="60">
        <f t="shared" si="17"/>
        <v>1000</v>
      </c>
      <c r="G112" s="61">
        <v>0</v>
      </c>
      <c r="H112" s="3">
        <v>0</v>
      </c>
      <c r="I112" s="3">
        <v>0</v>
      </c>
      <c r="J112" s="6">
        <v>0</v>
      </c>
      <c r="N112" s="288">
        <f t="shared" si="13"/>
        <v>0</v>
      </c>
    </row>
    <row r="113" spans="1:14" ht="12.75" customHeight="1">
      <c r="A113" s="58" t="s">
        <v>37</v>
      </c>
      <c r="B113" s="59" t="s">
        <v>2</v>
      </c>
      <c r="C113" s="59" t="s">
        <v>25</v>
      </c>
      <c r="D113" s="48">
        <v>2000</v>
      </c>
      <c r="E113" s="48">
        <f t="shared" si="16"/>
        <v>2000</v>
      </c>
      <c r="F113" s="60">
        <f t="shared" si="17"/>
        <v>2000</v>
      </c>
      <c r="G113" s="61">
        <v>0</v>
      </c>
      <c r="H113" s="3">
        <v>0</v>
      </c>
      <c r="I113" s="3">
        <v>0</v>
      </c>
      <c r="J113" s="6">
        <v>0</v>
      </c>
      <c r="N113" s="288">
        <f t="shared" si="13"/>
        <v>0</v>
      </c>
    </row>
    <row r="114" spans="1:14" ht="29.25" customHeight="1">
      <c r="A114" s="58" t="s">
        <v>38</v>
      </c>
      <c r="B114" s="59" t="s">
        <v>2</v>
      </c>
      <c r="C114" s="59" t="s">
        <v>25</v>
      </c>
      <c r="D114" s="48">
        <v>163000</v>
      </c>
      <c r="E114" s="48">
        <f t="shared" si="16"/>
        <v>163000</v>
      </c>
      <c r="F114" s="60">
        <f t="shared" si="17"/>
        <v>163000</v>
      </c>
      <c r="G114" s="61">
        <v>0</v>
      </c>
      <c r="H114" s="3">
        <v>0</v>
      </c>
      <c r="I114" s="3">
        <v>0</v>
      </c>
      <c r="J114" s="6">
        <v>0</v>
      </c>
      <c r="N114" s="288">
        <f t="shared" si="13"/>
        <v>0</v>
      </c>
    </row>
    <row r="115" spans="1:14" ht="26.25">
      <c r="A115" s="58" t="s">
        <v>33</v>
      </c>
      <c r="B115" s="59" t="s">
        <v>2</v>
      </c>
      <c r="C115" s="59" t="s">
        <v>25</v>
      </c>
      <c r="D115" s="153">
        <v>2000</v>
      </c>
      <c r="E115" s="153">
        <f t="shared" si="16"/>
        <v>2000</v>
      </c>
      <c r="F115" s="60">
        <f t="shared" si="17"/>
        <v>196593432</v>
      </c>
      <c r="G115" s="155">
        <v>70000000</v>
      </c>
      <c r="H115" s="156">
        <v>70000000</v>
      </c>
      <c r="I115" s="156">
        <v>56591432</v>
      </c>
      <c r="J115" s="157">
        <v>0</v>
      </c>
      <c r="N115" s="288">
        <f t="shared" si="13"/>
        <v>0</v>
      </c>
    </row>
    <row r="116" spans="1:14" ht="51.75">
      <c r="A116" s="58" t="s">
        <v>92</v>
      </c>
      <c r="B116" s="59" t="s">
        <v>2</v>
      </c>
      <c r="C116" s="59" t="s">
        <v>25</v>
      </c>
      <c r="D116" s="48">
        <v>590000</v>
      </c>
      <c r="E116" s="48">
        <f t="shared" si="16"/>
        <v>590000</v>
      </c>
      <c r="F116" s="60">
        <f t="shared" si="17"/>
        <v>590000</v>
      </c>
      <c r="G116" s="61">
        <v>0</v>
      </c>
      <c r="H116" s="3">
        <v>0</v>
      </c>
      <c r="I116" s="3">
        <v>0</v>
      </c>
      <c r="J116" s="6">
        <v>0</v>
      </c>
      <c r="N116" s="288">
        <f t="shared" si="13"/>
        <v>0</v>
      </c>
    </row>
    <row r="117" spans="1:14" ht="39">
      <c r="A117" s="58" t="s">
        <v>93</v>
      </c>
      <c r="B117" s="59" t="s">
        <v>2</v>
      </c>
      <c r="C117" s="59" t="s">
        <v>25</v>
      </c>
      <c r="D117" s="48">
        <v>720000</v>
      </c>
      <c r="E117" s="48">
        <f t="shared" si="16"/>
        <v>720000</v>
      </c>
      <c r="F117" s="60">
        <f t="shared" si="17"/>
        <v>720000</v>
      </c>
      <c r="G117" s="61">
        <v>0</v>
      </c>
      <c r="H117" s="3">
        <v>0</v>
      </c>
      <c r="I117" s="3">
        <v>0</v>
      </c>
      <c r="J117" s="6">
        <v>0</v>
      </c>
      <c r="N117" s="288">
        <f t="shared" si="13"/>
        <v>0</v>
      </c>
    </row>
    <row r="118" spans="1:14" ht="26.25">
      <c r="A118" s="58" t="s">
        <v>94</v>
      </c>
      <c r="B118" s="59" t="s">
        <v>2</v>
      </c>
      <c r="C118" s="59" t="s">
        <v>25</v>
      </c>
      <c r="D118" s="48">
        <v>620000</v>
      </c>
      <c r="E118" s="48">
        <f t="shared" si="16"/>
        <v>620000</v>
      </c>
      <c r="F118" s="60">
        <f t="shared" si="17"/>
        <v>620000</v>
      </c>
      <c r="G118" s="61">
        <v>0</v>
      </c>
      <c r="H118" s="3">
        <v>0</v>
      </c>
      <c r="I118" s="3">
        <v>0</v>
      </c>
      <c r="J118" s="6">
        <v>0</v>
      </c>
      <c r="N118" s="288">
        <f t="shared" si="13"/>
        <v>0</v>
      </c>
    </row>
    <row r="119" spans="1:14" ht="30" customHeight="1">
      <c r="A119" s="58" t="s">
        <v>95</v>
      </c>
      <c r="B119" s="59" t="s">
        <v>2</v>
      </c>
      <c r="C119" s="59" t="s">
        <v>25</v>
      </c>
      <c r="D119" s="48">
        <v>785000</v>
      </c>
      <c r="E119" s="48">
        <f t="shared" si="16"/>
        <v>785000</v>
      </c>
      <c r="F119" s="60">
        <f t="shared" si="17"/>
        <v>785000</v>
      </c>
      <c r="G119" s="61">
        <v>0</v>
      </c>
      <c r="H119" s="3">
        <v>0</v>
      </c>
      <c r="I119" s="3">
        <v>0</v>
      </c>
      <c r="J119" s="6">
        <v>0</v>
      </c>
      <c r="N119" s="288">
        <f t="shared" si="13"/>
        <v>0</v>
      </c>
    </row>
    <row r="120" spans="1:14" ht="26.25">
      <c r="A120" s="58" t="s">
        <v>96</v>
      </c>
      <c r="B120" s="59" t="s">
        <v>2</v>
      </c>
      <c r="C120" s="59" t="s">
        <v>25</v>
      </c>
      <c r="D120" s="48">
        <v>380355</v>
      </c>
      <c r="E120" s="48">
        <f t="shared" si="16"/>
        <v>380355</v>
      </c>
      <c r="F120" s="60">
        <f t="shared" si="17"/>
        <v>947000</v>
      </c>
      <c r="G120" s="61">
        <v>566645</v>
      </c>
      <c r="H120" s="3">
        <v>0</v>
      </c>
      <c r="I120" s="3">
        <v>0</v>
      </c>
      <c r="J120" s="6">
        <v>0</v>
      </c>
      <c r="N120" s="288">
        <f t="shared" si="13"/>
        <v>0</v>
      </c>
    </row>
    <row r="121" spans="1:14" ht="51.75">
      <c r="A121" s="58" t="s">
        <v>97</v>
      </c>
      <c r="B121" s="59" t="s">
        <v>2</v>
      </c>
      <c r="C121" s="59" t="s">
        <v>25</v>
      </c>
      <c r="D121" s="48">
        <v>1000</v>
      </c>
      <c r="E121" s="48">
        <f t="shared" si="16"/>
        <v>1000</v>
      </c>
      <c r="F121" s="60">
        <f t="shared" si="17"/>
        <v>624000</v>
      </c>
      <c r="G121" s="61">
        <v>623000</v>
      </c>
      <c r="H121" s="3">
        <v>0</v>
      </c>
      <c r="I121" s="3">
        <v>0</v>
      </c>
      <c r="J121" s="6">
        <v>0</v>
      </c>
      <c r="N121" s="288">
        <f t="shared" si="13"/>
        <v>0</v>
      </c>
    </row>
    <row r="122" spans="1:14" ht="39">
      <c r="A122" s="58" t="s">
        <v>98</v>
      </c>
      <c r="B122" s="59" t="s">
        <v>2</v>
      </c>
      <c r="C122" s="59" t="s">
        <v>25</v>
      </c>
      <c r="D122" s="48">
        <v>1000</v>
      </c>
      <c r="E122" s="48">
        <f t="shared" si="16"/>
        <v>1000</v>
      </c>
      <c r="F122" s="60">
        <f t="shared" si="17"/>
        <v>633000</v>
      </c>
      <c r="G122" s="61">
        <v>632000</v>
      </c>
      <c r="H122" s="3">
        <v>0</v>
      </c>
      <c r="I122" s="3">
        <v>0</v>
      </c>
      <c r="J122" s="6">
        <v>0</v>
      </c>
      <c r="N122" s="288">
        <f t="shared" si="13"/>
        <v>0</v>
      </c>
    </row>
    <row r="123" spans="1:14" ht="39">
      <c r="A123" s="58" t="s">
        <v>99</v>
      </c>
      <c r="B123" s="59" t="s">
        <v>2</v>
      </c>
      <c r="C123" s="59" t="s">
        <v>25</v>
      </c>
      <c r="D123" s="48">
        <v>1000</v>
      </c>
      <c r="E123" s="48">
        <f t="shared" si="16"/>
        <v>1000</v>
      </c>
      <c r="F123" s="60">
        <f t="shared" si="17"/>
        <v>645000</v>
      </c>
      <c r="G123" s="61">
        <v>644000</v>
      </c>
      <c r="H123" s="3">
        <v>0</v>
      </c>
      <c r="I123" s="3">
        <v>0</v>
      </c>
      <c r="J123" s="6">
        <v>0</v>
      </c>
      <c r="N123" s="288">
        <f t="shared" si="13"/>
        <v>0</v>
      </c>
    </row>
    <row r="124" spans="1:14" ht="39">
      <c r="A124" s="58" t="s">
        <v>125</v>
      </c>
      <c r="B124" s="59" t="s">
        <v>2</v>
      </c>
      <c r="C124" s="59" t="s">
        <v>25</v>
      </c>
      <c r="D124" s="153">
        <v>570000</v>
      </c>
      <c r="E124" s="153">
        <f t="shared" si="16"/>
        <v>570000</v>
      </c>
      <c r="F124" s="60">
        <f t="shared" si="17"/>
        <v>570000</v>
      </c>
      <c r="G124" s="61">
        <v>0</v>
      </c>
      <c r="H124" s="3">
        <v>0</v>
      </c>
      <c r="I124" s="3">
        <v>0</v>
      </c>
      <c r="J124" s="6">
        <v>0</v>
      </c>
      <c r="N124" s="288">
        <f t="shared" si="13"/>
        <v>0</v>
      </c>
    </row>
    <row r="125" spans="1:14" ht="30" customHeight="1">
      <c r="A125" s="327" t="s">
        <v>203</v>
      </c>
      <c r="B125" s="328" t="s">
        <v>2</v>
      </c>
      <c r="C125" s="328" t="s">
        <v>25</v>
      </c>
      <c r="D125" s="390">
        <v>0</v>
      </c>
      <c r="E125" s="391">
        <f t="shared" si="16"/>
        <v>0</v>
      </c>
      <c r="F125" s="329">
        <f t="shared" si="17"/>
        <v>35700</v>
      </c>
      <c r="G125" s="330">
        <v>35700</v>
      </c>
      <c r="H125" s="324">
        <v>0</v>
      </c>
      <c r="I125" s="324">
        <v>0</v>
      </c>
      <c r="J125" s="325">
        <v>0</v>
      </c>
      <c r="N125" s="288">
        <f t="shared" si="13"/>
        <v>0</v>
      </c>
    </row>
    <row r="126" spans="1:14" ht="15">
      <c r="A126" s="327" t="s">
        <v>204</v>
      </c>
      <c r="B126" s="328" t="s">
        <v>2</v>
      </c>
      <c r="C126" s="328" t="s">
        <v>25</v>
      </c>
      <c r="D126" s="390">
        <v>0</v>
      </c>
      <c r="E126" s="391">
        <f t="shared" si="16"/>
        <v>0</v>
      </c>
      <c r="F126" s="329">
        <f t="shared" si="17"/>
        <v>35700</v>
      </c>
      <c r="G126" s="330">
        <v>35700</v>
      </c>
      <c r="H126" s="324">
        <v>0</v>
      </c>
      <c r="I126" s="324">
        <v>0</v>
      </c>
      <c r="J126" s="325">
        <v>0</v>
      </c>
      <c r="N126" s="288">
        <f t="shared" si="13"/>
        <v>0</v>
      </c>
    </row>
    <row r="127" spans="1:14" ht="15">
      <c r="A127" s="58" t="s">
        <v>182</v>
      </c>
      <c r="B127" s="59" t="s">
        <v>2</v>
      </c>
      <c r="C127" s="59" t="s">
        <v>25</v>
      </c>
      <c r="D127" s="156">
        <v>35700</v>
      </c>
      <c r="E127" s="153">
        <f t="shared" si="16"/>
        <v>35700</v>
      </c>
      <c r="F127" s="60">
        <f t="shared" si="17"/>
        <v>35700</v>
      </c>
      <c r="G127" s="61">
        <v>0</v>
      </c>
      <c r="H127" s="158">
        <v>0</v>
      </c>
      <c r="I127" s="158">
        <v>0</v>
      </c>
      <c r="J127" s="159">
        <v>0</v>
      </c>
      <c r="N127" s="288">
        <f t="shared" si="13"/>
        <v>0</v>
      </c>
    </row>
    <row r="128" spans="1:14" ht="26.25">
      <c r="A128" s="58" t="s">
        <v>183</v>
      </c>
      <c r="B128" s="59" t="s">
        <v>2</v>
      </c>
      <c r="C128" s="59" t="s">
        <v>25</v>
      </c>
      <c r="D128" s="156">
        <v>35700</v>
      </c>
      <c r="E128" s="153">
        <f t="shared" si="16"/>
        <v>35700</v>
      </c>
      <c r="F128" s="60">
        <f t="shared" si="17"/>
        <v>35700</v>
      </c>
      <c r="G128" s="61">
        <v>0</v>
      </c>
      <c r="H128" s="158">
        <v>0</v>
      </c>
      <c r="I128" s="158">
        <v>0</v>
      </c>
      <c r="J128" s="159">
        <v>0</v>
      </c>
      <c r="N128" s="288">
        <f t="shared" si="13"/>
        <v>0</v>
      </c>
    </row>
    <row r="129" spans="1:14" ht="15">
      <c r="A129" s="327" t="s">
        <v>207</v>
      </c>
      <c r="B129" s="328" t="s">
        <v>2</v>
      </c>
      <c r="C129" s="328" t="s">
        <v>25</v>
      </c>
      <c r="D129" s="390">
        <v>0</v>
      </c>
      <c r="E129" s="391">
        <f t="shared" si="16"/>
        <v>0</v>
      </c>
      <c r="F129" s="329">
        <f t="shared" si="17"/>
        <v>35700</v>
      </c>
      <c r="G129" s="330">
        <v>35700</v>
      </c>
      <c r="H129" s="392">
        <v>0</v>
      </c>
      <c r="I129" s="392">
        <v>0</v>
      </c>
      <c r="J129" s="393">
        <v>0</v>
      </c>
      <c r="N129" s="288">
        <f t="shared" si="13"/>
        <v>0</v>
      </c>
    </row>
    <row r="130" spans="1:14" ht="15">
      <c r="A130" s="327" t="s">
        <v>208</v>
      </c>
      <c r="B130" s="328" t="s">
        <v>2</v>
      </c>
      <c r="C130" s="328" t="s">
        <v>25</v>
      </c>
      <c r="D130" s="390">
        <v>0</v>
      </c>
      <c r="E130" s="391">
        <f t="shared" si="16"/>
        <v>0</v>
      </c>
      <c r="F130" s="329">
        <f t="shared" si="17"/>
        <v>35700</v>
      </c>
      <c r="G130" s="330">
        <v>35700</v>
      </c>
      <c r="H130" s="392">
        <v>0</v>
      </c>
      <c r="I130" s="392">
        <v>0</v>
      </c>
      <c r="J130" s="393">
        <v>0</v>
      </c>
      <c r="N130" s="288">
        <f t="shared" si="13"/>
        <v>0</v>
      </c>
    </row>
    <row r="131" spans="1:14" ht="15">
      <c r="A131" s="327" t="s">
        <v>209</v>
      </c>
      <c r="B131" s="328" t="s">
        <v>2</v>
      </c>
      <c r="C131" s="328" t="s">
        <v>25</v>
      </c>
      <c r="D131" s="390">
        <v>0</v>
      </c>
      <c r="E131" s="391">
        <f t="shared" si="16"/>
        <v>0</v>
      </c>
      <c r="F131" s="329">
        <f t="shared" si="17"/>
        <v>35700</v>
      </c>
      <c r="G131" s="330">
        <v>35700</v>
      </c>
      <c r="H131" s="392">
        <v>0</v>
      </c>
      <c r="I131" s="392">
        <v>0</v>
      </c>
      <c r="J131" s="393">
        <v>0</v>
      </c>
      <c r="N131" s="288">
        <f t="shared" si="13"/>
        <v>0</v>
      </c>
    </row>
    <row r="132" spans="1:14" ht="15">
      <c r="A132" s="327" t="s">
        <v>225</v>
      </c>
      <c r="B132" s="328" t="s">
        <v>2</v>
      </c>
      <c r="C132" s="328" t="s">
        <v>25</v>
      </c>
      <c r="D132" s="390">
        <v>0</v>
      </c>
      <c r="E132" s="391">
        <f t="shared" si="16"/>
        <v>0</v>
      </c>
      <c r="F132" s="329">
        <f t="shared" si="17"/>
        <v>35700</v>
      </c>
      <c r="G132" s="330">
        <v>35700</v>
      </c>
      <c r="H132" s="392">
        <v>0</v>
      </c>
      <c r="I132" s="392">
        <v>0</v>
      </c>
      <c r="J132" s="393">
        <v>0</v>
      </c>
      <c r="N132" s="288">
        <f t="shared" si="13"/>
        <v>0</v>
      </c>
    </row>
    <row r="133" spans="1:14" ht="26.25">
      <c r="A133" s="58" t="s">
        <v>210</v>
      </c>
      <c r="B133" s="59" t="s">
        <v>2</v>
      </c>
      <c r="C133" s="59" t="s">
        <v>25</v>
      </c>
      <c r="D133" s="153">
        <v>100000</v>
      </c>
      <c r="E133" s="153">
        <f t="shared" si="16"/>
        <v>100000</v>
      </c>
      <c r="F133" s="60">
        <f t="shared" si="17"/>
        <v>100000</v>
      </c>
      <c r="G133" s="61">
        <v>0</v>
      </c>
      <c r="H133" s="158">
        <v>0</v>
      </c>
      <c r="I133" s="158">
        <v>0</v>
      </c>
      <c r="J133" s="159">
        <v>0</v>
      </c>
      <c r="N133" s="288">
        <f t="shared" si="13"/>
        <v>0</v>
      </c>
    </row>
    <row r="134" spans="1:14" ht="39">
      <c r="A134" s="58" t="s">
        <v>100</v>
      </c>
      <c r="B134" s="59" t="s">
        <v>2</v>
      </c>
      <c r="C134" s="59" t="s">
        <v>25</v>
      </c>
      <c r="D134" s="153">
        <v>157080</v>
      </c>
      <c r="E134" s="153">
        <f t="shared" si="16"/>
        <v>157080</v>
      </c>
      <c r="F134" s="60">
        <f t="shared" si="17"/>
        <v>157080</v>
      </c>
      <c r="G134" s="61">
        <v>0</v>
      </c>
      <c r="H134" s="3">
        <v>0</v>
      </c>
      <c r="I134" s="3">
        <v>0</v>
      </c>
      <c r="J134" s="6">
        <v>0</v>
      </c>
      <c r="N134" s="288">
        <f t="shared" si="13"/>
        <v>0</v>
      </c>
    </row>
    <row r="135" spans="1:14" ht="39">
      <c r="A135" s="58" t="s">
        <v>158</v>
      </c>
      <c r="B135" s="59" t="s">
        <v>2</v>
      </c>
      <c r="C135" s="59" t="s">
        <v>25</v>
      </c>
      <c r="D135" s="48">
        <v>60000</v>
      </c>
      <c r="E135" s="48">
        <f t="shared" si="16"/>
        <v>60000</v>
      </c>
      <c r="F135" s="60">
        <f t="shared" si="17"/>
        <v>60000</v>
      </c>
      <c r="G135" s="61">
        <v>0</v>
      </c>
      <c r="H135" s="3">
        <v>0</v>
      </c>
      <c r="I135" s="3">
        <v>0</v>
      </c>
      <c r="J135" s="6">
        <v>0</v>
      </c>
      <c r="N135" s="288">
        <f t="shared" si="13"/>
        <v>0</v>
      </c>
    </row>
    <row r="136" spans="1:14" ht="26.25">
      <c r="A136" s="58" t="s">
        <v>39</v>
      </c>
      <c r="B136" s="59" t="s">
        <v>2</v>
      </c>
      <c r="C136" s="59" t="s">
        <v>25</v>
      </c>
      <c r="D136" s="48">
        <v>37000</v>
      </c>
      <c r="E136" s="48">
        <f t="shared" si="16"/>
        <v>37000</v>
      </c>
      <c r="F136" s="60">
        <f t="shared" si="17"/>
        <v>37000</v>
      </c>
      <c r="G136" s="61">
        <v>0</v>
      </c>
      <c r="H136" s="3">
        <v>0</v>
      </c>
      <c r="I136" s="3">
        <v>0</v>
      </c>
      <c r="J136" s="6">
        <v>0</v>
      </c>
      <c r="N136" s="288">
        <f t="shared" si="13"/>
        <v>0</v>
      </c>
    </row>
    <row r="137" spans="1:14" ht="39">
      <c r="A137" s="58" t="s">
        <v>65</v>
      </c>
      <c r="B137" s="59" t="s">
        <v>2</v>
      </c>
      <c r="C137" s="59" t="s">
        <v>25</v>
      </c>
      <c r="D137" s="48">
        <v>1000</v>
      </c>
      <c r="E137" s="48">
        <f t="shared" si="16"/>
        <v>1000</v>
      </c>
      <c r="F137" s="60">
        <f t="shared" si="17"/>
        <v>13000</v>
      </c>
      <c r="G137" s="61">
        <v>12000</v>
      </c>
      <c r="H137" s="3">
        <v>0</v>
      </c>
      <c r="I137" s="3">
        <v>0</v>
      </c>
      <c r="J137" s="6">
        <v>0</v>
      </c>
      <c r="N137" s="288">
        <f t="shared" si="13"/>
        <v>0</v>
      </c>
    </row>
    <row r="138" spans="1:14" ht="39">
      <c r="A138" s="58" t="s">
        <v>66</v>
      </c>
      <c r="B138" s="59" t="s">
        <v>2</v>
      </c>
      <c r="C138" s="59" t="s">
        <v>25</v>
      </c>
      <c r="D138" s="48">
        <v>1000</v>
      </c>
      <c r="E138" s="48">
        <f t="shared" si="16"/>
        <v>1000</v>
      </c>
      <c r="F138" s="60">
        <f t="shared" si="17"/>
        <v>17000</v>
      </c>
      <c r="G138" s="61">
        <v>16000</v>
      </c>
      <c r="H138" s="3">
        <v>0</v>
      </c>
      <c r="I138" s="3">
        <v>0</v>
      </c>
      <c r="J138" s="6">
        <v>0</v>
      </c>
      <c r="N138" s="288">
        <f t="shared" si="13"/>
        <v>0</v>
      </c>
    </row>
    <row r="139" spans="1:14" ht="45.75" customHeight="1">
      <c r="A139" s="58" t="s">
        <v>67</v>
      </c>
      <c r="B139" s="59" t="s">
        <v>2</v>
      </c>
      <c r="C139" s="59" t="s">
        <v>25</v>
      </c>
      <c r="D139" s="48">
        <v>1000</v>
      </c>
      <c r="E139" s="48">
        <f t="shared" si="16"/>
        <v>1000</v>
      </c>
      <c r="F139" s="60">
        <f t="shared" si="17"/>
        <v>14000</v>
      </c>
      <c r="G139" s="61">
        <v>13000</v>
      </c>
      <c r="H139" s="3">
        <v>0</v>
      </c>
      <c r="I139" s="3">
        <v>0</v>
      </c>
      <c r="J139" s="6">
        <v>0</v>
      </c>
      <c r="N139" s="288">
        <f t="shared" si="13"/>
        <v>0</v>
      </c>
    </row>
    <row r="140" spans="1:14" ht="26.25">
      <c r="A140" s="58" t="s">
        <v>68</v>
      </c>
      <c r="B140" s="59" t="s">
        <v>2</v>
      </c>
      <c r="C140" s="59" t="s">
        <v>25</v>
      </c>
      <c r="D140" s="48">
        <v>1000</v>
      </c>
      <c r="E140" s="48">
        <f t="shared" si="16"/>
        <v>1000</v>
      </c>
      <c r="F140" s="60">
        <f t="shared" si="17"/>
        <v>12000</v>
      </c>
      <c r="G140" s="61">
        <v>11000</v>
      </c>
      <c r="H140" s="3">
        <v>0</v>
      </c>
      <c r="I140" s="3">
        <v>0</v>
      </c>
      <c r="J140" s="6">
        <v>0</v>
      </c>
      <c r="N140" s="288">
        <f aca="true" t="shared" si="18" ref="N140:N200">E140+G140-F140+H140+I140+J140</f>
        <v>0</v>
      </c>
    </row>
    <row r="141" spans="1:14" s="2" customFormat="1" ht="30.75" customHeight="1">
      <c r="A141" s="58" t="s">
        <v>69</v>
      </c>
      <c r="B141" s="59" t="s">
        <v>2</v>
      </c>
      <c r="C141" s="59" t="s">
        <v>25</v>
      </c>
      <c r="D141" s="48">
        <v>1000</v>
      </c>
      <c r="E141" s="48">
        <f t="shared" si="16"/>
        <v>1000</v>
      </c>
      <c r="F141" s="60">
        <f t="shared" si="17"/>
        <v>16000</v>
      </c>
      <c r="G141" s="61">
        <v>15000</v>
      </c>
      <c r="H141" s="3">
        <v>0</v>
      </c>
      <c r="I141" s="3">
        <v>0</v>
      </c>
      <c r="J141" s="6">
        <v>0</v>
      </c>
      <c r="N141" s="288">
        <f t="shared" si="18"/>
        <v>0</v>
      </c>
    </row>
    <row r="142" spans="1:14" ht="26.25">
      <c r="A142" s="58" t="s">
        <v>70</v>
      </c>
      <c r="B142" s="59" t="s">
        <v>2</v>
      </c>
      <c r="C142" s="59" t="s">
        <v>25</v>
      </c>
      <c r="D142" s="48">
        <v>1000</v>
      </c>
      <c r="E142" s="48">
        <f t="shared" si="16"/>
        <v>1000</v>
      </c>
      <c r="F142" s="60">
        <f t="shared" si="17"/>
        <v>14000</v>
      </c>
      <c r="G142" s="61">
        <v>13000</v>
      </c>
      <c r="H142" s="3">
        <v>0</v>
      </c>
      <c r="I142" s="3">
        <v>0</v>
      </c>
      <c r="J142" s="6">
        <v>0</v>
      </c>
      <c r="N142" s="288">
        <f t="shared" si="18"/>
        <v>0</v>
      </c>
    </row>
    <row r="143" spans="1:14" ht="26.25">
      <c r="A143" s="58" t="s">
        <v>71</v>
      </c>
      <c r="B143" s="59" t="s">
        <v>2</v>
      </c>
      <c r="C143" s="59" t="s">
        <v>25</v>
      </c>
      <c r="D143" s="48">
        <v>1000</v>
      </c>
      <c r="E143" s="48">
        <f t="shared" si="16"/>
        <v>1000</v>
      </c>
      <c r="F143" s="60">
        <f t="shared" si="17"/>
        <v>13000</v>
      </c>
      <c r="G143" s="61">
        <v>12000</v>
      </c>
      <c r="H143" s="3">
        <v>0</v>
      </c>
      <c r="I143" s="3">
        <v>0</v>
      </c>
      <c r="J143" s="6">
        <v>0</v>
      </c>
      <c r="N143" s="288">
        <f t="shared" si="18"/>
        <v>0</v>
      </c>
    </row>
    <row r="144" spans="1:14" ht="26.25">
      <c r="A144" s="58" t="s">
        <v>72</v>
      </c>
      <c r="B144" s="59" t="s">
        <v>2</v>
      </c>
      <c r="C144" s="59" t="s">
        <v>25</v>
      </c>
      <c r="D144" s="48">
        <v>1000</v>
      </c>
      <c r="E144" s="48">
        <f t="shared" si="16"/>
        <v>1000</v>
      </c>
      <c r="F144" s="60">
        <f t="shared" si="17"/>
        <v>17000</v>
      </c>
      <c r="G144" s="61">
        <v>16000</v>
      </c>
      <c r="H144" s="3">
        <v>0</v>
      </c>
      <c r="I144" s="3">
        <v>0</v>
      </c>
      <c r="J144" s="6">
        <v>0</v>
      </c>
      <c r="N144" s="288">
        <f t="shared" si="18"/>
        <v>0</v>
      </c>
    </row>
    <row r="145" spans="1:14" ht="26.25">
      <c r="A145" s="58" t="s">
        <v>73</v>
      </c>
      <c r="B145" s="59" t="s">
        <v>2</v>
      </c>
      <c r="C145" s="59" t="s">
        <v>25</v>
      </c>
      <c r="D145" s="48">
        <v>1000</v>
      </c>
      <c r="E145" s="48">
        <f t="shared" si="16"/>
        <v>1000</v>
      </c>
      <c r="F145" s="60">
        <f t="shared" si="17"/>
        <v>11000</v>
      </c>
      <c r="G145" s="61">
        <v>10000</v>
      </c>
      <c r="H145" s="3">
        <v>0</v>
      </c>
      <c r="I145" s="3">
        <v>0</v>
      </c>
      <c r="J145" s="6">
        <v>0</v>
      </c>
      <c r="N145" s="288">
        <f t="shared" si="18"/>
        <v>0</v>
      </c>
    </row>
    <row r="146" spans="1:14" ht="39">
      <c r="A146" s="58" t="s">
        <v>74</v>
      </c>
      <c r="B146" s="59" t="s">
        <v>2</v>
      </c>
      <c r="C146" s="59" t="s">
        <v>25</v>
      </c>
      <c r="D146" s="48">
        <v>1000</v>
      </c>
      <c r="E146" s="48">
        <f t="shared" si="16"/>
        <v>1000</v>
      </c>
      <c r="F146" s="60">
        <f t="shared" si="17"/>
        <v>15000</v>
      </c>
      <c r="G146" s="61">
        <v>14000</v>
      </c>
      <c r="H146" s="3">
        <v>0</v>
      </c>
      <c r="I146" s="3">
        <v>0</v>
      </c>
      <c r="J146" s="6">
        <v>0</v>
      </c>
      <c r="N146" s="288">
        <f t="shared" si="18"/>
        <v>0</v>
      </c>
    </row>
    <row r="147" spans="1:14" ht="39">
      <c r="A147" s="58" t="s">
        <v>75</v>
      </c>
      <c r="B147" s="59" t="s">
        <v>2</v>
      </c>
      <c r="C147" s="59" t="s">
        <v>25</v>
      </c>
      <c r="D147" s="48">
        <v>1000</v>
      </c>
      <c r="E147" s="48">
        <f t="shared" si="16"/>
        <v>1000</v>
      </c>
      <c r="F147" s="60">
        <f t="shared" si="17"/>
        <v>18000</v>
      </c>
      <c r="G147" s="61">
        <v>17000</v>
      </c>
      <c r="H147" s="3">
        <v>0</v>
      </c>
      <c r="I147" s="3">
        <v>0</v>
      </c>
      <c r="J147" s="6">
        <v>0</v>
      </c>
      <c r="N147" s="288">
        <f t="shared" si="18"/>
        <v>0</v>
      </c>
    </row>
    <row r="148" spans="1:14" ht="51.75">
      <c r="A148" s="58" t="s">
        <v>76</v>
      </c>
      <c r="B148" s="59" t="s">
        <v>2</v>
      </c>
      <c r="C148" s="59" t="s">
        <v>25</v>
      </c>
      <c r="D148" s="48">
        <v>4200</v>
      </c>
      <c r="E148" s="48">
        <f t="shared" si="16"/>
        <v>4200</v>
      </c>
      <c r="F148" s="60">
        <f t="shared" si="17"/>
        <v>4200</v>
      </c>
      <c r="G148" s="61">
        <v>0</v>
      </c>
      <c r="H148" s="3">
        <v>0</v>
      </c>
      <c r="I148" s="3">
        <v>0</v>
      </c>
      <c r="J148" s="6">
        <v>0</v>
      </c>
      <c r="N148" s="288">
        <f t="shared" si="18"/>
        <v>0</v>
      </c>
    </row>
    <row r="149" spans="1:14" ht="39">
      <c r="A149" s="58" t="s">
        <v>77</v>
      </c>
      <c r="B149" s="59" t="s">
        <v>2</v>
      </c>
      <c r="C149" s="59" t="s">
        <v>25</v>
      </c>
      <c r="D149" s="48">
        <v>4400</v>
      </c>
      <c r="E149" s="48">
        <f t="shared" si="16"/>
        <v>4400</v>
      </c>
      <c r="F149" s="60">
        <f t="shared" si="17"/>
        <v>4400</v>
      </c>
      <c r="G149" s="61">
        <v>0</v>
      </c>
      <c r="H149" s="3">
        <v>0</v>
      </c>
      <c r="I149" s="3">
        <v>0</v>
      </c>
      <c r="J149" s="6">
        <v>0</v>
      </c>
      <c r="N149" s="288">
        <f t="shared" si="18"/>
        <v>0</v>
      </c>
    </row>
    <row r="150" spans="1:14" ht="39">
      <c r="A150" s="58" t="s">
        <v>78</v>
      </c>
      <c r="B150" s="59" t="s">
        <v>2</v>
      </c>
      <c r="C150" s="59" t="s">
        <v>25</v>
      </c>
      <c r="D150" s="48">
        <v>4300</v>
      </c>
      <c r="E150" s="48">
        <f t="shared" si="16"/>
        <v>4300</v>
      </c>
      <c r="F150" s="60">
        <f t="shared" si="17"/>
        <v>4300</v>
      </c>
      <c r="G150" s="61">
        <v>0</v>
      </c>
      <c r="H150" s="3">
        <v>0</v>
      </c>
      <c r="I150" s="3">
        <v>0</v>
      </c>
      <c r="J150" s="6">
        <v>0</v>
      </c>
      <c r="N150" s="288">
        <f t="shared" si="18"/>
        <v>0</v>
      </c>
    </row>
    <row r="151" spans="1:14" ht="64.5">
      <c r="A151" s="58" t="s">
        <v>79</v>
      </c>
      <c r="B151" s="59" t="s">
        <v>2</v>
      </c>
      <c r="C151" s="59" t="s">
        <v>25</v>
      </c>
      <c r="D151" s="48">
        <v>1000</v>
      </c>
      <c r="E151" s="48">
        <f t="shared" si="16"/>
        <v>1000</v>
      </c>
      <c r="F151" s="60">
        <f t="shared" si="17"/>
        <v>18000</v>
      </c>
      <c r="G151" s="61">
        <v>17000</v>
      </c>
      <c r="H151" s="3">
        <v>0</v>
      </c>
      <c r="I151" s="3">
        <v>0</v>
      </c>
      <c r="J151" s="6">
        <v>0</v>
      </c>
      <c r="N151" s="288">
        <f t="shared" si="18"/>
        <v>0</v>
      </c>
    </row>
    <row r="152" spans="1:14" ht="51" customHeight="1">
      <c r="A152" s="58" t="s">
        <v>80</v>
      </c>
      <c r="B152" s="59" t="s">
        <v>2</v>
      </c>
      <c r="C152" s="59" t="s">
        <v>25</v>
      </c>
      <c r="D152" s="48">
        <v>1000</v>
      </c>
      <c r="E152" s="48">
        <f t="shared" si="16"/>
        <v>1000</v>
      </c>
      <c r="F152" s="60">
        <f t="shared" si="17"/>
        <v>18000</v>
      </c>
      <c r="G152" s="61">
        <v>17000</v>
      </c>
      <c r="H152" s="3">
        <v>0</v>
      </c>
      <c r="I152" s="3">
        <v>0</v>
      </c>
      <c r="J152" s="6">
        <v>0</v>
      </c>
      <c r="N152" s="288">
        <f t="shared" si="18"/>
        <v>0</v>
      </c>
    </row>
    <row r="153" spans="1:14" ht="51.75">
      <c r="A153" s="58" t="s">
        <v>166</v>
      </c>
      <c r="B153" s="59" t="s">
        <v>2</v>
      </c>
      <c r="C153" s="59" t="s">
        <v>25</v>
      </c>
      <c r="D153" s="48">
        <v>142000</v>
      </c>
      <c r="E153" s="48">
        <f t="shared" si="16"/>
        <v>142000</v>
      </c>
      <c r="F153" s="60">
        <f t="shared" si="17"/>
        <v>142000</v>
      </c>
      <c r="G153" s="61">
        <v>0</v>
      </c>
      <c r="H153" s="3"/>
      <c r="I153" s="3"/>
      <c r="J153" s="6"/>
      <c r="N153" s="288">
        <f t="shared" si="18"/>
        <v>0</v>
      </c>
    </row>
    <row r="154" spans="1:14" ht="15">
      <c r="A154" s="58" t="s">
        <v>129</v>
      </c>
      <c r="B154" s="59" t="s">
        <v>2</v>
      </c>
      <c r="C154" s="59" t="s">
        <v>25</v>
      </c>
      <c r="D154" s="48">
        <v>216000</v>
      </c>
      <c r="E154" s="48">
        <f t="shared" si="16"/>
        <v>216000</v>
      </c>
      <c r="F154" s="60">
        <f t="shared" si="17"/>
        <v>216000</v>
      </c>
      <c r="G154" s="61">
        <v>0</v>
      </c>
      <c r="H154" s="3">
        <v>0</v>
      </c>
      <c r="I154" s="3">
        <v>0</v>
      </c>
      <c r="J154" s="6">
        <v>0</v>
      </c>
      <c r="N154" s="288">
        <f t="shared" si="18"/>
        <v>0</v>
      </c>
    </row>
    <row r="155" spans="1:14" ht="26.25">
      <c r="A155" s="58" t="s">
        <v>221</v>
      </c>
      <c r="B155" s="59" t="s">
        <v>2</v>
      </c>
      <c r="C155" s="59" t="s">
        <v>25</v>
      </c>
      <c r="D155" s="48">
        <v>50000</v>
      </c>
      <c r="E155" s="48">
        <f t="shared" si="16"/>
        <v>50000</v>
      </c>
      <c r="F155" s="60">
        <f t="shared" si="17"/>
        <v>50000</v>
      </c>
      <c r="G155" s="61">
        <v>0</v>
      </c>
      <c r="H155" s="3">
        <v>0</v>
      </c>
      <c r="I155" s="3">
        <v>0</v>
      </c>
      <c r="J155" s="6">
        <v>0</v>
      </c>
      <c r="N155" s="288">
        <f t="shared" si="18"/>
        <v>0</v>
      </c>
    </row>
    <row r="156" spans="1:14" ht="26.25">
      <c r="A156" s="58" t="s">
        <v>290</v>
      </c>
      <c r="B156" s="59" t="s">
        <v>2</v>
      </c>
      <c r="C156" s="59" t="s">
        <v>25</v>
      </c>
      <c r="D156" s="48">
        <v>15000</v>
      </c>
      <c r="E156" s="48">
        <f t="shared" si="16"/>
        <v>15000</v>
      </c>
      <c r="F156" s="60">
        <f t="shared" si="17"/>
        <v>15000</v>
      </c>
      <c r="G156" s="61">
        <v>0</v>
      </c>
      <c r="H156" s="3">
        <v>0</v>
      </c>
      <c r="I156" s="3">
        <v>0</v>
      </c>
      <c r="J156" s="6">
        <v>0</v>
      </c>
      <c r="N156" s="288">
        <f t="shared" si="18"/>
        <v>0</v>
      </c>
    </row>
    <row r="157" spans="1:14" ht="26.25">
      <c r="A157" s="58" t="s">
        <v>42</v>
      </c>
      <c r="B157" s="59" t="s">
        <v>2</v>
      </c>
      <c r="C157" s="59" t="s">
        <v>25</v>
      </c>
      <c r="D157" s="48">
        <v>0</v>
      </c>
      <c r="E157" s="48">
        <f t="shared" si="16"/>
        <v>0</v>
      </c>
      <c r="F157" s="60">
        <f t="shared" si="17"/>
        <v>2960</v>
      </c>
      <c r="G157" s="61">
        <v>0</v>
      </c>
      <c r="H157" s="3">
        <v>0</v>
      </c>
      <c r="I157" s="3">
        <v>2960</v>
      </c>
      <c r="J157" s="6">
        <v>0</v>
      </c>
      <c r="N157" s="288">
        <f t="shared" si="18"/>
        <v>0</v>
      </c>
    </row>
    <row r="158" spans="1:14" ht="39">
      <c r="A158" s="58" t="s">
        <v>44</v>
      </c>
      <c r="B158" s="59" t="s">
        <v>2</v>
      </c>
      <c r="C158" s="59" t="s">
        <v>25</v>
      </c>
      <c r="D158" s="48">
        <v>2000</v>
      </c>
      <c r="E158" s="48">
        <f t="shared" si="16"/>
        <v>2000</v>
      </c>
      <c r="F158" s="60">
        <f t="shared" si="17"/>
        <v>14000</v>
      </c>
      <c r="G158" s="61">
        <v>12000</v>
      </c>
      <c r="H158" s="3">
        <v>0</v>
      </c>
      <c r="I158" s="3">
        <v>0</v>
      </c>
      <c r="J158" s="6">
        <v>0</v>
      </c>
      <c r="N158" s="288">
        <f t="shared" si="18"/>
        <v>0</v>
      </c>
    </row>
    <row r="159" spans="1:14" ht="26.25">
      <c r="A159" s="58" t="s">
        <v>45</v>
      </c>
      <c r="B159" s="59" t="s">
        <v>2</v>
      </c>
      <c r="C159" s="59" t="s">
        <v>25</v>
      </c>
      <c r="D159" s="48">
        <v>1716</v>
      </c>
      <c r="E159" s="48">
        <f t="shared" si="16"/>
        <v>1716</v>
      </c>
      <c r="F159" s="60">
        <f t="shared" si="17"/>
        <v>1716</v>
      </c>
      <c r="G159" s="61">
        <v>0</v>
      </c>
      <c r="H159" s="3">
        <v>0</v>
      </c>
      <c r="I159" s="3">
        <v>0</v>
      </c>
      <c r="J159" s="6">
        <v>0</v>
      </c>
      <c r="N159" s="288">
        <f t="shared" si="18"/>
        <v>0</v>
      </c>
    </row>
    <row r="160" spans="1:14" ht="30" customHeight="1">
      <c r="A160" s="58" t="s">
        <v>46</v>
      </c>
      <c r="B160" s="59" t="s">
        <v>2</v>
      </c>
      <c r="C160" s="59" t="s">
        <v>25</v>
      </c>
      <c r="D160" s="48">
        <v>9486</v>
      </c>
      <c r="E160" s="48">
        <f t="shared" si="16"/>
        <v>9486</v>
      </c>
      <c r="F160" s="60">
        <f t="shared" si="17"/>
        <v>9486</v>
      </c>
      <c r="G160" s="61">
        <v>0</v>
      </c>
      <c r="H160" s="3">
        <v>0</v>
      </c>
      <c r="I160" s="3">
        <v>0</v>
      </c>
      <c r="J160" s="6">
        <v>0</v>
      </c>
      <c r="N160" s="288">
        <f t="shared" si="18"/>
        <v>0</v>
      </c>
    </row>
    <row r="161" spans="1:14" ht="31.5" customHeight="1">
      <c r="A161" s="58" t="s">
        <v>47</v>
      </c>
      <c r="B161" s="59" t="s">
        <v>2</v>
      </c>
      <c r="C161" s="59" t="s">
        <v>25</v>
      </c>
      <c r="D161" s="48">
        <v>1359</v>
      </c>
      <c r="E161" s="48">
        <f t="shared" si="16"/>
        <v>1359</v>
      </c>
      <c r="F161" s="60">
        <f t="shared" si="17"/>
        <v>1359</v>
      </c>
      <c r="G161" s="61">
        <v>0</v>
      </c>
      <c r="H161" s="3">
        <v>0</v>
      </c>
      <c r="I161" s="3">
        <v>0</v>
      </c>
      <c r="J161" s="6">
        <v>0</v>
      </c>
      <c r="N161" s="288">
        <f t="shared" si="18"/>
        <v>0</v>
      </c>
    </row>
    <row r="162" spans="1:14" ht="26.25">
      <c r="A162" s="58" t="s">
        <v>48</v>
      </c>
      <c r="B162" s="59" t="s">
        <v>2</v>
      </c>
      <c r="C162" s="59" t="s">
        <v>25</v>
      </c>
      <c r="D162" s="48">
        <v>6500</v>
      </c>
      <c r="E162" s="48">
        <f t="shared" si="16"/>
        <v>6500</v>
      </c>
      <c r="F162" s="60">
        <f t="shared" si="17"/>
        <v>6500</v>
      </c>
      <c r="G162" s="61">
        <v>0</v>
      </c>
      <c r="H162" s="3">
        <v>0</v>
      </c>
      <c r="I162" s="3">
        <v>0</v>
      </c>
      <c r="J162" s="6">
        <v>0</v>
      </c>
      <c r="N162" s="288">
        <f t="shared" si="18"/>
        <v>0</v>
      </c>
    </row>
    <row r="163" spans="1:14" ht="26.25">
      <c r="A163" s="58" t="s">
        <v>168</v>
      </c>
      <c r="B163" s="59" t="s">
        <v>2</v>
      </c>
      <c r="C163" s="59" t="s">
        <v>25</v>
      </c>
      <c r="D163" s="48">
        <v>1000</v>
      </c>
      <c r="E163" s="48">
        <f t="shared" si="16"/>
        <v>1000</v>
      </c>
      <c r="F163" s="60">
        <f t="shared" si="17"/>
        <v>193494</v>
      </c>
      <c r="G163" s="61">
        <v>192494</v>
      </c>
      <c r="H163" s="3">
        <v>0</v>
      </c>
      <c r="I163" s="3">
        <v>0</v>
      </c>
      <c r="J163" s="6">
        <v>0</v>
      </c>
      <c r="N163" s="288">
        <f t="shared" si="18"/>
        <v>0</v>
      </c>
    </row>
    <row r="164" spans="1:14" ht="64.5">
      <c r="A164" s="58" t="s">
        <v>169</v>
      </c>
      <c r="B164" s="59" t="s">
        <v>2</v>
      </c>
      <c r="C164" s="59" t="s">
        <v>25</v>
      </c>
      <c r="D164" s="48">
        <v>1000</v>
      </c>
      <c r="E164" s="48">
        <f t="shared" si="16"/>
        <v>1000</v>
      </c>
      <c r="F164" s="60">
        <f t="shared" si="17"/>
        <v>170000</v>
      </c>
      <c r="G164" s="61">
        <v>169000</v>
      </c>
      <c r="H164" s="3">
        <v>0</v>
      </c>
      <c r="I164" s="3">
        <v>0</v>
      </c>
      <c r="J164" s="6">
        <v>0</v>
      </c>
      <c r="N164" s="288">
        <f t="shared" si="18"/>
        <v>0</v>
      </c>
    </row>
    <row r="165" spans="1:14" ht="64.5">
      <c r="A165" s="58" t="s">
        <v>170</v>
      </c>
      <c r="B165" s="59" t="s">
        <v>2</v>
      </c>
      <c r="C165" s="59" t="s">
        <v>25</v>
      </c>
      <c r="D165" s="48">
        <v>1000</v>
      </c>
      <c r="E165" s="48">
        <f t="shared" si="16"/>
        <v>1000</v>
      </c>
      <c r="F165" s="60">
        <f t="shared" si="17"/>
        <v>54000</v>
      </c>
      <c r="G165" s="61">
        <v>53000</v>
      </c>
      <c r="H165" s="3">
        <v>0</v>
      </c>
      <c r="I165" s="3">
        <v>0</v>
      </c>
      <c r="J165" s="6">
        <v>0</v>
      </c>
      <c r="N165" s="288">
        <f t="shared" si="18"/>
        <v>0</v>
      </c>
    </row>
    <row r="166" spans="1:14" ht="26.25">
      <c r="A166" s="400" t="s">
        <v>49</v>
      </c>
      <c r="B166" s="328" t="s">
        <v>2</v>
      </c>
      <c r="C166" s="401" t="s">
        <v>25</v>
      </c>
      <c r="D166" s="320">
        <v>10000</v>
      </c>
      <c r="E166" s="320">
        <f t="shared" si="16"/>
        <v>10000</v>
      </c>
      <c r="F166" s="329">
        <f t="shared" si="17"/>
        <v>10000</v>
      </c>
      <c r="G166" s="330">
        <v>0</v>
      </c>
      <c r="H166" s="324">
        <v>0</v>
      </c>
      <c r="I166" s="324">
        <v>0</v>
      </c>
      <c r="J166" s="325">
        <v>0</v>
      </c>
      <c r="N166" s="288">
        <f t="shared" si="18"/>
        <v>0</v>
      </c>
    </row>
    <row r="167" spans="1:14" s="2" customFormat="1" ht="39">
      <c r="A167" s="134" t="s">
        <v>141</v>
      </c>
      <c r="B167" s="59" t="s">
        <v>2</v>
      </c>
      <c r="C167" s="135" t="s">
        <v>25</v>
      </c>
      <c r="D167" s="153">
        <v>0</v>
      </c>
      <c r="E167" s="153">
        <f t="shared" si="16"/>
        <v>0</v>
      </c>
      <c r="F167" s="154">
        <f t="shared" si="17"/>
        <v>80000</v>
      </c>
      <c r="G167" s="155">
        <v>30000</v>
      </c>
      <c r="H167" s="156">
        <v>30000</v>
      </c>
      <c r="I167" s="156">
        <v>20000</v>
      </c>
      <c r="J167" s="157"/>
      <c r="N167" s="288">
        <f t="shared" si="18"/>
        <v>0</v>
      </c>
    </row>
    <row r="168" spans="1:14" ht="26.25">
      <c r="A168" s="134" t="s">
        <v>142</v>
      </c>
      <c r="B168" s="59" t="s">
        <v>2</v>
      </c>
      <c r="C168" s="135" t="s">
        <v>25</v>
      </c>
      <c r="D168" s="48">
        <v>13000</v>
      </c>
      <c r="E168" s="48">
        <f aca="true" t="shared" si="19" ref="E168:E198">D168</f>
        <v>13000</v>
      </c>
      <c r="F168" s="60">
        <f aca="true" t="shared" si="20" ref="F168:F198">D168+G168+H168+I168+J168</f>
        <v>29000</v>
      </c>
      <c r="G168" s="61">
        <v>16000</v>
      </c>
      <c r="H168" s="3">
        <v>0</v>
      </c>
      <c r="I168" s="3">
        <v>0</v>
      </c>
      <c r="J168" s="6">
        <v>0</v>
      </c>
      <c r="N168" s="288">
        <f t="shared" si="18"/>
        <v>0</v>
      </c>
    </row>
    <row r="169" spans="1:14" ht="31.5" customHeight="1">
      <c r="A169" s="134" t="s">
        <v>152</v>
      </c>
      <c r="B169" s="59" t="s">
        <v>2</v>
      </c>
      <c r="C169" s="135" t="s">
        <v>25</v>
      </c>
      <c r="D169" s="48">
        <v>1000</v>
      </c>
      <c r="E169" s="48">
        <f t="shared" si="19"/>
        <v>1000</v>
      </c>
      <c r="F169" s="60">
        <f t="shared" si="20"/>
        <v>56000</v>
      </c>
      <c r="G169" s="61">
        <v>55000</v>
      </c>
      <c r="H169" s="3">
        <v>0</v>
      </c>
      <c r="I169" s="3">
        <v>0</v>
      </c>
      <c r="J169" s="6">
        <v>0</v>
      </c>
      <c r="N169" s="288">
        <f t="shared" si="18"/>
        <v>0</v>
      </c>
    </row>
    <row r="170" spans="1:14" ht="39">
      <c r="A170" s="134" t="s">
        <v>123</v>
      </c>
      <c r="B170" s="59" t="s">
        <v>2</v>
      </c>
      <c r="C170" s="135" t="s">
        <v>25</v>
      </c>
      <c r="D170" s="48">
        <v>60000</v>
      </c>
      <c r="E170" s="48">
        <f t="shared" si="19"/>
        <v>60000</v>
      </c>
      <c r="F170" s="60">
        <f t="shared" si="20"/>
        <v>60000</v>
      </c>
      <c r="G170" s="61">
        <v>0</v>
      </c>
      <c r="H170" s="3">
        <v>0</v>
      </c>
      <c r="I170" s="3">
        <v>0</v>
      </c>
      <c r="J170" s="6">
        <v>0</v>
      </c>
      <c r="N170" s="288">
        <f t="shared" si="18"/>
        <v>0</v>
      </c>
    </row>
    <row r="171" spans="1:14" ht="13.5" customHeight="1">
      <c r="A171" s="134" t="s">
        <v>124</v>
      </c>
      <c r="B171" s="59" t="s">
        <v>2</v>
      </c>
      <c r="C171" s="135" t="s">
        <v>25</v>
      </c>
      <c r="D171" s="48">
        <v>3000000</v>
      </c>
      <c r="E171" s="48">
        <f t="shared" si="19"/>
        <v>3000000</v>
      </c>
      <c r="F171" s="60">
        <f t="shared" si="20"/>
        <v>3000000</v>
      </c>
      <c r="G171" s="61">
        <v>0</v>
      </c>
      <c r="H171" s="3">
        <v>0</v>
      </c>
      <c r="I171" s="3">
        <v>0</v>
      </c>
      <c r="J171" s="6">
        <v>0</v>
      </c>
      <c r="N171" s="288">
        <f t="shared" si="18"/>
        <v>0</v>
      </c>
    </row>
    <row r="172" spans="1:14" ht="29.25" customHeight="1">
      <c r="A172" s="134" t="s">
        <v>185</v>
      </c>
      <c r="B172" s="59" t="s">
        <v>2</v>
      </c>
      <c r="C172" s="135" t="s">
        <v>25</v>
      </c>
      <c r="D172" s="48">
        <v>1000</v>
      </c>
      <c r="E172" s="48">
        <f t="shared" si="19"/>
        <v>1000</v>
      </c>
      <c r="F172" s="60">
        <f t="shared" si="20"/>
        <v>1635498</v>
      </c>
      <c r="G172" s="61">
        <v>500000</v>
      </c>
      <c r="H172" s="3">
        <v>600000</v>
      </c>
      <c r="I172" s="3">
        <v>534498</v>
      </c>
      <c r="J172" s="6">
        <v>0</v>
      </c>
      <c r="N172" s="288">
        <f t="shared" si="18"/>
        <v>0</v>
      </c>
    </row>
    <row r="173" spans="1:14" ht="42" customHeight="1">
      <c r="A173" s="134" t="s">
        <v>131</v>
      </c>
      <c r="B173" s="59" t="s">
        <v>2</v>
      </c>
      <c r="C173" s="135" t="s">
        <v>25</v>
      </c>
      <c r="D173" s="48">
        <v>16000</v>
      </c>
      <c r="E173" s="48">
        <f t="shared" si="19"/>
        <v>16000</v>
      </c>
      <c r="F173" s="60">
        <f t="shared" si="20"/>
        <v>16000</v>
      </c>
      <c r="G173" s="61">
        <v>0</v>
      </c>
      <c r="H173" s="3">
        <v>0</v>
      </c>
      <c r="I173" s="3">
        <v>0</v>
      </c>
      <c r="J173" s="6">
        <v>0</v>
      </c>
      <c r="N173" s="288">
        <f t="shared" si="18"/>
        <v>0</v>
      </c>
    </row>
    <row r="174" spans="1:14" ht="39">
      <c r="A174" s="134" t="s">
        <v>132</v>
      </c>
      <c r="B174" s="59" t="s">
        <v>2</v>
      </c>
      <c r="C174" s="135" t="s">
        <v>25</v>
      </c>
      <c r="D174" s="48">
        <v>26000</v>
      </c>
      <c r="E174" s="48">
        <f t="shared" si="19"/>
        <v>26000</v>
      </c>
      <c r="F174" s="60">
        <f t="shared" si="20"/>
        <v>26000</v>
      </c>
      <c r="G174" s="61">
        <v>0</v>
      </c>
      <c r="H174" s="3">
        <v>0</v>
      </c>
      <c r="I174" s="3">
        <v>0</v>
      </c>
      <c r="J174" s="6">
        <v>0</v>
      </c>
      <c r="N174" s="288">
        <f t="shared" si="18"/>
        <v>0</v>
      </c>
    </row>
    <row r="175" spans="1:14" ht="39">
      <c r="A175" s="134" t="s">
        <v>133</v>
      </c>
      <c r="B175" s="59" t="s">
        <v>2</v>
      </c>
      <c r="C175" s="135" t="s">
        <v>25</v>
      </c>
      <c r="D175" s="48">
        <v>24000</v>
      </c>
      <c r="E175" s="48">
        <f t="shared" si="19"/>
        <v>24000</v>
      </c>
      <c r="F175" s="60">
        <f t="shared" si="20"/>
        <v>24000</v>
      </c>
      <c r="G175" s="61">
        <v>0</v>
      </c>
      <c r="H175" s="3">
        <v>0</v>
      </c>
      <c r="I175" s="3">
        <v>0</v>
      </c>
      <c r="J175" s="6">
        <v>0</v>
      </c>
      <c r="N175" s="288">
        <f t="shared" si="18"/>
        <v>0</v>
      </c>
    </row>
    <row r="176" spans="1:14" ht="51.75">
      <c r="A176" s="134" t="s">
        <v>134</v>
      </c>
      <c r="B176" s="59" t="s">
        <v>2</v>
      </c>
      <c r="C176" s="135" t="s">
        <v>25</v>
      </c>
      <c r="D176" s="48">
        <v>22000</v>
      </c>
      <c r="E176" s="48">
        <f t="shared" si="19"/>
        <v>22000</v>
      </c>
      <c r="F176" s="60">
        <f t="shared" si="20"/>
        <v>22000</v>
      </c>
      <c r="G176" s="61">
        <v>0</v>
      </c>
      <c r="H176" s="3">
        <v>0</v>
      </c>
      <c r="I176" s="3">
        <v>0</v>
      </c>
      <c r="J176" s="6">
        <v>0</v>
      </c>
      <c r="N176" s="288">
        <f t="shared" si="18"/>
        <v>0</v>
      </c>
    </row>
    <row r="177" spans="1:14" ht="44.25" customHeight="1">
      <c r="A177" s="134" t="s">
        <v>135</v>
      </c>
      <c r="B177" s="59" t="s">
        <v>2</v>
      </c>
      <c r="C177" s="135" t="s">
        <v>25</v>
      </c>
      <c r="D177" s="48">
        <v>18000</v>
      </c>
      <c r="E177" s="48">
        <f t="shared" si="19"/>
        <v>18000</v>
      </c>
      <c r="F177" s="60">
        <f t="shared" si="20"/>
        <v>18000</v>
      </c>
      <c r="G177" s="61">
        <v>0</v>
      </c>
      <c r="H177" s="3">
        <v>0</v>
      </c>
      <c r="I177" s="3">
        <v>0</v>
      </c>
      <c r="J177" s="6">
        <v>0</v>
      </c>
      <c r="N177" s="288">
        <f t="shared" si="18"/>
        <v>0</v>
      </c>
    </row>
    <row r="178" spans="1:14" ht="64.5">
      <c r="A178" s="134" t="s">
        <v>136</v>
      </c>
      <c r="B178" s="59" t="s">
        <v>2</v>
      </c>
      <c r="C178" s="135" t="s">
        <v>25</v>
      </c>
      <c r="D178" s="48">
        <v>18000</v>
      </c>
      <c r="E178" s="48">
        <f t="shared" si="19"/>
        <v>18000</v>
      </c>
      <c r="F178" s="60">
        <f t="shared" si="20"/>
        <v>18000</v>
      </c>
      <c r="G178" s="61">
        <v>0</v>
      </c>
      <c r="H178" s="3">
        <v>0</v>
      </c>
      <c r="I178" s="3">
        <v>0</v>
      </c>
      <c r="J178" s="6">
        <v>0</v>
      </c>
      <c r="N178" s="288">
        <f t="shared" si="18"/>
        <v>0</v>
      </c>
    </row>
    <row r="179" spans="1:14" ht="53.25" customHeight="1">
      <c r="A179" s="134" t="s">
        <v>137</v>
      </c>
      <c r="B179" s="59" t="s">
        <v>2</v>
      </c>
      <c r="C179" s="135" t="s">
        <v>25</v>
      </c>
      <c r="D179" s="48">
        <v>1000</v>
      </c>
      <c r="E179" s="48">
        <f t="shared" si="19"/>
        <v>1000</v>
      </c>
      <c r="F179" s="60">
        <f t="shared" si="20"/>
        <v>20000</v>
      </c>
      <c r="G179" s="61">
        <v>19000</v>
      </c>
      <c r="H179" s="3">
        <v>0</v>
      </c>
      <c r="I179" s="3">
        <v>0</v>
      </c>
      <c r="J179" s="6">
        <v>0</v>
      </c>
      <c r="N179" s="288">
        <f t="shared" si="18"/>
        <v>0</v>
      </c>
    </row>
    <row r="180" spans="1:14" ht="51.75">
      <c r="A180" s="134" t="s">
        <v>138</v>
      </c>
      <c r="B180" s="59" t="s">
        <v>2</v>
      </c>
      <c r="C180" s="135" t="s">
        <v>25</v>
      </c>
      <c r="D180" s="48">
        <v>1000</v>
      </c>
      <c r="E180" s="48">
        <f t="shared" si="19"/>
        <v>1000</v>
      </c>
      <c r="F180" s="60">
        <f t="shared" si="20"/>
        <v>20000</v>
      </c>
      <c r="G180" s="61">
        <v>19000</v>
      </c>
      <c r="H180" s="3">
        <v>0</v>
      </c>
      <c r="I180" s="3">
        <v>0</v>
      </c>
      <c r="J180" s="6">
        <v>0</v>
      </c>
      <c r="N180" s="288">
        <f t="shared" si="18"/>
        <v>0</v>
      </c>
    </row>
    <row r="181" spans="1:14" ht="51.75">
      <c r="A181" s="134" t="s">
        <v>139</v>
      </c>
      <c r="B181" s="59" t="s">
        <v>2</v>
      </c>
      <c r="C181" s="135" t="s">
        <v>25</v>
      </c>
      <c r="D181" s="48">
        <v>1000</v>
      </c>
      <c r="E181" s="48">
        <f t="shared" si="19"/>
        <v>1000</v>
      </c>
      <c r="F181" s="60">
        <f t="shared" si="20"/>
        <v>20000</v>
      </c>
      <c r="G181" s="61">
        <v>19000</v>
      </c>
      <c r="H181" s="3">
        <v>0</v>
      </c>
      <c r="I181" s="3">
        <v>0</v>
      </c>
      <c r="J181" s="6">
        <v>0</v>
      </c>
      <c r="N181" s="288">
        <f t="shared" si="18"/>
        <v>0</v>
      </c>
    </row>
    <row r="182" spans="1:14" ht="51.75">
      <c r="A182" s="134" t="s">
        <v>186</v>
      </c>
      <c r="B182" s="59" t="s">
        <v>2</v>
      </c>
      <c r="C182" s="135" t="s">
        <v>25</v>
      </c>
      <c r="D182" s="48">
        <v>10000</v>
      </c>
      <c r="E182" s="48">
        <f t="shared" si="19"/>
        <v>10000</v>
      </c>
      <c r="F182" s="60">
        <f t="shared" si="20"/>
        <v>10000</v>
      </c>
      <c r="G182" s="61">
        <v>0</v>
      </c>
      <c r="H182" s="3">
        <v>0</v>
      </c>
      <c r="I182" s="3">
        <v>0</v>
      </c>
      <c r="J182" s="6">
        <v>0</v>
      </c>
      <c r="N182" s="288">
        <f t="shared" si="18"/>
        <v>0</v>
      </c>
    </row>
    <row r="183" spans="1:14" ht="39">
      <c r="A183" s="134" t="s">
        <v>187</v>
      </c>
      <c r="B183" s="59" t="s">
        <v>2</v>
      </c>
      <c r="C183" s="135" t="s">
        <v>25</v>
      </c>
      <c r="D183" s="48">
        <v>10000</v>
      </c>
      <c r="E183" s="48">
        <f t="shared" si="19"/>
        <v>10000</v>
      </c>
      <c r="F183" s="60">
        <f t="shared" si="20"/>
        <v>10000</v>
      </c>
      <c r="G183" s="61">
        <v>0</v>
      </c>
      <c r="H183" s="3">
        <v>0</v>
      </c>
      <c r="I183" s="3">
        <v>0</v>
      </c>
      <c r="J183" s="6">
        <v>0</v>
      </c>
      <c r="N183" s="288">
        <f t="shared" si="18"/>
        <v>0</v>
      </c>
    </row>
    <row r="184" spans="1:14" ht="41.25" customHeight="1">
      <c r="A184" s="134" t="s">
        <v>188</v>
      </c>
      <c r="B184" s="59" t="s">
        <v>2</v>
      </c>
      <c r="C184" s="135" t="s">
        <v>25</v>
      </c>
      <c r="D184" s="48">
        <v>15000</v>
      </c>
      <c r="E184" s="48">
        <f t="shared" si="19"/>
        <v>15000</v>
      </c>
      <c r="F184" s="60">
        <f t="shared" si="20"/>
        <v>15000</v>
      </c>
      <c r="G184" s="61">
        <v>0</v>
      </c>
      <c r="H184" s="3">
        <v>0</v>
      </c>
      <c r="I184" s="3">
        <v>0</v>
      </c>
      <c r="J184" s="6">
        <v>0</v>
      </c>
      <c r="N184" s="288">
        <f t="shared" si="18"/>
        <v>0</v>
      </c>
    </row>
    <row r="185" spans="1:14" ht="40.5" customHeight="1">
      <c r="A185" s="134" t="s">
        <v>189</v>
      </c>
      <c r="B185" s="59" t="s">
        <v>2</v>
      </c>
      <c r="C185" s="135" t="s">
        <v>25</v>
      </c>
      <c r="D185" s="48">
        <v>7000</v>
      </c>
      <c r="E185" s="48">
        <f t="shared" si="19"/>
        <v>7000</v>
      </c>
      <c r="F185" s="60">
        <f t="shared" si="20"/>
        <v>7000</v>
      </c>
      <c r="G185" s="61">
        <v>0</v>
      </c>
      <c r="H185" s="3">
        <v>0</v>
      </c>
      <c r="I185" s="3">
        <v>0</v>
      </c>
      <c r="J185" s="6">
        <v>0</v>
      </c>
      <c r="N185" s="288">
        <f t="shared" si="18"/>
        <v>0</v>
      </c>
    </row>
    <row r="186" spans="1:14" ht="39">
      <c r="A186" s="134" t="s">
        <v>190</v>
      </c>
      <c r="B186" s="59" t="s">
        <v>2</v>
      </c>
      <c r="C186" s="135" t="s">
        <v>25</v>
      </c>
      <c r="D186" s="48">
        <v>11000</v>
      </c>
      <c r="E186" s="48">
        <f t="shared" si="19"/>
        <v>11000</v>
      </c>
      <c r="F186" s="60">
        <f t="shared" si="20"/>
        <v>11000</v>
      </c>
      <c r="G186" s="61">
        <v>0</v>
      </c>
      <c r="H186" s="3">
        <v>0</v>
      </c>
      <c r="I186" s="3">
        <v>0</v>
      </c>
      <c r="J186" s="6">
        <v>0</v>
      </c>
      <c r="N186" s="288">
        <f t="shared" si="18"/>
        <v>0</v>
      </c>
    </row>
    <row r="187" spans="1:14" ht="39">
      <c r="A187" s="134" t="s">
        <v>191</v>
      </c>
      <c r="B187" s="59" t="s">
        <v>2</v>
      </c>
      <c r="C187" s="135" t="s">
        <v>25</v>
      </c>
      <c r="D187" s="48">
        <v>13000</v>
      </c>
      <c r="E187" s="48">
        <f t="shared" si="19"/>
        <v>13000</v>
      </c>
      <c r="F187" s="60">
        <f t="shared" si="20"/>
        <v>13000</v>
      </c>
      <c r="G187" s="61">
        <v>0</v>
      </c>
      <c r="H187" s="3">
        <v>0</v>
      </c>
      <c r="I187" s="3">
        <v>0</v>
      </c>
      <c r="J187" s="6">
        <v>0</v>
      </c>
      <c r="N187" s="288">
        <f t="shared" si="18"/>
        <v>0</v>
      </c>
    </row>
    <row r="188" spans="1:14" ht="39">
      <c r="A188" s="134" t="s">
        <v>192</v>
      </c>
      <c r="B188" s="59" t="s">
        <v>2</v>
      </c>
      <c r="C188" s="135" t="s">
        <v>25</v>
      </c>
      <c r="D188" s="48">
        <v>8000</v>
      </c>
      <c r="E188" s="48">
        <f t="shared" si="19"/>
        <v>8000</v>
      </c>
      <c r="F188" s="60">
        <f t="shared" si="20"/>
        <v>8000</v>
      </c>
      <c r="G188" s="61">
        <v>0</v>
      </c>
      <c r="H188" s="3">
        <v>0</v>
      </c>
      <c r="I188" s="3">
        <v>0</v>
      </c>
      <c r="J188" s="6">
        <v>0</v>
      </c>
      <c r="N188" s="288">
        <f t="shared" si="18"/>
        <v>0</v>
      </c>
    </row>
    <row r="189" spans="1:14" ht="39">
      <c r="A189" s="134" t="s">
        <v>193</v>
      </c>
      <c r="B189" s="59" t="s">
        <v>2</v>
      </c>
      <c r="C189" s="135" t="s">
        <v>25</v>
      </c>
      <c r="D189" s="48">
        <v>13000</v>
      </c>
      <c r="E189" s="48">
        <f t="shared" si="19"/>
        <v>13000</v>
      </c>
      <c r="F189" s="60">
        <f t="shared" si="20"/>
        <v>13000</v>
      </c>
      <c r="G189" s="61">
        <v>0</v>
      </c>
      <c r="H189" s="3">
        <v>0</v>
      </c>
      <c r="I189" s="3">
        <v>0</v>
      </c>
      <c r="J189" s="6">
        <v>0</v>
      </c>
      <c r="N189" s="288">
        <f t="shared" si="18"/>
        <v>0</v>
      </c>
    </row>
    <row r="190" spans="1:14" ht="51.75">
      <c r="A190" s="57" t="s">
        <v>268</v>
      </c>
      <c r="B190" s="59" t="s">
        <v>2</v>
      </c>
      <c r="C190" s="135" t="s">
        <v>25</v>
      </c>
      <c r="D190" s="48">
        <v>1200</v>
      </c>
      <c r="E190" s="48">
        <f t="shared" si="19"/>
        <v>1200</v>
      </c>
      <c r="F190" s="60">
        <f t="shared" si="20"/>
        <v>1200</v>
      </c>
      <c r="G190" s="61">
        <v>0</v>
      </c>
      <c r="H190" s="3">
        <v>0</v>
      </c>
      <c r="I190" s="3">
        <v>0</v>
      </c>
      <c r="J190" s="6">
        <v>0</v>
      </c>
      <c r="N190" s="288">
        <f t="shared" si="18"/>
        <v>0</v>
      </c>
    </row>
    <row r="191" spans="1:14" ht="39">
      <c r="A191" s="57" t="s">
        <v>269</v>
      </c>
      <c r="B191" s="59" t="s">
        <v>2</v>
      </c>
      <c r="C191" s="135" t="s">
        <v>25</v>
      </c>
      <c r="D191" s="48">
        <v>1200</v>
      </c>
      <c r="E191" s="48">
        <f t="shared" si="19"/>
        <v>1200</v>
      </c>
      <c r="F191" s="60">
        <f t="shared" si="20"/>
        <v>1200</v>
      </c>
      <c r="G191" s="61">
        <v>0</v>
      </c>
      <c r="H191" s="3">
        <v>0</v>
      </c>
      <c r="I191" s="3">
        <v>0</v>
      </c>
      <c r="J191" s="6">
        <v>0</v>
      </c>
      <c r="N191" s="288">
        <f t="shared" si="18"/>
        <v>0</v>
      </c>
    </row>
    <row r="192" spans="1:14" ht="51.75">
      <c r="A192" s="57" t="s">
        <v>270</v>
      </c>
      <c r="B192" s="59" t="s">
        <v>2</v>
      </c>
      <c r="C192" s="135" t="s">
        <v>25</v>
      </c>
      <c r="D192" s="48">
        <v>1200</v>
      </c>
      <c r="E192" s="48">
        <f t="shared" si="19"/>
        <v>1200</v>
      </c>
      <c r="F192" s="60">
        <f t="shared" si="20"/>
        <v>1200</v>
      </c>
      <c r="G192" s="61">
        <v>0</v>
      </c>
      <c r="H192" s="3">
        <v>0</v>
      </c>
      <c r="I192" s="3">
        <v>0</v>
      </c>
      <c r="J192" s="6">
        <v>0</v>
      </c>
      <c r="N192" s="288">
        <f t="shared" si="18"/>
        <v>0</v>
      </c>
    </row>
    <row r="193" spans="1:14" ht="51.75">
      <c r="A193" s="57" t="s">
        <v>271</v>
      </c>
      <c r="B193" s="59" t="s">
        <v>2</v>
      </c>
      <c r="C193" s="135" t="s">
        <v>25</v>
      </c>
      <c r="D193" s="48">
        <v>1200</v>
      </c>
      <c r="E193" s="48">
        <f t="shared" si="19"/>
        <v>1200</v>
      </c>
      <c r="F193" s="60">
        <f t="shared" si="20"/>
        <v>1200</v>
      </c>
      <c r="G193" s="61">
        <v>0</v>
      </c>
      <c r="H193" s="3">
        <v>0</v>
      </c>
      <c r="I193" s="3">
        <v>0</v>
      </c>
      <c r="J193" s="6">
        <v>0</v>
      </c>
      <c r="N193" s="288">
        <f t="shared" si="18"/>
        <v>0</v>
      </c>
    </row>
    <row r="194" spans="1:14" ht="51.75">
      <c r="A194" s="57" t="s">
        <v>272</v>
      </c>
      <c r="B194" s="59" t="s">
        <v>2</v>
      </c>
      <c r="C194" s="135" t="s">
        <v>25</v>
      </c>
      <c r="D194" s="48">
        <v>1200</v>
      </c>
      <c r="E194" s="48">
        <f t="shared" si="19"/>
        <v>1200</v>
      </c>
      <c r="F194" s="60">
        <f t="shared" si="20"/>
        <v>1200</v>
      </c>
      <c r="G194" s="61">
        <v>0</v>
      </c>
      <c r="H194" s="3">
        <v>0</v>
      </c>
      <c r="I194" s="3">
        <v>0</v>
      </c>
      <c r="J194" s="6">
        <v>0</v>
      </c>
      <c r="N194" s="288">
        <f t="shared" si="18"/>
        <v>0</v>
      </c>
    </row>
    <row r="195" spans="1:14" ht="64.5">
      <c r="A195" s="57" t="s">
        <v>273</v>
      </c>
      <c r="B195" s="59" t="s">
        <v>2</v>
      </c>
      <c r="C195" s="135" t="s">
        <v>25</v>
      </c>
      <c r="D195" s="48">
        <v>1200</v>
      </c>
      <c r="E195" s="48">
        <f t="shared" si="19"/>
        <v>1200</v>
      </c>
      <c r="F195" s="60">
        <f t="shared" si="20"/>
        <v>1200</v>
      </c>
      <c r="G195" s="61">
        <v>0</v>
      </c>
      <c r="H195" s="3">
        <v>0</v>
      </c>
      <c r="I195" s="3">
        <v>0</v>
      </c>
      <c r="J195" s="6">
        <v>0</v>
      </c>
      <c r="N195" s="288">
        <f t="shared" si="18"/>
        <v>0</v>
      </c>
    </row>
    <row r="196" spans="1:14" ht="39.75" customHeight="1">
      <c r="A196" s="57" t="s">
        <v>274</v>
      </c>
      <c r="B196" s="59" t="s">
        <v>2</v>
      </c>
      <c r="C196" s="135" t="s">
        <v>25</v>
      </c>
      <c r="D196" s="48">
        <v>1000</v>
      </c>
      <c r="E196" s="48">
        <f t="shared" si="19"/>
        <v>1000</v>
      </c>
      <c r="F196" s="60">
        <f t="shared" si="20"/>
        <v>1000</v>
      </c>
      <c r="G196" s="61">
        <v>0</v>
      </c>
      <c r="H196" s="3">
        <v>0</v>
      </c>
      <c r="I196" s="3">
        <v>0</v>
      </c>
      <c r="J196" s="6">
        <v>0</v>
      </c>
      <c r="N196" s="288">
        <f t="shared" si="18"/>
        <v>0</v>
      </c>
    </row>
    <row r="197" spans="1:14" ht="64.5">
      <c r="A197" s="57" t="s">
        <v>275</v>
      </c>
      <c r="B197" s="59" t="s">
        <v>2</v>
      </c>
      <c r="C197" s="135" t="s">
        <v>25</v>
      </c>
      <c r="D197" s="48">
        <v>1000</v>
      </c>
      <c r="E197" s="48">
        <f t="shared" si="19"/>
        <v>1000</v>
      </c>
      <c r="F197" s="60">
        <f t="shared" si="20"/>
        <v>1000</v>
      </c>
      <c r="G197" s="61">
        <v>0</v>
      </c>
      <c r="H197" s="3">
        <v>0</v>
      </c>
      <c r="I197" s="3">
        <v>0</v>
      </c>
      <c r="J197" s="6">
        <v>0</v>
      </c>
      <c r="N197" s="288">
        <f t="shared" si="18"/>
        <v>0</v>
      </c>
    </row>
    <row r="198" spans="1:14" ht="65.25" thickBot="1">
      <c r="A198" s="331" t="s">
        <v>276</v>
      </c>
      <c r="B198" s="332" t="s">
        <v>2</v>
      </c>
      <c r="C198" s="333" t="s">
        <v>25</v>
      </c>
      <c r="D198" s="165">
        <v>1000</v>
      </c>
      <c r="E198" s="165">
        <f t="shared" si="19"/>
        <v>1000</v>
      </c>
      <c r="F198" s="166">
        <f t="shared" si="20"/>
        <v>1000</v>
      </c>
      <c r="G198" s="61">
        <v>0</v>
      </c>
      <c r="H198" s="3">
        <v>0</v>
      </c>
      <c r="I198" s="3">
        <v>0</v>
      </c>
      <c r="J198" s="6">
        <v>0</v>
      </c>
      <c r="N198" s="288">
        <f t="shared" si="18"/>
        <v>0</v>
      </c>
    </row>
    <row r="199" spans="1:14" ht="24.75" customHeight="1" thickBot="1">
      <c r="A199" s="578" t="s">
        <v>0</v>
      </c>
      <c r="B199" s="579"/>
      <c r="C199" s="580"/>
      <c r="D199" s="334">
        <f>SUM(D106:D198)</f>
        <v>8052996</v>
      </c>
      <c r="E199" s="334">
        <f aca="true" t="shared" si="21" ref="E199:J199">SUM(E106:E198)</f>
        <v>8052996</v>
      </c>
      <c r="F199" s="334">
        <f t="shared" si="21"/>
        <v>231193438</v>
      </c>
      <c r="G199" s="334">
        <f t="shared" si="21"/>
        <v>95361552</v>
      </c>
      <c r="H199" s="334">
        <f t="shared" si="21"/>
        <v>70630000</v>
      </c>
      <c r="I199" s="334">
        <f t="shared" si="21"/>
        <v>57148890</v>
      </c>
      <c r="J199" s="334">
        <f t="shared" si="21"/>
        <v>0</v>
      </c>
      <c r="N199" s="288">
        <f t="shared" si="18"/>
        <v>0</v>
      </c>
    </row>
    <row r="200" spans="1:14" ht="30" customHeight="1" thickBot="1">
      <c r="A200" s="507" t="s">
        <v>304</v>
      </c>
      <c r="B200" s="508"/>
      <c r="C200" s="509"/>
      <c r="D200" s="97">
        <f aca="true" t="shared" si="22" ref="D200:J200">D12+D15+D26+D45+D53+D101+D104+D199</f>
        <v>22255001</v>
      </c>
      <c r="E200" s="97">
        <f t="shared" si="22"/>
        <v>22255001</v>
      </c>
      <c r="F200" s="97">
        <f t="shared" si="22"/>
        <v>253146748</v>
      </c>
      <c r="G200" s="97">
        <f t="shared" si="22"/>
        <v>103112857</v>
      </c>
      <c r="H200" s="97">
        <f t="shared" si="22"/>
        <v>70630000</v>
      </c>
      <c r="I200" s="97">
        <f t="shared" si="22"/>
        <v>57148890</v>
      </c>
      <c r="J200" s="97">
        <f t="shared" si="22"/>
        <v>0</v>
      </c>
      <c r="K200" s="288"/>
      <c r="N200" s="288">
        <f t="shared" si="18"/>
        <v>0</v>
      </c>
    </row>
    <row r="201" spans="1:14" ht="19.5" customHeight="1" hidden="1" thickBot="1">
      <c r="A201" s="504" t="s">
        <v>130</v>
      </c>
      <c r="B201" s="505"/>
      <c r="C201" s="506"/>
      <c r="D201" s="95">
        <v>740000</v>
      </c>
      <c r="E201" s="95"/>
      <c r="F201" s="95"/>
      <c r="G201" s="96"/>
      <c r="H201" s="96"/>
      <c r="I201" s="112"/>
      <c r="J201" s="113"/>
      <c r="N201" s="288">
        <f aca="true" t="shared" si="23" ref="N201:N273">E201+G201-F201+H201+I201+J201</f>
        <v>0</v>
      </c>
    </row>
    <row r="202" spans="1:14" ht="35.25" customHeight="1" thickBot="1">
      <c r="A202" s="504" t="s">
        <v>130</v>
      </c>
      <c r="B202" s="505"/>
      <c r="C202" s="506"/>
      <c r="D202" s="335">
        <v>0</v>
      </c>
      <c r="E202" s="335"/>
      <c r="F202" s="335"/>
      <c r="G202" s="336"/>
      <c r="H202" s="336"/>
      <c r="I202" s="337"/>
      <c r="J202" s="113"/>
      <c r="N202" s="288">
        <f t="shared" si="23"/>
        <v>0</v>
      </c>
    </row>
    <row r="203" spans="1:14" ht="60" customHeight="1" thickBot="1">
      <c r="A203" s="490" t="s">
        <v>330</v>
      </c>
      <c r="B203" s="491"/>
      <c r="C203" s="492"/>
      <c r="D203" s="215">
        <f>D206+D223+D239+D268+D273</f>
        <v>486454</v>
      </c>
      <c r="E203" s="215">
        <f aca="true" t="shared" si="24" ref="E203:J203">E206+E223+E239+E268+E273</f>
        <v>486454</v>
      </c>
      <c r="F203" s="215">
        <f t="shared" si="24"/>
        <v>19733331</v>
      </c>
      <c r="G203" s="215">
        <f t="shared" si="24"/>
        <v>19224347</v>
      </c>
      <c r="H203" s="215">
        <f t="shared" si="24"/>
        <v>22530</v>
      </c>
      <c r="I203" s="215">
        <f t="shared" si="24"/>
        <v>0</v>
      </c>
      <c r="J203" s="215">
        <f t="shared" si="24"/>
        <v>0</v>
      </c>
      <c r="N203" s="288">
        <f t="shared" si="23"/>
        <v>0</v>
      </c>
    </row>
    <row r="204" spans="1:14" ht="21" customHeight="1" thickBot="1">
      <c r="A204" s="552" t="s">
        <v>234</v>
      </c>
      <c r="B204" s="553"/>
      <c r="C204" s="553"/>
      <c r="D204" s="553"/>
      <c r="E204" s="553"/>
      <c r="F204" s="553"/>
      <c r="G204" s="553"/>
      <c r="H204" s="553"/>
      <c r="I204" s="553"/>
      <c r="J204" s="554"/>
      <c r="N204" s="288">
        <f t="shared" si="23"/>
        <v>0</v>
      </c>
    </row>
    <row r="205" spans="1:14" ht="54.75" customHeight="1">
      <c r="A205" s="294" t="s">
        <v>278</v>
      </c>
      <c r="B205" s="216" t="s">
        <v>2</v>
      </c>
      <c r="C205" s="216" t="s">
        <v>235</v>
      </c>
      <c r="D205" s="265">
        <v>45000</v>
      </c>
      <c r="E205" s="265">
        <v>45000</v>
      </c>
      <c r="F205" s="265">
        <v>45000</v>
      </c>
      <c r="G205" s="266"/>
      <c r="H205" s="266"/>
      <c r="I205" s="266"/>
      <c r="J205" s="267"/>
      <c r="N205" s="288">
        <f t="shared" si="23"/>
        <v>0</v>
      </c>
    </row>
    <row r="206" spans="1:14" ht="27" customHeight="1">
      <c r="A206" s="378" t="s">
        <v>291</v>
      </c>
      <c r="B206" s="295"/>
      <c r="C206" s="295"/>
      <c r="D206" s="296">
        <f>D205</f>
        <v>45000</v>
      </c>
      <c r="E206" s="296">
        <f>E205</f>
        <v>45000</v>
      </c>
      <c r="F206" s="296">
        <f>F205</f>
        <v>45000</v>
      </c>
      <c r="G206" s="266"/>
      <c r="H206" s="266"/>
      <c r="I206" s="266"/>
      <c r="J206" s="267"/>
      <c r="N206" s="288">
        <f t="shared" si="23"/>
        <v>0</v>
      </c>
    </row>
    <row r="207" spans="1:14" ht="27" customHeight="1">
      <c r="A207" s="381" t="s">
        <v>292</v>
      </c>
      <c r="B207" s="297"/>
      <c r="C207" s="297"/>
      <c r="D207" s="298">
        <v>86289</v>
      </c>
      <c r="E207" s="298">
        <v>0</v>
      </c>
      <c r="F207" s="298">
        <v>0</v>
      </c>
      <c r="G207" s="266"/>
      <c r="H207" s="266"/>
      <c r="I207" s="266"/>
      <c r="J207" s="267"/>
      <c r="N207" s="288">
        <f t="shared" si="23"/>
        <v>0</v>
      </c>
    </row>
    <row r="208" spans="1:14" ht="27" customHeight="1" thickBot="1">
      <c r="A208" s="555" t="s">
        <v>236</v>
      </c>
      <c r="B208" s="556"/>
      <c r="C208" s="557"/>
      <c r="D208" s="232">
        <f>D205+D207</f>
        <v>131289</v>
      </c>
      <c r="E208" s="232">
        <f>E205+E207</f>
        <v>45000</v>
      </c>
      <c r="F208" s="232">
        <f>F205+F207</f>
        <v>45000</v>
      </c>
      <c r="G208" s="232"/>
      <c r="H208" s="232"/>
      <c r="I208" s="232"/>
      <c r="J208" s="247"/>
      <c r="N208" s="288">
        <f t="shared" si="23"/>
        <v>0</v>
      </c>
    </row>
    <row r="209" spans="1:14" ht="15.75" thickBot="1">
      <c r="A209" s="485" t="s">
        <v>11</v>
      </c>
      <c r="B209" s="486"/>
      <c r="C209" s="486"/>
      <c r="D209" s="486"/>
      <c r="E209" s="486"/>
      <c r="F209" s="486"/>
      <c r="G209" s="486"/>
      <c r="H209" s="486"/>
      <c r="I209" s="486"/>
      <c r="J209" s="487"/>
      <c r="N209" s="288">
        <f t="shared" si="23"/>
        <v>0</v>
      </c>
    </row>
    <row r="210" spans="1:14" ht="25.5">
      <c r="A210" s="183" t="s">
        <v>171</v>
      </c>
      <c r="B210" s="173" t="s">
        <v>2</v>
      </c>
      <c r="C210" s="173" t="s">
        <v>230</v>
      </c>
      <c r="D210" s="175">
        <v>0</v>
      </c>
      <c r="E210" s="175">
        <f>D210</f>
        <v>0</v>
      </c>
      <c r="F210" s="184">
        <f>D210+G210+H210+I210+J210</f>
        <v>3235783</v>
      </c>
      <c r="G210" s="194">
        <v>3235783</v>
      </c>
      <c r="H210" s="175">
        <v>0</v>
      </c>
      <c r="I210" s="175">
        <v>0</v>
      </c>
      <c r="J210" s="185">
        <v>0</v>
      </c>
      <c r="N210" s="288">
        <f t="shared" si="23"/>
        <v>0</v>
      </c>
    </row>
    <row r="211" spans="1:14" ht="26.25" thickBot="1">
      <c r="A211" s="167" t="s">
        <v>172</v>
      </c>
      <c r="B211" s="168" t="s">
        <v>2</v>
      </c>
      <c r="C211" s="168" t="s">
        <v>230</v>
      </c>
      <c r="D211" s="169">
        <v>0</v>
      </c>
      <c r="E211" s="169">
        <f aca="true" t="shared" si="25" ref="E211:E222">D211</f>
        <v>0</v>
      </c>
      <c r="F211" s="186">
        <f aca="true" t="shared" si="26" ref="F211:F222">D211+G211+H211+I211+J211</f>
        <v>2655528</v>
      </c>
      <c r="G211" s="195">
        <v>2655528</v>
      </c>
      <c r="H211" s="169">
        <v>0</v>
      </c>
      <c r="I211" s="169">
        <v>0</v>
      </c>
      <c r="J211" s="171">
        <v>0</v>
      </c>
      <c r="N211" s="288">
        <f t="shared" si="23"/>
        <v>0</v>
      </c>
    </row>
    <row r="212" spans="1:14" ht="38.25">
      <c r="A212" s="167" t="s">
        <v>173</v>
      </c>
      <c r="B212" s="168" t="s">
        <v>2</v>
      </c>
      <c r="C212" s="173" t="s">
        <v>230</v>
      </c>
      <c r="D212" s="169">
        <v>0</v>
      </c>
      <c r="E212" s="169">
        <f t="shared" si="25"/>
        <v>0</v>
      </c>
      <c r="F212" s="186">
        <f t="shared" si="26"/>
        <v>25000</v>
      </c>
      <c r="G212" s="195">
        <v>25000</v>
      </c>
      <c r="H212" s="169">
        <v>0</v>
      </c>
      <c r="I212" s="169">
        <v>0</v>
      </c>
      <c r="J212" s="171">
        <v>0</v>
      </c>
      <c r="N212" s="288">
        <f t="shared" si="23"/>
        <v>0</v>
      </c>
    </row>
    <row r="213" spans="1:14" ht="39" thickBot="1">
      <c r="A213" s="167" t="s">
        <v>174</v>
      </c>
      <c r="B213" s="168" t="s">
        <v>2</v>
      </c>
      <c r="C213" s="168" t="s">
        <v>230</v>
      </c>
      <c r="D213" s="169">
        <v>0</v>
      </c>
      <c r="E213" s="169">
        <f t="shared" si="25"/>
        <v>0</v>
      </c>
      <c r="F213" s="186">
        <f t="shared" si="26"/>
        <v>27500</v>
      </c>
      <c r="G213" s="195">
        <v>27500</v>
      </c>
      <c r="H213" s="169">
        <v>0</v>
      </c>
      <c r="I213" s="169">
        <v>0</v>
      </c>
      <c r="J213" s="171">
        <v>0</v>
      </c>
      <c r="N213" s="288">
        <f t="shared" si="23"/>
        <v>0</v>
      </c>
    </row>
    <row r="214" spans="1:14" ht="38.25">
      <c r="A214" s="167" t="s">
        <v>175</v>
      </c>
      <c r="B214" s="168" t="s">
        <v>2</v>
      </c>
      <c r="C214" s="173" t="s">
        <v>230</v>
      </c>
      <c r="D214" s="169">
        <v>0</v>
      </c>
      <c r="E214" s="169">
        <f t="shared" si="25"/>
        <v>0</v>
      </c>
      <c r="F214" s="186">
        <f t="shared" si="26"/>
        <v>22000</v>
      </c>
      <c r="G214" s="195">
        <v>22000</v>
      </c>
      <c r="H214" s="169">
        <v>0</v>
      </c>
      <c r="I214" s="169">
        <v>0</v>
      </c>
      <c r="J214" s="171">
        <v>0</v>
      </c>
      <c r="N214" s="288">
        <f t="shared" si="23"/>
        <v>0</v>
      </c>
    </row>
    <row r="215" spans="1:14" ht="46.5" customHeight="1" thickBot="1">
      <c r="A215" s="167" t="s">
        <v>176</v>
      </c>
      <c r="B215" s="168" t="s">
        <v>2</v>
      </c>
      <c r="C215" s="168" t="s">
        <v>230</v>
      </c>
      <c r="D215" s="169">
        <v>0</v>
      </c>
      <c r="E215" s="169">
        <f t="shared" si="25"/>
        <v>0</v>
      </c>
      <c r="F215" s="186">
        <f t="shared" si="26"/>
        <v>12500</v>
      </c>
      <c r="G215" s="195">
        <v>12500</v>
      </c>
      <c r="H215" s="169">
        <v>0</v>
      </c>
      <c r="I215" s="169">
        <v>0</v>
      </c>
      <c r="J215" s="171">
        <v>0</v>
      </c>
      <c r="N215" s="288">
        <f t="shared" si="23"/>
        <v>0</v>
      </c>
    </row>
    <row r="216" spans="1:14" ht="27" customHeight="1">
      <c r="A216" s="167" t="s">
        <v>223</v>
      </c>
      <c r="B216" s="168" t="s">
        <v>2</v>
      </c>
      <c r="C216" s="173" t="s">
        <v>230</v>
      </c>
      <c r="D216" s="169">
        <v>86000</v>
      </c>
      <c r="E216" s="169">
        <f t="shared" si="25"/>
        <v>86000</v>
      </c>
      <c r="F216" s="186">
        <f t="shared" si="26"/>
        <v>86000</v>
      </c>
      <c r="G216" s="195">
        <v>0</v>
      </c>
      <c r="H216" s="169">
        <v>0</v>
      </c>
      <c r="I216" s="169">
        <v>0</v>
      </c>
      <c r="J216" s="171">
        <v>0</v>
      </c>
      <c r="N216" s="288">
        <f t="shared" si="23"/>
        <v>0</v>
      </c>
    </row>
    <row r="217" spans="1:14" ht="33.75" customHeight="1" thickBot="1">
      <c r="A217" s="167" t="s">
        <v>224</v>
      </c>
      <c r="B217" s="168" t="s">
        <v>2</v>
      </c>
      <c r="C217" s="168" t="s">
        <v>230</v>
      </c>
      <c r="D217" s="169">
        <v>60000</v>
      </c>
      <c r="E217" s="169">
        <f t="shared" si="25"/>
        <v>60000</v>
      </c>
      <c r="F217" s="186">
        <f t="shared" si="26"/>
        <v>60000</v>
      </c>
      <c r="G217" s="195">
        <v>0</v>
      </c>
      <c r="H217" s="169">
        <v>0</v>
      </c>
      <c r="I217" s="169">
        <v>0</v>
      </c>
      <c r="J217" s="171">
        <v>0</v>
      </c>
      <c r="N217" s="288">
        <f t="shared" si="23"/>
        <v>0</v>
      </c>
    </row>
    <row r="218" spans="1:14" ht="25.5">
      <c r="A218" s="167" t="s">
        <v>177</v>
      </c>
      <c r="B218" s="168" t="s">
        <v>2</v>
      </c>
      <c r="C218" s="173" t="s">
        <v>230</v>
      </c>
      <c r="D218" s="169">
        <v>0</v>
      </c>
      <c r="E218" s="169">
        <f t="shared" si="25"/>
        <v>0</v>
      </c>
      <c r="F218" s="186">
        <f t="shared" si="26"/>
        <v>189000</v>
      </c>
      <c r="G218" s="195">
        <v>189000</v>
      </c>
      <c r="H218" s="169">
        <v>0</v>
      </c>
      <c r="I218" s="169">
        <v>0</v>
      </c>
      <c r="J218" s="171">
        <v>0</v>
      </c>
      <c r="N218" s="288">
        <f t="shared" si="23"/>
        <v>0</v>
      </c>
    </row>
    <row r="219" spans="1:14" ht="39.75" customHeight="1" thickBot="1">
      <c r="A219" s="167" t="s">
        <v>178</v>
      </c>
      <c r="B219" s="168" t="s">
        <v>2</v>
      </c>
      <c r="C219" s="168" t="s">
        <v>230</v>
      </c>
      <c r="D219" s="169">
        <v>0</v>
      </c>
      <c r="E219" s="169">
        <f t="shared" si="25"/>
        <v>0</v>
      </c>
      <c r="F219" s="186">
        <f t="shared" si="26"/>
        <v>176000</v>
      </c>
      <c r="G219" s="195">
        <v>176000</v>
      </c>
      <c r="H219" s="169">
        <v>0</v>
      </c>
      <c r="I219" s="169">
        <v>0</v>
      </c>
      <c r="J219" s="171">
        <v>0</v>
      </c>
      <c r="N219" s="288">
        <f t="shared" si="23"/>
        <v>0</v>
      </c>
    </row>
    <row r="220" spans="1:14" ht="24.75" customHeight="1">
      <c r="A220" s="167" t="s">
        <v>179</v>
      </c>
      <c r="B220" s="168" t="s">
        <v>2</v>
      </c>
      <c r="C220" s="173" t="s">
        <v>230</v>
      </c>
      <c r="D220" s="169">
        <v>0</v>
      </c>
      <c r="E220" s="169">
        <f t="shared" si="25"/>
        <v>0</v>
      </c>
      <c r="F220" s="186">
        <f t="shared" si="26"/>
        <v>5000</v>
      </c>
      <c r="G220" s="195">
        <v>5000</v>
      </c>
      <c r="H220" s="169">
        <v>0</v>
      </c>
      <c r="I220" s="169">
        <v>0</v>
      </c>
      <c r="J220" s="171">
        <v>0</v>
      </c>
      <c r="N220" s="288">
        <f t="shared" si="23"/>
        <v>0</v>
      </c>
    </row>
    <row r="221" spans="1:14" ht="24.75" customHeight="1" thickBot="1">
      <c r="A221" s="191" t="s">
        <v>180</v>
      </c>
      <c r="B221" s="132" t="s">
        <v>2</v>
      </c>
      <c r="C221" s="168" t="s">
        <v>230</v>
      </c>
      <c r="D221" s="133">
        <v>0</v>
      </c>
      <c r="E221" s="133">
        <f>D221</f>
        <v>0</v>
      </c>
      <c r="F221" s="192">
        <f>D221+G221+H221+I221+J221</f>
        <v>4000</v>
      </c>
      <c r="G221" s="196">
        <v>4000</v>
      </c>
      <c r="H221" s="133">
        <v>0</v>
      </c>
      <c r="I221" s="133">
        <v>0</v>
      </c>
      <c r="J221" s="193">
        <v>0</v>
      </c>
      <c r="N221" s="288">
        <f t="shared" si="23"/>
        <v>0</v>
      </c>
    </row>
    <row r="222" spans="1:14" ht="24.75" customHeight="1">
      <c r="A222" s="217" t="s">
        <v>113</v>
      </c>
      <c r="B222" s="218" t="s">
        <v>2</v>
      </c>
      <c r="C222" s="219" t="s">
        <v>230</v>
      </c>
      <c r="D222" s="221">
        <v>0</v>
      </c>
      <c r="E222" s="221">
        <f t="shared" si="25"/>
        <v>0</v>
      </c>
      <c r="F222" s="222">
        <f t="shared" si="26"/>
        <v>156000</v>
      </c>
      <c r="G222" s="223">
        <v>156000</v>
      </c>
      <c r="H222" s="221">
        <v>0</v>
      </c>
      <c r="I222" s="221">
        <v>0</v>
      </c>
      <c r="J222" s="224">
        <v>0</v>
      </c>
      <c r="N222" s="288">
        <f t="shared" si="23"/>
        <v>0</v>
      </c>
    </row>
    <row r="223" spans="1:14" ht="24.75" customHeight="1">
      <c r="A223" s="488" t="s">
        <v>237</v>
      </c>
      <c r="B223" s="489"/>
      <c r="C223" s="489"/>
      <c r="D223" s="220">
        <f>SUM(D210:D222)</f>
        <v>146000</v>
      </c>
      <c r="E223" s="220">
        <f aca="true" t="shared" si="27" ref="E223:J223">SUM(E210:E222)</f>
        <v>146000</v>
      </c>
      <c r="F223" s="220">
        <f t="shared" si="27"/>
        <v>6654311</v>
      </c>
      <c r="G223" s="220">
        <f t="shared" si="27"/>
        <v>6508311</v>
      </c>
      <c r="H223" s="220">
        <f t="shared" si="27"/>
        <v>0</v>
      </c>
      <c r="I223" s="220">
        <f t="shared" si="27"/>
        <v>0</v>
      </c>
      <c r="J223" s="248">
        <f t="shared" si="27"/>
        <v>0</v>
      </c>
      <c r="N223" s="288">
        <f t="shared" si="23"/>
        <v>0</v>
      </c>
    </row>
    <row r="224" spans="1:14" ht="14.25">
      <c r="A224" s="558" t="s">
        <v>238</v>
      </c>
      <c r="B224" s="559"/>
      <c r="C224" s="559"/>
      <c r="D224" s="268">
        <v>16100</v>
      </c>
      <c r="E224" s="268">
        <v>0</v>
      </c>
      <c r="F224" s="268">
        <v>0</v>
      </c>
      <c r="G224" s="268"/>
      <c r="H224" s="268"/>
      <c r="I224" s="268"/>
      <c r="J224" s="269"/>
      <c r="N224" s="288">
        <f t="shared" si="23"/>
        <v>0</v>
      </c>
    </row>
    <row r="225" spans="1:14" ht="15">
      <c r="A225" s="560" t="s">
        <v>239</v>
      </c>
      <c r="B225" s="561"/>
      <c r="C225" s="561"/>
      <c r="D225" s="225">
        <f>D223+D224</f>
        <v>162100</v>
      </c>
      <c r="E225" s="225">
        <f aca="true" t="shared" si="28" ref="E225:J225">E223+E224</f>
        <v>146000</v>
      </c>
      <c r="F225" s="225">
        <f t="shared" si="28"/>
        <v>6654311</v>
      </c>
      <c r="G225" s="225">
        <f t="shared" si="28"/>
        <v>6508311</v>
      </c>
      <c r="H225" s="225">
        <f t="shared" si="28"/>
        <v>0</v>
      </c>
      <c r="I225" s="225">
        <f t="shared" si="28"/>
        <v>0</v>
      </c>
      <c r="J225" s="249">
        <f t="shared" si="28"/>
        <v>0</v>
      </c>
      <c r="N225" s="288">
        <f t="shared" si="23"/>
        <v>0</v>
      </c>
    </row>
    <row r="226" spans="1:14" ht="15.75" thickBot="1">
      <c r="A226" s="479" t="s">
        <v>194</v>
      </c>
      <c r="B226" s="573"/>
      <c r="C226" s="573"/>
      <c r="D226" s="573"/>
      <c r="E226" s="573"/>
      <c r="F226" s="573"/>
      <c r="G226" s="573"/>
      <c r="H226" s="573"/>
      <c r="I226" s="573"/>
      <c r="J226" s="481"/>
      <c r="N226" s="288">
        <f t="shared" si="23"/>
        <v>0</v>
      </c>
    </row>
    <row r="227" spans="1:14" ht="51">
      <c r="A227" s="183" t="s">
        <v>195</v>
      </c>
      <c r="B227" s="173" t="s">
        <v>2</v>
      </c>
      <c r="C227" s="173" t="s">
        <v>231</v>
      </c>
      <c r="D227" s="175">
        <v>4000</v>
      </c>
      <c r="E227" s="175">
        <f>D227</f>
        <v>4000</v>
      </c>
      <c r="F227" s="184">
        <f>D227+G227+H227+I227+J227</f>
        <v>4000</v>
      </c>
      <c r="G227" s="176">
        <v>0</v>
      </c>
      <c r="H227" s="175">
        <v>0</v>
      </c>
      <c r="I227" s="175">
        <v>0</v>
      </c>
      <c r="J227" s="185">
        <v>0</v>
      </c>
      <c r="N227" s="288">
        <f t="shared" si="23"/>
        <v>0</v>
      </c>
    </row>
    <row r="228" spans="1:15" ht="64.5" thickBot="1">
      <c r="A228" s="167" t="s">
        <v>199</v>
      </c>
      <c r="B228" s="168" t="s">
        <v>2</v>
      </c>
      <c r="C228" s="168" t="s">
        <v>231</v>
      </c>
      <c r="D228" s="169">
        <v>26000</v>
      </c>
      <c r="E228" s="169">
        <f>D228</f>
        <v>26000</v>
      </c>
      <c r="F228" s="186">
        <f>D228+G228+H228+I228+J228</f>
        <v>26000</v>
      </c>
      <c r="G228" s="187">
        <v>0</v>
      </c>
      <c r="H228" s="188">
        <v>0</v>
      </c>
      <c r="I228" s="188">
        <v>0</v>
      </c>
      <c r="J228" s="189">
        <v>0</v>
      </c>
      <c r="N228" s="288">
        <f t="shared" si="23"/>
        <v>0</v>
      </c>
      <c r="O228" s="466"/>
    </row>
    <row r="229" spans="1:14" ht="51">
      <c r="A229" s="190" t="s">
        <v>198</v>
      </c>
      <c r="B229" s="168" t="s">
        <v>2</v>
      </c>
      <c r="C229" s="173" t="s">
        <v>231</v>
      </c>
      <c r="D229" s="169">
        <v>115472</v>
      </c>
      <c r="E229" s="169">
        <f>D229</f>
        <v>115472</v>
      </c>
      <c r="F229" s="186">
        <f>D229+G229+H229+I229+J229</f>
        <v>1154723</v>
      </c>
      <c r="G229" s="180">
        <v>1039251</v>
      </c>
      <c r="H229" s="169">
        <v>0</v>
      </c>
      <c r="I229" s="169">
        <v>0</v>
      </c>
      <c r="J229" s="171">
        <v>0</v>
      </c>
      <c r="N229" s="288">
        <f t="shared" si="23"/>
        <v>0</v>
      </c>
    </row>
    <row r="230" spans="1:14" ht="51.75" thickBot="1">
      <c r="A230" s="167" t="s">
        <v>200</v>
      </c>
      <c r="B230" s="168" t="s">
        <v>2</v>
      </c>
      <c r="C230" s="168" t="s">
        <v>231</v>
      </c>
      <c r="D230" s="169">
        <v>32364</v>
      </c>
      <c r="E230" s="169">
        <f>D230</f>
        <v>32364</v>
      </c>
      <c r="F230" s="186">
        <f>D230+G230+H230+I230+J230</f>
        <v>32364</v>
      </c>
      <c r="G230" s="180">
        <v>0</v>
      </c>
      <c r="H230" s="169">
        <v>0</v>
      </c>
      <c r="I230" s="169">
        <v>0</v>
      </c>
      <c r="J230" s="171">
        <v>0</v>
      </c>
      <c r="N230" s="288">
        <f t="shared" si="23"/>
        <v>0</v>
      </c>
    </row>
    <row r="231" spans="1:14" ht="76.5" customHeight="1">
      <c r="A231" s="167" t="s">
        <v>201</v>
      </c>
      <c r="B231" s="168" t="s">
        <v>2</v>
      </c>
      <c r="C231" s="173" t="s">
        <v>231</v>
      </c>
      <c r="D231" s="169">
        <v>1190</v>
      </c>
      <c r="E231" s="169">
        <f>D231</f>
        <v>1190</v>
      </c>
      <c r="F231" s="186">
        <f>D231+G231+H231+I231+J231</f>
        <v>31190</v>
      </c>
      <c r="G231" s="180">
        <v>30000</v>
      </c>
      <c r="H231" s="169">
        <v>0</v>
      </c>
      <c r="I231" s="169">
        <v>0</v>
      </c>
      <c r="J231" s="171">
        <v>0</v>
      </c>
      <c r="N231" s="288">
        <f t="shared" si="23"/>
        <v>0</v>
      </c>
    </row>
    <row r="232" spans="1:14" ht="77.25" thickBot="1">
      <c r="A232" s="167" t="s">
        <v>202</v>
      </c>
      <c r="B232" s="168" t="s">
        <v>2</v>
      </c>
      <c r="C232" s="168" t="s">
        <v>231</v>
      </c>
      <c r="D232" s="169">
        <v>1428</v>
      </c>
      <c r="E232" s="169">
        <f aca="true" t="shared" si="29" ref="E232:E238">D232</f>
        <v>1428</v>
      </c>
      <c r="F232" s="186">
        <f aca="true" t="shared" si="30" ref="F232:F238">D232+G232+H232+I232+J232</f>
        <v>14280</v>
      </c>
      <c r="G232" s="180">
        <v>12852</v>
      </c>
      <c r="H232" s="169">
        <v>0</v>
      </c>
      <c r="I232" s="169">
        <v>0</v>
      </c>
      <c r="J232" s="171">
        <v>0</v>
      </c>
      <c r="N232" s="288">
        <f t="shared" si="23"/>
        <v>0</v>
      </c>
    </row>
    <row r="233" spans="1:14" ht="38.25">
      <c r="A233" s="167" t="s">
        <v>114</v>
      </c>
      <c r="B233" s="168" t="s">
        <v>2</v>
      </c>
      <c r="C233" s="173" t="s">
        <v>231</v>
      </c>
      <c r="D233" s="169">
        <v>0</v>
      </c>
      <c r="E233" s="169">
        <f t="shared" si="29"/>
        <v>0</v>
      </c>
      <c r="F233" s="186">
        <f t="shared" si="30"/>
        <v>130000</v>
      </c>
      <c r="G233" s="180">
        <v>130000</v>
      </c>
      <c r="H233" s="169"/>
      <c r="I233" s="169"/>
      <c r="J233" s="171"/>
      <c r="N233" s="288">
        <f t="shared" si="23"/>
        <v>0</v>
      </c>
    </row>
    <row r="234" spans="1:14" ht="90" thickBot="1">
      <c r="A234" s="167" t="s">
        <v>115</v>
      </c>
      <c r="B234" s="168" t="s">
        <v>2</v>
      </c>
      <c r="C234" s="168" t="s">
        <v>231</v>
      </c>
      <c r="D234" s="169">
        <v>0</v>
      </c>
      <c r="E234" s="169">
        <f t="shared" si="29"/>
        <v>0</v>
      </c>
      <c r="F234" s="186">
        <f t="shared" si="30"/>
        <v>130000</v>
      </c>
      <c r="G234" s="180">
        <v>130000</v>
      </c>
      <c r="H234" s="169"/>
      <c r="I234" s="169"/>
      <c r="J234" s="171"/>
      <c r="N234" s="288">
        <f t="shared" si="23"/>
        <v>0</v>
      </c>
    </row>
    <row r="235" spans="1:14" ht="153">
      <c r="A235" s="167" t="s">
        <v>116</v>
      </c>
      <c r="B235" s="168" t="s">
        <v>2</v>
      </c>
      <c r="C235" s="173" t="s">
        <v>231</v>
      </c>
      <c r="D235" s="169">
        <v>0</v>
      </c>
      <c r="E235" s="169">
        <f t="shared" si="29"/>
        <v>0</v>
      </c>
      <c r="F235" s="186">
        <f t="shared" si="30"/>
        <v>153510</v>
      </c>
      <c r="G235" s="180">
        <v>153510</v>
      </c>
      <c r="H235" s="169"/>
      <c r="I235" s="169"/>
      <c r="J235" s="171"/>
      <c r="N235" s="288">
        <f t="shared" si="23"/>
        <v>0</v>
      </c>
    </row>
    <row r="236" spans="1:14" ht="24.75" customHeight="1" thickBot="1">
      <c r="A236" s="167" t="s">
        <v>117</v>
      </c>
      <c r="B236" s="168" t="s">
        <v>2</v>
      </c>
      <c r="C236" s="168" t="s">
        <v>231</v>
      </c>
      <c r="D236" s="169">
        <v>0</v>
      </c>
      <c r="E236" s="169">
        <f t="shared" si="29"/>
        <v>0</v>
      </c>
      <c r="F236" s="186">
        <f t="shared" si="30"/>
        <v>152320</v>
      </c>
      <c r="G236" s="180">
        <v>152320</v>
      </c>
      <c r="H236" s="169"/>
      <c r="I236" s="169"/>
      <c r="J236" s="171"/>
      <c r="N236" s="288">
        <f t="shared" si="23"/>
        <v>0</v>
      </c>
    </row>
    <row r="237" spans="1:14" ht="24.75" customHeight="1">
      <c r="A237" s="167" t="s">
        <v>88</v>
      </c>
      <c r="B237" s="168" t="s">
        <v>2</v>
      </c>
      <c r="C237" s="173" t="s">
        <v>231</v>
      </c>
      <c r="D237" s="169">
        <v>0</v>
      </c>
      <c r="E237" s="169">
        <f t="shared" si="29"/>
        <v>0</v>
      </c>
      <c r="F237" s="186">
        <f t="shared" si="30"/>
        <v>156080</v>
      </c>
      <c r="G237" s="180">
        <v>156080</v>
      </c>
      <c r="H237" s="169"/>
      <c r="I237" s="169"/>
      <c r="J237" s="171"/>
      <c r="N237" s="288">
        <f t="shared" si="23"/>
        <v>0</v>
      </c>
    </row>
    <row r="238" spans="1:14" ht="24.75" customHeight="1" thickBot="1">
      <c r="A238" s="191" t="s">
        <v>101</v>
      </c>
      <c r="B238" s="132" t="s">
        <v>2</v>
      </c>
      <c r="C238" s="168" t="s">
        <v>231</v>
      </c>
      <c r="D238" s="221">
        <v>0</v>
      </c>
      <c r="E238" s="221">
        <f t="shared" si="29"/>
        <v>0</v>
      </c>
      <c r="F238" s="222">
        <f t="shared" si="30"/>
        <v>100000</v>
      </c>
      <c r="G238" s="226">
        <v>100000</v>
      </c>
      <c r="H238" s="221"/>
      <c r="I238" s="221"/>
      <c r="J238" s="224"/>
      <c r="N238" s="288">
        <f t="shared" si="23"/>
        <v>0</v>
      </c>
    </row>
    <row r="239" spans="1:14" ht="24.75" customHeight="1">
      <c r="A239" s="516" t="s">
        <v>240</v>
      </c>
      <c r="B239" s="517"/>
      <c r="C239" s="517"/>
      <c r="D239" s="227">
        <f>SUM(D227:D238)</f>
        <v>180454</v>
      </c>
      <c r="E239" s="227">
        <f aca="true" t="shared" si="31" ref="E239:J239">SUM(E227:E238)</f>
        <v>180454</v>
      </c>
      <c r="F239" s="227">
        <f t="shared" si="31"/>
        <v>2084467</v>
      </c>
      <c r="G239" s="227">
        <f t="shared" si="31"/>
        <v>1904013</v>
      </c>
      <c r="H239" s="227">
        <f t="shared" si="31"/>
        <v>0</v>
      </c>
      <c r="I239" s="227">
        <f t="shared" si="31"/>
        <v>0</v>
      </c>
      <c r="J239" s="250">
        <f t="shared" si="31"/>
        <v>0</v>
      </c>
      <c r="N239" s="288">
        <f t="shared" si="23"/>
        <v>0</v>
      </c>
    </row>
    <row r="240" spans="1:14" ht="14.25">
      <c r="A240" s="562" t="s">
        <v>241</v>
      </c>
      <c r="B240" s="563"/>
      <c r="C240" s="563"/>
      <c r="D240" s="268">
        <v>8000</v>
      </c>
      <c r="E240" s="268">
        <v>0</v>
      </c>
      <c r="F240" s="268">
        <v>0</v>
      </c>
      <c r="G240" s="268"/>
      <c r="H240" s="268"/>
      <c r="I240" s="268"/>
      <c r="J240" s="269"/>
      <c r="N240" s="288">
        <f t="shared" si="23"/>
        <v>0</v>
      </c>
    </row>
    <row r="241" spans="1:14" ht="15.75" thickBot="1">
      <c r="A241" s="564" t="s">
        <v>242</v>
      </c>
      <c r="B241" s="565"/>
      <c r="C241" s="565"/>
      <c r="D241" s="270">
        <f>D239+D240</f>
        <v>188454</v>
      </c>
      <c r="E241" s="270">
        <f aca="true" t="shared" si="32" ref="E241:J241">E239+E240</f>
        <v>180454</v>
      </c>
      <c r="F241" s="270">
        <f t="shared" si="32"/>
        <v>2084467</v>
      </c>
      <c r="G241" s="270">
        <f t="shared" si="32"/>
        <v>1904013</v>
      </c>
      <c r="H241" s="270">
        <f t="shared" si="32"/>
        <v>0</v>
      </c>
      <c r="I241" s="270">
        <f t="shared" si="32"/>
        <v>0</v>
      </c>
      <c r="J241" s="271">
        <f t="shared" si="32"/>
        <v>0</v>
      </c>
      <c r="N241" s="288">
        <f t="shared" si="23"/>
        <v>0</v>
      </c>
    </row>
    <row r="242" spans="1:14" ht="15.75" thickBot="1">
      <c r="A242" s="546" t="s">
        <v>181</v>
      </c>
      <c r="B242" s="547"/>
      <c r="C242" s="547"/>
      <c r="D242" s="547"/>
      <c r="E242" s="547"/>
      <c r="F242" s="547"/>
      <c r="G242" s="547"/>
      <c r="H242" s="547"/>
      <c r="I242" s="547"/>
      <c r="J242" s="548"/>
      <c r="N242" s="288">
        <f t="shared" si="23"/>
        <v>0</v>
      </c>
    </row>
    <row r="243" spans="1:14" ht="54" customHeight="1" hidden="1">
      <c r="A243" s="172" t="s">
        <v>167</v>
      </c>
      <c r="B243" s="173" t="s">
        <v>2</v>
      </c>
      <c r="C243" s="173" t="s">
        <v>232</v>
      </c>
      <c r="D243" s="174">
        <v>0</v>
      </c>
      <c r="E243" s="175">
        <f>D243</f>
        <v>0</v>
      </c>
      <c r="F243" s="213">
        <f aca="true" t="shared" si="33" ref="F243:F267">D243+G243+H243+I243+J243</f>
        <v>170000</v>
      </c>
      <c r="G243" s="176">
        <v>170000</v>
      </c>
      <c r="H243" s="177"/>
      <c r="I243" s="177"/>
      <c r="J243" s="178"/>
      <c r="N243" s="288">
        <f t="shared" si="23"/>
        <v>0</v>
      </c>
    </row>
    <row r="244" spans="1:14" ht="23.25" customHeight="1">
      <c r="A244" s="183" t="s">
        <v>305</v>
      </c>
      <c r="B244" s="173" t="s">
        <v>2</v>
      </c>
      <c r="C244" s="173" t="s">
        <v>232</v>
      </c>
      <c r="D244" s="175">
        <v>1000</v>
      </c>
      <c r="E244" s="175">
        <f aca="true" t="shared" si="34" ref="E244:E249">D244</f>
        <v>1000</v>
      </c>
      <c r="F244" s="387">
        <f t="shared" si="33"/>
        <v>1532200</v>
      </c>
      <c r="G244" s="194">
        <v>1531200</v>
      </c>
      <c r="H244" s="175">
        <v>0</v>
      </c>
      <c r="I244" s="175">
        <v>0</v>
      </c>
      <c r="J244" s="185">
        <v>0</v>
      </c>
      <c r="N244" s="288"/>
    </row>
    <row r="245" spans="1:14" ht="22.5" customHeight="1" thickBot="1">
      <c r="A245" s="167" t="s">
        <v>306</v>
      </c>
      <c r="B245" s="168" t="s">
        <v>2</v>
      </c>
      <c r="C245" s="168" t="s">
        <v>232</v>
      </c>
      <c r="D245" s="169">
        <v>1000</v>
      </c>
      <c r="E245" s="169">
        <f t="shared" si="34"/>
        <v>1000</v>
      </c>
      <c r="F245" s="388">
        <f t="shared" si="33"/>
        <v>2900646</v>
      </c>
      <c r="G245" s="195">
        <v>2899646</v>
      </c>
      <c r="H245" s="169">
        <v>0</v>
      </c>
      <c r="I245" s="169">
        <v>0</v>
      </c>
      <c r="J245" s="171">
        <v>0</v>
      </c>
      <c r="N245" s="288"/>
    </row>
    <row r="246" spans="1:14" ht="21.75" customHeight="1">
      <c r="A246" s="167" t="s">
        <v>307</v>
      </c>
      <c r="B246" s="168" t="s">
        <v>2</v>
      </c>
      <c r="C246" s="173" t="s">
        <v>232</v>
      </c>
      <c r="D246" s="169">
        <v>1000</v>
      </c>
      <c r="E246" s="169">
        <f t="shared" si="34"/>
        <v>1000</v>
      </c>
      <c r="F246" s="388">
        <f t="shared" si="33"/>
        <v>1167667</v>
      </c>
      <c r="G246" s="195">
        <v>1166667</v>
      </c>
      <c r="H246" s="169">
        <v>0</v>
      </c>
      <c r="I246" s="169">
        <v>0</v>
      </c>
      <c r="J246" s="171">
        <v>0</v>
      </c>
      <c r="N246" s="288"/>
    </row>
    <row r="247" spans="1:14" ht="20.25" customHeight="1" thickBot="1">
      <c r="A247" s="167" t="s">
        <v>308</v>
      </c>
      <c r="B247" s="168" t="s">
        <v>2</v>
      </c>
      <c r="C247" s="168" t="s">
        <v>232</v>
      </c>
      <c r="D247" s="169">
        <v>1000</v>
      </c>
      <c r="E247" s="169">
        <f t="shared" si="34"/>
        <v>1000</v>
      </c>
      <c r="F247" s="388">
        <f t="shared" si="33"/>
        <v>2651791</v>
      </c>
      <c r="G247" s="195">
        <v>2650791</v>
      </c>
      <c r="H247" s="169">
        <v>0</v>
      </c>
      <c r="I247" s="169">
        <v>0</v>
      </c>
      <c r="J247" s="171">
        <v>0</v>
      </c>
      <c r="N247" s="288"/>
    </row>
    <row r="248" spans="1:14" ht="23.25" customHeight="1">
      <c r="A248" s="167" t="s">
        <v>309</v>
      </c>
      <c r="B248" s="168" t="s">
        <v>2</v>
      </c>
      <c r="C248" s="173" t="s">
        <v>232</v>
      </c>
      <c r="D248" s="169">
        <v>1000</v>
      </c>
      <c r="E248" s="169">
        <f t="shared" si="34"/>
        <v>1000</v>
      </c>
      <c r="F248" s="388">
        <f t="shared" si="33"/>
        <v>1833149</v>
      </c>
      <c r="G248" s="195">
        <v>1832149</v>
      </c>
      <c r="H248" s="169">
        <v>0</v>
      </c>
      <c r="I248" s="169">
        <v>0</v>
      </c>
      <c r="J248" s="171">
        <v>0</v>
      </c>
      <c r="N248" s="288"/>
    </row>
    <row r="249" spans="1:14" ht="29.25" customHeight="1">
      <c r="A249" s="57" t="s">
        <v>167</v>
      </c>
      <c r="B249" s="168" t="s">
        <v>2</v>
      </c>
      <c r="C249" s="168" t="s">
        <v>232</v>
      </c>
      <c r="D249" s="169">
        <v>0</v>
      </c>
      <c r="E249" s="169">
        <f t="shared" si="34"/>
        <v>0</v>
      </c>
      <c r="F249" s="388">
        <f t="shared" si="33"/>
        <v>170000</v>
      </c>
      <c r="G249" s="195">
        <v>170000</v>
      </c>
      <c r="H249" s="169">
        <v>0</v>
      </c>
      <c r="I249" s="169">
        <v>0</v>
      </c>
      <c r="J249" s="171">
        <v>0</v>
      </c>
      <c r="N249" s="288"/>
    </row>
    <row r="250" spans="1:14" ht="34.5" customHeight="1" thickBot="1">
      <c r="A250" s="57" t="s">
        <v>87</v>
      </c>
      <c r="B250" s="168" t="s">
        <v>2</v>
      </c>
      <c r="C250" s="168" t="s">
        <v>232</v>
      </c>
      <c r="D250" s="179">
        <v>0</v>
      </c>
      <c r="E250" s="169">
        <f>D250</f>
        <v>0</v>
      </c>
      <c r="F250" s="214">
        <f t="shared" si="33"/>
        <v>170000</v>
      </c>
      <c r="G250" s="180">
        <v>170000</v>
      </c>
      <c r="H250" s="181">
        <v>0</v>
      </c>
      <c r="I250" s="181">
        <v>0</v>
      </c>
      <c r="J250" s="182">
        <v>0</v>
      </c>
      <c r="N250" s="288">
        <f t="shared" si="23"/>
        <v>0</v>
      </c>
    </row>
    <row r="251" spans="1:14" ht="42.75" customHeight="1">
      <c r="A251" s="57" t="s">
        <v>122</v>
      </c>
      <c r="B251" s="168" t="s">
        <v>2</v>
      </c>
      <c r="C251" s="173" t="s">
        <v>232</v>
      </c>
      <c r="D251" s="179">
        <v>0</v>
      </c>
      <c r="E251" s="169">
        <f>D251</f>
        <v>0</v>
      </c>
      <c r="F251" s="214">
        <f t="shared" si="33"/>
        <v>160000</v>
      </c>
      <c r="G251" s="180">
        <v>160000</v>
      </c>
      <c r="H251" s="181">
        <v>0</v>
      </c>
      <c r="I251" s="181">
        <v>0</v>
      </c>
      <c r="J251" s="182">
        <v>0</v>
      </c>
      <c r="N251" s="288">
        <f t="shared" si="23"/>
        <v>0</v>
      </c>
    </row>
    <row r="252" spans="1:14" ht="34.5" customHeight="1" hidden="1">
      <c r="A252" s="231"/>
      <c r="B252" s="218"/>
      <c r="C252" s="218"/>
      <c r="D252" s="221"/>
      <c r="E252" s="221">
        <f>D252</f>
        <v>0</v>
      </c>
      <c r="F252" s="228">
        <f t="shared" si="33"/>
        <v>0</v>
      </c>
      <c r="G252" s="226">
        <v>0</v>
      </c>
      <c r="H252" s="229">
        <v>0</v>
      </c>
      <c r="I252" s="229">
        <v>0</v>
      </c>
      <c r="J252" s="230">
        <v>0</v>
      </c>
      <c r="N252" s="288">
        <f t="shared" si="23"/>
        <v>0</v>
      </c>
    </row>
    <row r="253" spans="1:14" ht="34.5" customHeight="1">
      <c r="A253" s="167" t="s">
        <v>310</v>
      </c>
      <c r="B253" s="168" t="s">
        <v>2</v>
      </c>
      <c r="C253" s="168" t="s">
        <v>232</v>
      </c>
      <c r="D253" s="179">
        <v>20000</v>
      </c>
      <c r="E253" s="169">
        <f aca="true" t="shared" si="35" ref="E253:E267">D253</f>
        <v>20000</v>
      </c>
      <c r="F253" s="382">
        <f t="shared" si="33"/>
        <v>20000</v>
      </c>
      <c r="G253" s="195">
        <v>0</v>
      </c>
      <c r="H253" s="169">
        <v>0</v>
      </c>
      <c r="I253" s="169">
        <v>0</v>
      </c>
      <c r="J253" s="171">
        <v>0</v>
      </c>
      <c r="N253" s="288"/>
    </row>
    <row r="254" spans="1:14" ht="34.5" customHeight="1">
      <c r="A254" s="167" t="s">
        <v>311</v>
      </c>
      <c r="B254" s="168" t="s">
        <v>2</v>
      </c>
      <c r="C254" s="168" t="s">
        <v>232</v>
      </c>
      <c r="D254" s="179">
        <v>20000</v>
      </c>
      <c r="E254" s="169">
        <f t="shared" si="35"/>
        <v>20000</v>
      </c>
      <c r="F254" s="382">
        <f t="shared" si="33"/>
        <v>20000</v>
      </c>
      <c r="G254" s="195">
        <v>0</v>
      </c>
      <c r="H254" s="169">
        <v>0</v>
      </c>
      <c r="I254" s="169">
        <v>0</v>
      </c>
      <c r="J254" s="171">
        <v>0</v>
      </c>
      <c r="N254" s="288"/>
    </row>
    <row r="255" spans="1:14" ht="34.5" customHeight="1">
      <c r="A255" s="167" t="s">
        <v>312</v>
      </c>
      <c r="B255" s="168" t="s">
        <v>2</v>
      </c>
      <c r="C255" s="168" t="s">
        <v>232</v>
      </c>
      <c r="D255" s="179">
        <v>20000</v>
      </c>
      <c r="E255" s="169">
        <f t="shared" si="35"/>
        <v>20000</v>
      </c>
      <c r="F255" s="382">
        <f t="shared" si="33"/>
        <v>20000</v>
      </c>
      <c r="G255" s="195">
        <v>0</v>
      </c>
      <c r="H255" s="169">
        <v>0</v>
      </c>
      <c r="I255" s="169">
        <v>0</v>
      </c>
      <c r="J255" s="171">
        <v>0</v>
      </c>
      <c r="N255" s="288"/>
    </row>
    <row r="256" spans="1:14" ht="34.5" customHeight="1">
      <c r="A256" s="167" t="s">
        <v>313</v>
      </c>
      <c r="B256" s="168" t="s">
        <v>2</v>
      </c>
      <c r="C256" s="168" t="s">
        <v>232</v>
      </c>
      <c r="D256" s="179">
        <v>20000</v>
      </c>
      <c r="E256" s="169">
        <f t="shared" si="35"/>
        <v>20000</v>
      </c>
      <c r="F256" s="382">
        <f t="shared" si="33"/>
        <v>20000</v>
      </c>
      <c r="G256" s="195">
        <v>0</v>
      </c>
      <c r="H256" s="169">
        <v>0</v>
      </c>
      <c r="I256" s="169">
        <v>0</v>
      </c>
      <c r="J256" s="171">
        <v>0</v>
      </c>
      <c r="N256" s="288"/>
    </row>
    <row r="257" spans="1:14" ht="34.5" customHeight="1">
      <c r="A257" s="167" t="s">
        <v>314</v>
      </c>
      <c r="B257" s="168" t="s">
        <v>2</v>
      </c>
      <c r="C257" s="168" t="s">
        <v>232</v>
      </c>
      <c r="D257" s="383">
        <v>20000</v>
      </c>
      <c r="E257" s="221">
        <f t="shared" si="35"/>
        <v>20000</v>
      </c>
      <c r="F257" s="384">
        <f t="shared" si="33"/>
        <v>20000</v>
      </c>
      <c r="G257" s="223">
        <v>0</v>
      </c>
      <c r="H257" s="221">
        <v>0</v>
      </c>
      <c r="I257" s="221">
        <v>0</v>
      </c>
      <c r="J257" s="224">
        <v>0</v>
      </c>
      <c r="N257" s="288"/>
    </row>
    <row r="258" spans="1:14" ht="34.5" customHeight="1">
      <c r="A258" s="385" t="s">
        <v>315</v>
      </c>
      <c r="B258" s="168" t="s">
        <v>2</v>
      </c>
      <c r="C258" s="168" t="s">
        <v>232</v>
      </c>
      <c r="D258" s="221">
        <v>1000</v>
      </c>
      <c r="E258" s="169">
        <f t="shared" si="35"/>
        <v>1000</v>
      </c>
      <c r="F258" s="186">
        <f t="shared" si="33"/>
        <v>8700</v>
      </c>
      <c r="G258" s="223">
        <v>6090</v>
      </c>
      <c r="H258" s="221">
        <v>1610</v>
      </c>
      <c r="I258" s="221">
        <v>0</v>
      </c>
      <c r="J258" s="224">
        <v>0</v>
      </c>
      <c r="N258" s="288"/>
    </row>
    <row r="259" spans="1:14" ht="34.5" customHeight="1">
      <c r="A259" s="385" t="s">
        <v>316</v>
      </c>
      <c r="B259" s="168" t="s">
        <v>2</v>
      </c>
      <c r="C259" s="168" t="s">
        <v>232</v>
      </c>
      <c r="D259" s="221">
        <v>1000</v>
      </c>
      <c r="E259" s="169">
        <f t="shared" si="35"/>
        <v>1000</v>
      </c>
      <c r="F259" s="186">
        <f t="shared" si="33"/>
        <v>16600</v>
      </c>
      <c r="G259" s="223">
        <v>11620</v>
      </c>
      <c r="H259" s="221">
        <v>3980</v>
      </c>
      <c r="I259" s="221">
        <v>0</v>
      </c>
      <c r="J259" s="224">
        <v>0</v>
      </c>
      <c r="N259" s="288"/>
    </row>
    <row r="260" spans="1:14" ht="34.5" customHeight="1">
      <c r="A260" s="385" t="s">
        <v>317</v>
      </c>
      <c r="B260" s="168" t="s">
        <v>2</v>
      </c>
      <c r="C260" s="168" t="s">
        <v>232</v>
      </c>
      <c r="D260" s="221">
        <v>1000</v>
      </c>
      <c r="E260" s="169">
        <f t="shared" si="35"/>
        <v>1000</v>
      </c>
      <c r="F260" s="186">
        <f t="shared" si="33"/>
        <v>7500</v>
      </c>
      <c r="G260" s="223">
        <v>4550</v>
      </c>
      <c r="H260" s="221">
        <v>1950</v>
      </c>
      <c r="I260" s="221">
        <v>0</v>
      </c>
      <c r="J260" s="224">
        <v>0</v>
      </c>
      <c r="N260" s="288"/>
    </row>
    <row r="261" spans="1:14" ht="34.5" customHeight="1">
      <c r="A261" s="385" t="s">
        <v>318</v>
      </c>
      <c r="B261" s="168" t="s">
        <v>2</v>
      </c>
      <c r="C261" s="168" t="s">
        <v>232</v>
      </c>
      <c r="D261" s="221">
        <v>1000</v>
      </c>
      <c r="E261" s="169">
        <f t="shared" si="35"/>
        <v>1000</v>
      </c>
      <c r="F261" s="186">
        <f t="shared" si="33"/>
        <v>15000</v>
      </c>
      <c r="G261" s="223">
        <v>10500</v>
      </c>
      <c r="H261" s="221">
        <v>3500</v>
      </c>
      <c r="I261" s="221">
        <v>0</v>
      </c>
      <c r="J261" s="224">
        <v>0</v>
      </c>
      <c r="N261" s="288"/>
    </row>
    <row r="262" spans="1:14" ht="34.5" customHeight="1">
      <c r="A262" s="385" t="s">
        <v>319</v>
      </c>
      <c r="B262" s="168" t="s">
        <v>2</v>
      </c>
      <c r="C262" s="168" t="s">
        <v>232</v>
      </c>
      <c r="D262" s="221">
        <v>1000</v>
      </c>
      <c r="E262" s="169">
        <f t="shared" si="35"/>
        <v>1000</v>
      </c>
      <c r="F262" s="186">
        <f t="shared" si="33"/>
        <v>10200</v>
      </c>
      <c r="G262" s="223">
        <v>7140</v>
      </c>
      <c r="H262" s="221">
        <v>2060</v>
      </c>
      <c r="I262" s="221">
        <v>0</v>
      </c>
      <c r="J262" s="224">
        <v>0</v>
      </c>
      <c r="N262" s="288"/>
    </row>
    <row r="263" spans="1:14" ht="34.5" customHeight="1">
      <c r="A263" s="385" t="s">
        <v>320</v>
      </c>
      <c r="B263" s="168" t="s">
        <v>2</v>
      </c>
      <c r="C263" s="168" t="s">
        <v>232</v>
      </c>
      <c r="D263" s="221">
        <v>1000</v>
      </c>
      <c r="E263" s="169">
        <f t="shared" si="35"/>
        <v>1000</v>
      </c>
      <c r="F263" s="186">
        <f t="shared" si="33"/>
        <v>8000</v>
      </c>
      <c r="G263" s="223">
        <v>5600</v>
      </c>
      <c r="H263" s="221">
        <v>1400</v>
      </c>
      <c r="I263" s="221">
        <v>0</v>
      </c>
      <c r="J263" s="224">
        <v>0</v>
      </c>
      <c r="N263" s="288"/>
    </row>
    <row r="264" spans="1:14" ht="34.5" customHeight="1">
      <c r="A264" s="385" t="s">
        <v>321</v>
      </c>
      <c r="B264" s="168" t="s">
        <v>2</v>
      </c>
      <c r="C264" s="168" t="s">
        <v>232</v>
      </c>
      <c r="D264" s="221">
        <v>1000</v>
      </c>
      <c r="E264" s="169">
        <f t="shared" si="35"/>
        <v>1000</v>
      </c>
      <c r="F264" s="186">
        <f t="shared" si="33"/>
        <v>8000</v>
      </c>
      <c r="G264" s="223">
        <v>5600</v>
      </c>
      <c r="H264" s="221">
        <v>1400</v>
      </c>
      <c r="I264" s="221">
        <v>0</v>
      </c>
      <c r="J264" s="224">
        <v>0</v>
      </c>
      <c r="N264" s="288"/>
    </row>
    <row r="265" spans="1:14" ht="34.5" customHeight="1">
      <c r="A265" s="385" t="s">
        <v>322</v>
      </c>
      <c r="B265" s="168" t="s">
        <v>2</v>
      </c>
      <c r="C265" s="168" t="s">
        <v>232</v>
      </c>
      <c r="D265" s="221">
        <v>1000</v>
      </c>
      <c r="E265" s="169">
        <f t="shared" si="35"/>
        <v>1000</v>
      </c>
      <c r="F265" s="186">
        <f t="shared" si="33"/>
        <v>10000</v>
      </c>
      <c r="G265" s="223">
        <v>7000</v>
      </c>
      <c r="H265" s="221">
        <v>2000</v>
      </c>
      <c r="I265" s="221">
        <v>0</v>
      </c>
      <c r="J265" s="224">
        <v>0</v>
      </c>
      <c r="N265" s="288"/>
    </row>
    <row r="266" spans="1:14" ht="34.5" customHeight="1">
      <c r="A266" s="385" t="s">
        <v>323</v>
      </c>
      <c r="B266" s="168" t="s">
        <v>2</v>
      </c>
      <c r="C266" s="168" t="s">
        <v>232</v>
      </c>
      <c r="D266" s="221">
        <v>1000</v>
      </c>
      <c r="E266" s="169">
        <f t="shared" si="35"/>
        <v>1000</v>
      </c>
      <c r="F266" s="186">
        <f t="shared" si="33"/>
        <v>13100</v>
      </c>
      <c r="G266" s="223">
        <v>9170</v>
      </c>
      <c r="H266" s="221">
        <v>2930</v>
      </c>
      <c r="I266" s="221">
        <v>0</v>
      </c>
      <c r="J266" s="224">
        <v>0</v>
      </c>
      <c r="N266" s="288"/>
    </row>
    <row r="267" spans="1:14" ht="34.5" customHeight="1" thickBot="1">
      <c r="A267" s="386" t="s">
        <v>324</v>
      </c>
      <c r="B267" s="132" t="s">
        <v>2</v>
      </c>
      <c r="C267" s="168" t="s">
        <v>232</v>
      </c>
      <c r="D267" s="133">
        <v>1000</v>
      </c>
      <c r="E267" s="133">
        <f t="shared" si="35"/>
        <v>1000</v>
      </c>
      <c r="F267" s="192">
        <f t="shared" si="33"/>
        <v>9000</v>
      </c>
      <c r="G267" s="196">
        <v>6300</v>
      </c>
      <c r="H267" s="133">
        <v>1700</v>
      </c>
      <c r="I267" s="133">
        <v>0</v>
      </c>
      <c r="J267" s="193">
        <v>0</v>
      </c>
      <c r="N267" s="288"/>
    </row>
    <row r="268" spans="1:14" ht="34.5" customHeight="1">
      <c r="A268" s="474" t="s">
        <v>329</v>
      </c>
      <c r="B268" s="475"/>
      <c r="C268" s="475"/>
      <c r="D268" s="220">
        <f aca="true" t="shared" si="36" ref="D268:J268">SUM(D244:D267)</f>
        <v>115000</v>
      </c>
      <c r="E268" s="220">
        <f t="shared" si="36"/>
        <v>115000</v>
      </c>
      <c r="F268" s="220">
        <f t="shared" si="36"/>
        <v>10791553</v>
      </c>
      <c r="G268" s="220">
        <f t="shared" si="36"/>
        <v>10654023</v>
      </c>
      <c r="H268" s="220">
        <f t="shared" si="36"/>
        <v>22530</v>
      </c>
      <c r="I268" s="220">
        <f t="shared" si="36"/>
        <v>0</v>
      </c>
      <c r="J268" s="220">
        <f t="shared" si="36"/>
        <v>0</v>
      </c>
      <c r="N268" s="288">
        <f t="shared" si="23"/>
        <v>0</v>
      </c>
    </row>
    <row r="269" spans="1:14" ht="15" customHeight="1">
      <c r="A269" s="562" t="s">
        <v>328</v>
      </c>
      <c r="B269" s="563"/>
      <c r="C269" s="563"/>
      <c r="D269" s="268">
        <v>159500</v>
      </c>
      <c r="E269" s="268">
        <v>0</v>
      </c>
      <c r="F269" s="268">
        <v>0</v>
      </c>
      <c r="G269" s="268"/>
      <c r="H269" s="268"/>
      <c r="I269" s="268"/>
      <c r="J269" s="269"/>
      <c r="N269" s="288"/>
    </row>
    <row r="270" spans="1:14" ht="15" customHeight="1">
      <c r="A270" s="566" t="s">
        <v>281</v>
      </c>
      <c r="B270" s="567"/>
      <c r="C270" s="568"/>
      <c r="D270" s="225">
        <f>D268+D269</f>
        <v>274500</v>
      </c>
      <c r="E270" s="225">
        <f aca="true" t="shared" si="37" ref="E270:J270">E268+E269</f>
        <v>115000</v>
      </c>
      <c r="F270" s="225">
        <f t="shared" si="37"/>
        <v>10791553</v>
      </c>
      <c r="G270" s="225">
        <f t="shared" si="37"/>
        <v>10654023</v>
      </c>
      <c r="H270" s="225">
        <f t="shared" si="37"/>
        <v>22530</v>
      </c>
      <c r="I270" s="225">
        <f t="shared" si="37"/>
        <v>0</v>
      </c>
      <c r="J270" s="225">
        <f t="shared" si="37"/>
        <v>0</v>
      </c>
      <c r="N270" s="288">
        <f t="shared" si="23"/>
        <v>0</v>
      </c>
    </row>
    <row r="271" spans="1:14" ht="22.5" customHeight="1">
      <c r="A271" s="471" t="s">
        <v>211</v>
      </c>
      <c r="B271" s="472"/>
      <c r="C271" s="472"/>
      <c r="D271" s="472"/>
      <c r="E271" s="472"/>
      <c r="F271" s="472"/>
      <c r="G271" s="472"/>
      <c r="H271" s="472"/>
      <c r="I271" s="472"/>
      <c r="J271" s="473"/>
      <c r="N271" s="288">
        <f t="shared" si="23"/>
        <v>0</v>
      </c>
    </row>
    <row r="272" spans="1:14" ht="33" customHeight="1">
      <c r="A272" s="167" t="s">
        <v>91</v>
      </c>
      <c r="B272" s="168" t="s">
        <v>2</v>
      </c>
      <c r="C272" s="168" t="s">
        <v>233</v>
      </c>
      <c r="D272" s="169">
        <v>0</v>
      </c>
      <c r="E272" s="169">
        <f>D272</f>
        <v>0</v>
      </c>
      <c r="F272" s="170">
        <f>D272+G272+H272+I272+J272</f>
        <v>158000</v>
      </c>
      <c r="G272" s="169">
        <v>158000</v>
      </c>
      <c r="H272" s="169"/>
      <c r="I272" s="169"/>
      <c r="J272" s="171"/>
      <c r="N272" s="288">
        <f t="shared" si="23"/>
        <v>0</v>
      </c>
    </row>
    <row r="273" spans="1:14" ht="33" customHeight="1" thickBot="1">
      <c r="A273" s="516" t="s">
        <v>325</v>
      </c>
      <c r="B273" s="517"/>
      <c r="C273" s="517"/>
      <c r="D273" s="131">
        <f aca="true" t="shared" si="38" ref="D273:J273">SUM(D272)</f>
        <v>0</v>
      </c>
      <c r="E273" s="131">
        <f t="shared" si="38"/>
        <v>0</v>
      </c>
      <c r="F273" s="131">
        <f t="shared" si="38"/>
        <v>158000</v>
      </c>
      <c r="G273" s="131">
        <f t="shared" si="38"/>
        <v>158000</v>
      </c>
      <c r="H273" s="131">
        <f t="shared" si="38"/>
        <v>0</v>
      </c>
      <c r="I273" s="131">
        <f t="shared" si="38"/>
        <v>0</v>
      </c>
      <c r="J273" s="251">
        <f t="shared" si="38"/>
        <v>0</v>
      </c>
      <c r="N273" s="288">
        <f t="shared" si="23"/>
        <v>0</v>
      </c>
    </row>
    <row r="274" spans="1:14" ht="33" customHeight="1">
      <c r="A274" s="574" t="s">
        <v>326</v>
      </c>
      <c r="B274" s="575"/>
      <c r="C274" s="575"/>
      <c r="D274" s="369">
        <v>0</v>
      </c>
      <c r="E274" s="369">
        <v>0</v>
      </c>
      <c r="F274" s="370">
        <v>0</v>
      </c>
      <c r="G274" s="371">
        <v>0</v>
      </c>
      <c r="H274" s="369">
        <v>0</v>
      </c>
      <c r="I274" s="369">
        <v>0</v>
      </c>
      <c r="J274" s="372">
        <v>0</v>
      </c>
      <c r="N274" s="288"/>
    </row>
    <row r="275" spans="1:15" ht="33" customHeight="1">
      <c r="A275" s="561" t="s">
        <v>327</v>
      </c>
      <c r="B275" s="561"/>
      <c r="C275" s="561"/>
      <c r="D275" s="225">
        <f>D273+D274</f>
        <v>0</v>
      </c>
      <c r="E275" s="225">
        <f aca="true" t="shared" si="39" ref="E275:J275">E273+E274</f>
        <v>0</v>
      </c>
      <c r="F275" s="225">
        <f t="shared" si="39"/>
        <v>158000</v>
      </c>
      <c r="G275" s="225">
        <f t="shared" si="39"/>
        <v>158000</v>
      </c>
      <c r="H275" s="225">
        <f t="shared" si="39"/>
        <v>0</v>
      </c>
      <c r="I275" s="225">
        <f t="shared" si="39"/>
        <v>0</v>
      </c>
      <c r="J275" s="225">
        <f t="shared" si="39"/>
        <v>0</v>
      </c>
      <c r="K275" s="375" t="s">
        <v>331</v>
      </c>
      <c r="L275" s="375"/>
      <c r="M275" s="402">
        <v>23449599</v>
      </c>
      <c r="N275" s="402">
        <f>D281-M275</f>
        <v>23745</v>
      </c>
      <c r="O275" s="375" t="s">
        <v>285</v>
      </c>
    </row>
    <row r="276" spans="1:15" ht="33" customHeight="1">
      <c r="A276" s="496" t="s">
        <v>246</v>
      </c>
      <c r="B276" s="497"/>
      <c r="C276" s="498"/>
      <c r="D276" s="126">
        <v>300000</v>
      </c>
      <c r="E276" s="126">
        <v>300000</v>
      </c>
      <c r="F276" s="127">
        <v>300000</v>
      </c>
      <c r="G276" s="128"/>
      <c r="H276" s="129"/>
      <c r="I276" s="129"/>
      <c r="J276" s="130"/>
      <c r="K276" s="375" t="s">
        <v>332</v>
      </c>
      <c r="L276" s="375"/>
      <c r="M276" s="402">
        <v>462000</v>
      </c>
      <c r="N276" s="402">
        <f>D280-M276</f>
        <v>0</v>
      </c>
      <c r="O276" s="375"/>
    </row>
    <row r="277" spans="1:15" ht="33" customHeight="1">
      <c r="A277" s="496" t="s">
        <v>247</v>
      </c>
      <c r="B277" s="497"/>
      <c r="C277" s="498"/>
      <c r="D277" s="233">
        <v>162000</v>
      </c>
      <c r="E277" s="233">
        <v>162000</v>
      </c>
      <c r="F277" s="234">
        <v>162000</v>
      </c>
      <c r="G277" s="235"/>
      <c r="H277" s="236"/>
      <c r="I277" s="236"/>
      <c r="J277" s="237"/>
      <c r="K277" s="375" t="s">
        <v>287</v>
      </c>
      <c r="L277" s="375"/>
      <c r="M277" s="402">
        <v>756343</v>
      </c>
      <c r="N277" s="402">
        <f>D279-M277</f>
        <v>0</v>
      </c>
      <c r="O277" s="375"/>
    </row>
    <row r="278" spans="1:15" ht="39.75" customHeight="1">
      <c r="A278" s="569" t="s">
        <v>248</v>
      </c>
      <c r="B278" s="570"/>
      <c r="C278" s="571"/>
      <c r="D278" s="239">
        <f aca="true" t="shared" si="40" ref="D278:J278">D12+D28+D45+D53+D101+D104+D199</f>
        <v>22255001</v>
      </c>
      <c r="E278" s="239">
        <f t="shared" si="40"/>
        <v>22255001</v>
      </c>
      <c r="F278" s="239">
        <f t="shared" si="40"/>
        <v>253146748</v>
      </c>
      <c r="G278" s="239">
        <f t="shared" si="40"/>
        <v>103112857</v>
      </c>
      <c r="H278" s="239">
        <f t="shared" si="40"/>
        <v>70630000</v>
      </c>
      <c r="I278" s="239">
        <f t="shared" si="40"/>
        <v>57148890</v>
      </c>
      <c r="J278" s="239">
        <f t="shared" si="40"/>
        <v>0</v>
      </c>
      <c r="K278" s="376" t="s">
        <v>333</v>
      </c>
      <c r="L278" s="375"/>
      <c r="M278" s="402">
        <v>22255001</v>
      </c>
      <c r="N278" s="402">
        <f>D278-M278</f>
        <v>0</v>
      </c>
      <c r="O278" s="375"/>
    </row>
    <row r="279" spans="1:14" ht="29.25" customHeight="1">
      <c r="A279" s="569" t="s">
        <v>279</v>
      </c>
      <c r="B279" s="570"/>
      <c r="C279" s="571"/>
      <c r="D279" s="289">
        <f aca="true" t="shared" si="41" ref="D279:J279">D208+D225+D241+D270+D275</f>
        <v>756343</v>
      </c>
      <c r="E279" s="289">
        <f t="shared" si="41"/>
        <v>486454</v>
      </c>
      <c r="F279" s="289">
        <f t="shared" si="41"/>
        <v>19733331</v>
      </c>
      <c r="G279" s="289">
        <f t="shared" si="41"/>
        <v>19224347</v>
      </c>
      <c r="H279" s="289">
        <f t="shared" si="41"/>
        <v>22530</v>
      </c>
      <c r="I279" s="289">
        <f t="shared" si="41"/>
        <v>0</v>
      </c>
      <c r="J279" s="289">
        <f t="shared" si="41"/>
        <v>0</v>
      </c>
      <c r="K279" s="373">
        <f>D206+D223+D268+D273+D239</f>
        <v>486454</v>
      </c>
      <c r="L279" s="374"/>
      <c r="M279" s="373">
        <f>D207+D224+D240+D269+D274</f>
        <v>269889</v>
      </c>
      <c r="N279" s="373">
        <f>K279+M279</f>
        <v>756343</v>
      </c>
    </row>
    <row r="280" spans="1:13" ht="15">
      <c r="A280" s="569" t="s">
        <v>249</v>
      </c>
      <c r="B280" s="570"/>
      <c r="C280" s="571"/>
      <c r="D280" s="238">
        <f>D276+D277</f>
        <v>462000</v>
      </c>
      <c r="E280" s="238">
        <f aca="true" t="shared" si="42" ref="E280:J280">E276+E277</f>
        <v>462000</v>
      </c>
      <c r="F280" s="238">
        <f t="shared" si="42"/>
        <v>462000</v>
      </c>
      <c r="G280" s="238">
        <f t="shared" si="42"/>
        <v>0</v>
      </c>
      <c r="H280" s="238">
        <f t="shared" si="42"/>
        <v>0</v>
      </c>
      <c r="I280" s="238">
        <f t="shared" si="42"/>
        <v>0</v>
      </c>
      <c r="J280" s="238">
        <f t="shared" si="42"/>
        <v>0</v>
      </c>
      <c r="K280" s="403" t="s">
        <v>334</v>
      </c>
      <c r="L280" s="404"/>
      <c r="M280" s="403" t="s">
        <v>335</v>
      </c>
    </row>
    <row r="281" spans="1:10" ht="15" thickBot="1">
      <c r="A281" s="494" t="s">
        <v>26</v>
      </c>
      <c r="B281" s="495"/>
      <c r="C281" s="495"/>
      <c r="D281" s="254">
        <f>D280+D279+D278</f>
        <v>23473344</v>
      </c>
      <c r="E281" s="254">
        <f aca="true" t="shared" si="43" ref="E281:J281">E280+E279+E278</f>
        <v>23203455</v>
      </c>
      <c r="F281" s="254">
        <f t="shared" si="43"/>
        <v>273342079</v>
      </c>
      <c r="G281" s="254">
        <f t="shared" si="43"/>
        <v>122337204</v>
      </c>
      <c r="H281" s="254">
        <f t="shared" si="43"/>
        <v>70652530</v>
      </c>
      <c r="I281" s="254">
        <f t="shared" si="43"/>
        <v>57148890</v>
      </c>
      <c r="J281" s="255">
        <f t="shared" si="43"/>
        <v>0</v>
      </c>
    </row>
    <row r="282" spans="1:9" ht="15">
      <c r="A282" s="379"/>
      <c r="B282" s="379"/>
      <c r="C282" s="379"/>
      <c r="D282" s="20"/>
      <c r="E282" s="20"/>
      <c r="F282" s="20"/>
      <c r="G282" s="11"/>
      <c r="H282" s="11"/>
      <c r="I282" s="11"/>
    </row>
    <row r="283" spans="1:10" ht="12.75">
      <c r="A283" s="21" t="s">
        <v>103</v>
      </c>
      <c r="B283" s="22"/>
      <c r="C283" s="22"/>
      <c r="D283" s="22" t="s">
        <v>104</v>
      </c>
      <c r="E283" s="22"/>
      <c r="F283" s="22"/>
      <c r="G283" s="27" t="s">
        <v>105</v>
      </c>
      <c r="H283" s="27"/>
      <c r="I283" s="27" t="s">
        <v>106</v>
      </c>
      <c r="J283" s="27"/>
    </row>
    <row r="284" spans="1:10" ht="12.75">
      <c r="A284" s="21" t="s">
        <v>107</v>
      </c>
      <c r="B284" s="22"/>
      <c r="C284" s="22"/>
      <c r="D284" s="22" t="s">
        <v>108</v>
      </c>
      <c r="E284" s="22"/>
      <c r="F284" s="22"/>
      <c r="G284" s="27" t="s">
        <v>109</v>
      </c>
      <c r="H284" s="27"/>
      <c r="I284" s="27" t="s">
        <v>110</v>
      </c>
      <c r="J284" s="27"/>
    </row>
    <row r="285" spans="1:10" ht="12.75">
      <c r="A285" s="22"/>
      <c r="B285" s="22"/>
      <c r="C285" s="22"/>
      <c r="D285" s="22"/>
      <c r="E285" s="22"/>
      <c r="F285" s="22"/>
      <c r="G285" s="27"/>
      <c r="H285" s="27"/>
      <c r="I285" s="27"/>
      <c r="J285" s="27"/>
    </row>
    <row r="286" spans="1:10" ht="12.75">
      <c r="A286" s="493"/>
      <c r="B286" s="493"/>
      <c r="C286" s="493"/>
      <c r="D286" s="493"/>
      <c r="E286" s="493"/>
      <c r="F286" s="493"/>
      <c r="G286" s="467"/>
      <c r="H286" s="467"/>
      <c r="I286" s="467"/>
      <c r="J286" s="467"/>
    </row>
    <row r="287" spans="1:6" ht="12.75">
      <c r="A287" s="26"/>
      <c r="B287" s="25"/>
      <c r="C287" s="25"/>
      <c r="D287" s="25"/>
      <c r="E287" s="290"/>
      <c r="F287" s="290"/>
    </row>
    <row r="288" spans="1:6" ht="12.75">
      <c r="A288" s="26"/>
      <c r="B288" s="27"/>
      <c r="C288" s="27"/>
      <c r="D288" s="25"/>
      <c r="E288" s="25"/>
      <c r="F288" s="27"/>
    </row>
    <row r="289" spans="1:6" ht="12.75">
      <c r="A289" s="26"/>
      <c r="B289" s="25"/>
      <c r="C289" s="25"/>
      <c r="D289" s="11"/>
      <c r="E289" s="304"/>
      <c r="F289" s="40"/>
    </row>
    <row r="290" spans="1:6" ht="12.75">
      <c r="A290" s="26"/>
      <c r="B290" s="25"/>
      <c r="C290" s="25"/>
      <c r="D290" s="11"/>
      <c r="E290" s="304"/>
      <c r="F290" s="40"/>
    </row>
    <row r="291" spans="1:6" ht="12.75">
      <c r="A291" s="25"/>
      <c r="B291" s="25"/>
      <c r="C291" s="25"/>
      <c r="D291" s="11"/>
      <c r="E291" s="304"/>
      <c r="F291" s="40"/>
    </row>
    <row r="292" spans="1:6" ht="12.75">
      <c r="A292" s="28"/>
      <c r="B292" s="25"/>
      <c r="C292" s="25"/>
      <c r="D292" s="11"/>
      <c r="E292" s="304"/>
      <c r="F292" s="40"/>
    </row>
    <row r="293" spans="1:6" ht="12.75">
      <c r="A293" s="26"/>
      <c r="B293" s="25"/>
      <c r="C293" s="25"/>
      <c r="D293" s="25"/>
      <c r="E293" s="305"/>
      <c r="F293" s="25"/>
    </row>
    <row r="294" spans="1:6" ht="12.75">
      <c r="A294" s="25"/>
      <c r="B294" s="25"/>
      <c r="C294" s="25"/>
      <c r="D294" s="25"/>
      <c r="E294" s="25"/>
      <c r="F294" s="25"/>
    </row>
    <row r="295" spans="1:13" ht="12.75">
      <c r="A295" s="25"/>
      <c r="B295" s="25"/>
      <c r="C295" s="25"/>
      <c r="D295" s="25"/>
      <c r="E295" s="25"/>
      <c r="F295" s="25"/>
      <c r="M295" s="12">
        <v>2019</v>
      </c>
    </row>
    <row r="296" spans="1:10" ht="12.75">
      <c r="A296" s="25"/>
      <c r="B296" s="25"/>
      <c r="C296" s="25"/>
      <c r="D296" s="25"/>
      <c r="E296" s="25"/>
      <c r="F296" s="25"/>
      <c r="J296" s="306"/>
    </row>
    <row r="297" spans="1:6" ht="12.75">
      <c r="A297" s="25"/>
      <c r="B297" s="25"/>
      <c r="C297" s="25"/>
      <c r="D297" s="25"/>
      <c r="E297" s="25"/>
      <c r="F297" s="25"/>
    </row>
    <row r="298" spans="1:6" ht="12.75">
      <c r="A298" s="25"/>
      <c r="B298" s="25"/>
      <c r="C298" s="25"/>
      <c r="D298" s="25"/>
      <c r="E298" s="25"/>
      <c r="F298" s="25"/>
    </row>
    <row r="299" spans="1:10" ht="12.75">
      <c r="A299" s="29"/>
      <c r="B299" s="25"/>
      <c r="C299" s="25"/>
      <c r="D299" s="25"/>
      <c r="E299" s="25"/>
      <c r="F299" s="25"/>
      <c r="H299" s="288"/>
      <c r="I299" s="288"/>
      <c r="J299" s="288"/>
    </row>
    <row r="300" spans="1:10" ht="12.75">
      <c r="A300" s="30"/>
      <c r="B300" s="31"/>
      <c r="C300" s="31"/>
      <c r="D300" s="31"/>
      <c r="E300" s="31"/>
      <c r="F300" s="31"/>
      <c r="H300" s="288"/>
      <c r="I300" s="288"/>
      <c r="J300" s="288"/>
    </row>
    <row r="301" spans="1:10" ht="12.75">
      <c r="A301" s="30"/>
      <c r="B301" s="31"/>
      <c r="C301" s="31"/>
      <c r="D301" s="31"/>
      <c r="E301" s="31"/>
      <c r="F301" s="31"/>
      <c r="H301" s="288"/>
      <c r="I301" s="288"/>
      <c r="J301" s="288"/>
    </row>
    <row r="302" spans="1:10" ht="12.75">
      <c r="A302" s="30"/>
      <c r="B302" s="31"/>
      <c r="C302" s="31"/>
      <c r="D302" s="31"/>
      <c r="E302" s="31"/>
      <c r="F302" s="31"/>
      <c r="H302" s="288"/>
      <c r="I302" s="288"/>
      <c r="J302" s="288"/>
    </row>
    <row r="303" spans="1:6" ht="12.75">
      <c r="A303" s="32"/>
      <c r="B303" s="31"/>
      <c r="C303" s="31"/>
      <c r="D303" s="31"/>
      <c r="E303" s="31"/>
      <c r="F303" s="31"/>
    </row>
    <row r="304" spans="1:11" ht="12.75">
      <c r="A304" s="33"/>
      <c r="B304" s="25"/>
      <c r="C304" s="25"/>
      <c r="D304" s="25"/>
      <c r="E304" s="25"/>
      <c r="F304" s="25"/>
      <c r="H304" s="288"/>
      <c r="I304" s="288"/>
      <c r="J304" s="288"/>
      <c r="K304" s="288"/>
    </row>
    <row r="305" spans="1:11" ht="12.75">
      <c r="A305" s="33"/>
      <c r="B305" s="25"/>
      <c r="C305" s="25"/>
      <c r="D305" s="25"/>
      <c r="E305" s="25"/>
      <c r="F305" s="25"/>
      <c r="H305" s="288"/>
      <c r="I305" s="288"/>
      <c r="J305" s="288"/>
      <c r="K305" s="288"/>
    </row>
    <row r="306" spans="1:10" ht="12.75">
      <c r="A306" s="33"/>
      <c r="B306" s="25"/>
      <c r="C306" s="25"/>
      <c r="D306" s="25"/>
      <c r="E306" s="25"/>
      <c r="F306" s="25"/>
      <c r="H306" s="288"/>
      <c r="I306" s="288"/>
      <c r="J306" s="288"/>
    </row>
    <row r="307" spans="1:11" ht="12.75">
      <c r="A307" s="34"/>
      <c r="B307" s="27"/>
      <c r="C307" s="27"/>
      <c r="D307" s="27"/>
      <c r="E307" s="27"/>
      <c r="F307" s="27"/>
      <c r="H307" s="288"/>
      <c r="I307" s="288"/>
      <c r="J307" s="288"/>
      <c r="K307" s="288"/>
    </row>
    <row r="308" spans="1:10" ht="12.75">
      <c r="A308" s="25"/>
      <c r="B308" s="25"/>
      <c r="C308" s="25"/>
      <c r="D308" s="25"/>
      <c r="E308" s="25"/>
      <c r="F308" s="25"/>
      <c r="H308" s="288"/>
      <c r="I308" s="288"/>
      <c r="J308" s="288"/>
    </row>
    <row r="309" spans="1:11" ht="12.75">
      <c r="A309" s="25"/>
      <c r="B309" s="25"/>
      <c r="C309" s="25"/>
      <c r="D309" s="25"/>
      <c r="E309" s="25"/>
      <c r="F309" s="25"/>
      <c r="H309" s="288"/>
      <c r="I309" s="288"/>
      <c r="J309" s="288"/>
      <c r="K309" s="288"/>
    </row>
    <row r="310" spans="1:11" ht="12.75">
      <c r="A310" s="25"/>
      <c r="B310" s="25"/>
      <c r="C310" s="25"/>
      <c r="D310" s="25"/>
      <c r="E310" s="25"/>
      <c r="F310" s="25"/>
      <c r="H310" s="288"/>
      <c r="I310" s="288"/>
      <c r="J310" s="288"/>
      <c r="K310" s="288"/>
    </row>
    <row r="311" spans="1:10" ht="12.75">
      <c r="A311" s="40"/>
      <c r="B311" s="25"/>
      <c r="C311" s="25"/>
      <c r="D311" s="25"/>
      <c r="E311" s="25"/>
      <c r="F311" s="25"/>
      <c r="H311" s="288"/>
      <c r="I311" s="288"/>
      <c r="J311" s="288"/>
    </row>
    <row r="312" spans="1:10" ht="12.75">
      <c r="A312" s="36"/>
      <c r="B312" s="27"/>
      <c r="C312" s="25"/>
      <c r="D312" s="25"/>
      <c r="E312" s="25"/>
      <c r="F312" s="25"/>
      <c r="H312" s="288"/>
      <c r="I312" s="288"/>
      <c r="J312" s="288"/>
    </row>
    <row r="313" spans="1:11" ht="12.75">
      <c r="A313" s="25"/>
      <c r="B313" s="25"/>
      <c r="C313" s="25"/>
      <c r="D313" s="25"/>
      <c r="E313" s="25"/>
      <c r="F313" s="25"/>
      <c r="H313" s="288"/>
      <c r="I313" s="288"/>
      <c r="J313" s="288"/>
      <c r="K313" s="288"/>
    </row>
    <row r="314" spans="1:6" ht="12.75">
      <c r="A314" s="25"/>
      <c r="B314" s="25"/>
      <c r="C314" s="25"/>
      <c r="D314" s="25"/>
      <c r="E314" s="25"/>
      <c r="F314" s="25"/>
    </row>
    <row r="315" spans="1:10" ht="12.75">
      <c r="A315" s="25"/>
      <c r="B315" s="25"/>
      <c r="C315" s="25"/>
      <c r="D315" s="25"/>
      <c r="E315" s="305"/>
      <c r="F315" s="25"/>
      <c r="H315" s="288"/>
      <c r="I315" s="288"/>
      <c r="J315" s="288"/>
    </row>
    <row r="316" spans="1:10" ht="12.75">
      <c r="A316" s="25"/>
      <c r="B316" s="25"/>
      <c r="C316" s="25"/>
      <c r="D316" s="25"/>
      <c r="E316" s="25"/>
      <c r="F316" s="25"/>
      <c r="H316" s="288"/>
      <c r="I316" s="288"/>
      <c r="J316" s="288"/>
    </row>
    <row r="317" spans="1:11" ht="12.75">
      <c r="A317" s="377"/>
      <c r="B317" s="377"/>
      <c r="C317" s="377"/>
      <c r="D317" s="377"/>
      <c r="E317" s="25"/>
      <c r="F317" s="25"/>
      <c r="H317" s="288"/>
      <c r="I317" s="288"/>
      <c r="J317" s="288"/>
      <c r="K317" s="288"/>
    </row>
    <row r="318" spans="1:10" ht="12.75">
      <c r="A318" s="36"/>
      <c r="B318" s="25"/>
      <c r="C318" s="25"/>
      <c r="D318" s="38"/>
      <c r="E318" s="25"/>
      <c r="F318" s="25"/>
      <c r="H318" s="288"/>
      <c r="I318" s="288"/>
      <c r="J318" s="288"/>
    </row>
    <row r="319" spans="1:11" ht="12.75">
      <c r="A319" s="39"/>
      <c r="B319" s="25"/>
      <c r="C319" s="25"/>
      <c r="D319" s="39"/>
      <c r="E319" s="25"/>
      <c r="F319" s="25"/>
      <c r="H319" s="288"/>
      <c r="I319" s="288"/>
      <c r="J319" s="288"/>
      <c r="K319" s="288"/>
    </row>
    <row r="320" spans="1:11" ht="12.75">
      <c r="A320" s="39"/>
      <c r="B320" s="25"/>
      <c r="C320" s="25"/>
      <c r="D320" s="39"/>
      <c r="E320" s="25"/>
      <c r="F320" s="25"/>
      <c r="H320" s="288"/>
      <c r="I320" s="288"/>
      <c r="J320" s="288"/>
      <c r="K320" s="288"/>
    </row>
    <row r="321" spans="1:11" ht="12.75">
      <c r="A321" s="39"/>
      <c r="B321" s="25"/>
      <c r="C321" s="25"/>
      <c r="D321" s="39"/>
      <c r="E321" s="25"/>
      <c r="F321" s="25"/>
      <c r="H321" s="288"/>
      <c r="I321" s="288"/>
      <c r="J321" s="288"/>
      <c r="K321" s="288"/>
    </row>
    <row r="322" spans="1:10" ht="12.75">
      <c r="A322" s="39"/>
      <c r="B322" s="25"/>
      <c r="C322" s="25"/>
      <c r="D322" s="39"/>
      <c r="E322" s="25"/>
      <c r="F322" s="25"/>
      <c r="H322" s="288"/>
      <c r="I322" s="288"/>
      <c r="J322" s="288"/>
    </row>
    <row r="323" spans="1:11" ht="12.75">
      <c r="A323" s="39"/>
      <c r="B323" s="25"/>
      <c r="C323" s="25"/>
      <c r="D323" s="39"/>
      <c r="E323" s="25"/>
      <c r="F323" s="25"/>
      <c r="H323" s="288"/>
      <c r="I323" s="288"/>
      <c r="J323" s="288"/>
      <c r="K323" s="288"/>
    </row>
    <row r="324" spans="1:11" ht="12.75">
      <c r="A324" s="39"/>
      <c r="B324" s="25"/>
      <c r="C324" s="25"/>
      <c r="D324" s="39"/>
      <c r="E324" s="25"/>
      <c r="F324" s="25"/>
      <c r="H324" s="288"/>
      <c r="I324" s="288"/>
      <c r="J324" s="288"/>
      <c r="K324" s="288"/>
    </row>
    <row r="325" spans="1:10" ht="12.75">
      <c r="A325" s="39"/>
      <c r="B325" s="25"/>
      <c r="C325" s="25"/>
      <c r="D325" s="25"/>
      <c r="E325" s="25"/>
      <c r="F325" s="25"/>
      <c r="H325" s="288"/>
      <c r="I325" s="288"/>
      <c r="J325" s="288"/>
    </row>
    <row r="326" spans="1:11" ht="12.75">
      <c r="A326" s="39"/>
      <c r="B326" s="25"/>
      <c r="C326" s="25"/>
      <c r="D326" s="25"/>
      <c r="E326" s="25"/>
      <c r="F326" s="25"/>
      <c r="H326" s="288"/>
      <c r="I326" s="288"/>
      <c r="J326" s="288"/>
      <c r="K326" s="288"/>
    </row>
    <row r="327" spans="1:11" ht="12.75">
      <c r="A327" s="25"/>
      <c r="B327" s="25"/>
      <c r="C327" s="25"/>
      <c r="D327" s="25"/>
      <c r="E327" s="25"/>
      <c r="F327" s="25"/>
      <c r="H327" s="288"/>
      <c r="I327" s="288"/>
      <c r="J327" s="288"/>
      <c r="K327" s="288"/>
    </row>
    <row r="328" spans="1:6" ht="12.75">
      <c r="A328" s="25"/>
      <c r="B328" s="25"/>
      <c r="C328" s="25"/>
      <c r="D328" s="25"/>
      <c r="E328" s="25"/>
      <c r="F328" s="25"/>
    </row>
    <row r="329" spans="1:10" ht="12.75">
      <c r="A329" s="25"/>
      <c r="B329" s="25"/>
      <c r="C329" s="25"/>
      <c r="D329" s="25"/>
      <c r="E329" s="25"/>
      <c r="F329" s="25"/>
      <c r="H329" s="288"/>
      <c r="I329" s="288"/>
      <c r="J329" s="288"/>
    </row>
    <row r="330" spans="1:11" ht="12.75">
      <c r="A330" s="25"/>
      <c r="B330" s="25"/>
      <c r="C330" s="25"/>
      <c r="D330" s="25"/>
      <c r="E330" s="40"/>
      <c r="F330" s="25"/>
      <c r="H330" s="288"/>
      <c r="I330" s="288"/>
      <c r="J330" s="288"/>
      <c r="K330" s="288"/>
    </row>
    <row r="331" spans="1:11" ht="12.75">
      <c r="A331" s="25"/>
      <c r="B331" s="25"/>
      <c r="C331" s="25"/>
      <c r="D331" s="25"/>
      <c r="E331" s="25"/>
      <c r="F331" s="25"/>
      <c r="H331" s="288"/>
      <c r="I331" s="288"/>
      <c r="J331" s="288"/>
      <c r="K331" s="288"/>
    </row>
    <row r="332" spans="1:10" ht="12.75">
      <c r="A332" s="25"/>
      <c r="B332" s="25"/>
      <c r="C332" s="25"/>
      <c r="D332" s="25"/>
      <c r="E332" s="25"/>
      <c r="F332" s="25"/>
      <c r="H332" s="288"/>
      <c r="I332" s="288"/>
      <c r="J332" s="288"/>
    </row>
    <row r="333" spans="1:11" ht="12.75">
      <c r="A333" s="25"/>
      <c r="B333" s="25"/>
      <c r="C333" s="25"/>
      <c r="D333" s="25"/>
      <c r="E333" s="25"/>
      <c r="F333" s="25"/>
      <c r="H333" s="288"/>
      <c r="I333" s="288"/>
      <c r="J333" s="288"/>
      <c r="K333" s="288"/>
    </row>
    <row r="334" spans="1:11" ht="12.75">
      <c r="A334" s="25"/>
      <c r="B334" s="25"/>
      <c r="C334" s="25"/>
      <c r="D334" s="25"/>
      <c r="E334" s="25"/>
      <c r="F334" s="25"/>
      <c r="H334" s="288"/>
      <c r="I334" s="288"/>
      <c r="J334" s="288"/>
      <c r="K334" s="288"/>
    </row>
    <row r="335" spans="1:11" ht="12.75">
      <c r="A335" s="25"/>
      <c r="B335" s="25"/>
      <c r="C335" s="25"/>
      <c r="D335" s="25"/>
      <c r="E335" s="25"/>
      <c r="F335" s="25"/>
      <c r="H335" s="288"/>
      <c r="I335" s="288"/>
      <c r="J335" s="288"/>
      <c r="K335" s="288"/>
    </row>
    <row r="336" spans="1:6" ht="12.75">
      <c r="A336" s="25"/>
      <c r="B336" s="25"/>
      <c r="C336" s="25"/>
      <c r="D336" s="25"/>
      <c r="E336" s="25"/>
      <c r="F336" s="25"/>
    </row>
    <row r="337" spans="1:10" ht="12.75">
      <c r="A337" s="25"/>
      <c r="B337" s="25"/>
      <c r="C337" s="25"/>
      <c r="D337" s="25"/>
      <c r="E337" s="25"/>
      <c r="F337" s="25"/>
      <c r="H337" s="288"/>
      <c r="I337" s="288"/>
      <c r="J337" s="288"/>
    </row>
    <row r="338" spans="1:10" ht="12.75">
      <c r="A338" s="25"/>
      <c r="B338" s="25"/>
      <c r="C338" s="25"/>
      <c r="D338" s="25"/>
      <c r="E338" s="25"/>
      <c r="F338" s="25"/>
      <c r="H338" s="288"/>
      <c r="I338" s="288"/>
      <c r="J338" s="288"/>
    </row>
    <row r="339" spans="1:10" ht="12.75">
      <c r="A339" s="25"/>
      <c r="B339" s="25"/>
      <c r="C339" s="25"/>
      <c r="D339" s="25"/>
      <c r="E339" s="25"/>
      <c r="F339" s="25"/>
      <c r="H339" s="288"/>
      <c r="I339" s="288"/>
      <c r="J339" s="288"/>
    </row>
    <row r="340" spans="1:10" ht="12.75">
      <c r="A340" s="25"/>
      <c r="B340" s="25"/>
      <c r="C340" s="25"/>
      <c r="D340" s="25"/>
      <c r="E340" s="25"/>
      <c r="F340" s="25"/>
      <c r="H340" s="288"/>
      <c r="I340" s="288"/>
      <c r="J340" s="288"/>
    </row>
    <row r="341" spans="1:10" ht="12.75">
      <c r="A341" s="25"/>
      <c r="B341" s="25"/>
      <c r="C341" s="25"/>
      <c r="D341" s="25"/>
      <c r="E341" s="25"/>
      <c r="F341" s="25"/>
      <c r="H341" s="288"/>
      <c r="I341" s="288"/>
      <c r="J341" s="288"/>
    </row>
    <row r="342" spans="1:11" ht="12.75">
      <c r="A342" s="25"/>
      <c r="B342" s="25"/>
      <c r="C342" s="25"/>
      <c r="D342" s="25"/>
      <c r="E342" s="25"/>
      <c r="F342" s="25"/>
      <c r="H342" s="288"/>
      <c r="I342" s="288"/>
      <c r="J342" s="288"/>
      <c r="K342" s="288"/>
    </row>
    <row r="343" spans="1:11" ht="12.75">
      <c r="A343" s="25"/>
      <c r="B343" s="25"/>
      <c r="C343" s="25"/>
      <c r="D343" s="25"/>
      <c r="E343" s="25"/>
      <c r="F343" s="25"/>
      <c r="H343" s="288"/>
      <c r="I343" s="288"/>
      <c r="J343" s="288"/>
      <c r="K343" s="288"/>
    </row>
    <row r="344" spans="1:10" ht="12.75">
      <c r="A344" s="25"/>
      <c r="B344" s="25"/>
      <c r="C344" s="25"/>
      <c r="D344" s="25"/>
      <c r="E344" s="25"/>
      <c r="F344" s="25"/>
      <c r="H344" s="288"/>
      <c r="I344" s="288"/>
      <c r="J344" s="288"/>
    </row>
    <row r="345" spans="1:10" ht="12.75">
      <c r="A345" s="25"/>
      <c r="B345" s="25"/>
      <c r="C345" s="25"/>
      <c r="D345" s="25"/>
      <c r="E345" s="25"/>
      <c r="F345" s="25"/>
      <c r="H345" s="288"/>
      <c r="I345" s="288"/>
      <c r="J345" s="288"/>
    </row>
    <row r="346" spans="1:10" ht="12.75">
      <c r="A346" s="25"/>
      <c r="B346" s="25"/>
      <c r="C346" s="25"/>
      <c r="D346" s="25"/>
      <c r="E346" s="25"/>
      <c r="F346" s="25"/>
      <c r="H346" s="288"/>
      <c r="I346" s="288"/>
      <c r="J346" s="288"/>
    </row>
    <row r="347" spans="1:11" ht="12.75">
      <c r="A347" s="25"/>
      <c r="B347" s="25"/>
      <c r="C347" s="25"/>
      <c r="D347" s="25"/>
      <c r="E347" s="25"/>
      <c r="F347" s="25"/>
      <c r="H347" s="288"/>
      <c r="I347" s="288"/>
      <c r="J347" s="288"/>
      <c r="K347" s="288"/>
    </row>
    <row r="348" spans="1:10" ht="12.75">
      <c r="A348" s="25"/>
      <c r="B348" s="25"/>
      <c r="C348" s="25"/>
      <c r="D348" s="25"/>
      <c r="E348" s="25"/>
      <c r="F348" s="25"/>
      <c r="H348" s="288"/>
      <c r="I348" s="288"/>
      <c r="J348" s="288"/>
    </row>
    <row r="349" spans="1:11" ht="12.75">
      <c r="A349" s="25"/>
      <c r="B349" s="25"/>
      <c r="C349" s="25"/>
      <c r="D349" s="25"/>
      <c r="E349" s="25"/>
      <c r="F349" s="25"/>
      <c r="H349" s="288"/>
      <c r="I349" s="288"/>
      <c r="J349" s="288"/>
      <c r="K349" s="288"/>
    </row>
    <row r="350" spans="1:10" ht="12.75">
      <c r="A350" s="25"/>
      <c r="B350" s="25"/>
      <c r="C350" s="25"/>
      <c r="D350" s="25"/>
      <c r="E350" s="25"/>
      <c r="F350" s="25"/>
      <c r="H350" s="288"/>
      <c r="I350" s="288"/>
      <c r="J350" s="288"/>
    </row>
    <row r="351" spans="1:10" ht="12.75">
      <c r="A351" s="25"/>
      <c r="B351" s="25"/>
      <c r="C351" s="25"/>
      <c r="D351" s="25"/>
      <c r="E351" s="25"/>
      <c r="F351" s="25"/>
      <c r="H351" s="288"/>
      <c r="I351" s="288"/>
      <c r="J351" s="288"/>
    </row>
    <row r="352" spans="1:10" ht="12.75">
      <c r="A352" s="25"/>
      <c r="B352" s="25"/>
      <c r="C352" s="25"/>
      <c r="D352" s="25"/>
      <c r="E352" s="25"/>
      <c r="F352" s="25"/>
      <c r="H352" s="288"/>
      <c r="I352" s="288"/>
      <c r="J352" s="288"/>
    </row>
    <row r="353" spans="1:11" ht="12.75">
      <c r="A353" s="25"/>
      <c r="B353" s="25"/>
      <c r="C353" s="25"/>
      <c r="D353" s="25"/>
      <c r="E353" s="25"/>
      <c r="F353" s="25"/>
      <c r="H353" s="288"/>
      <c r="I353" s="288"/>
      <c r="J353" s="288"/>
      <c r="K353" s="288"/>
    </row>
    <row r="354" spans="1:11" ht="12.75">
      <c r="A354" s="25"/>
      <c r="B354" s="25"/>
      <c r="C354" s="25"/>
      <c r="D354" s="25"/>
      <c r="E354" s="25"/>
      <c r="F354" s="25"/>
      <c r="H354" s="288"/>
      <c r="I354" s="288"/>
      <c r="J354" s="288"/>
      <c r="K354" s="288"/>
    </row>
    <row r="355" spans="1:10" ht="12.75">
      <c r="A355" s="25"/>
      <c r="B355" s="25"/>
      <c r="C355" s="25"/>
      <c r="D355" s="25"/>
      <c r="E355" s="25"/>
      <c r="F355" s="25"/>
      <c r="H355" s="288"/>
      <c r="I355" s="288"/>
      <c r="J355" s="288"/>
    </row>
    <row r="356" spans="1:10" ht="12.75">
      <c r="A356" s="25"/>
      <c r="B356" s="25"/>
      <c r="C356" s="25"/>
      <c r="D356" s="25"/>
      <c r="E356" s="25"/>
      <c r="F356" s="25"/>
      <c r="H356" s="288"/>
      <c r="I356" s="288"/>
      <c r="J356" s="288"/>
    </row>
    <row r="357" spans="1:10" ht="12.75">
      <c r="A357" s="25"/>
      <c r="B357" s="25"/>
      <c r="C357" s="25"/>
      <c r="D357" s="25"/>
      <c r="E357" s="25"/>
      <c r="F357" s="25"/>
      <c r="H357" s="288"/>
      <c r="I357" s="288"/>
      <c r="J357" s="288"/>
    </row>
    <row r="358" spans="1:10" ht="12.75">
      <c r="A358" s="25"/>
      <c r="B358" s="25"/>
      <c r="C358" s="25"/>
      <c r="D358" s="25"/>
      <c r="E358" s="25"/>
      <c r="F358" s="25"/>
      <c r="H358" s="288"/>
      <c r="I358" s="288"/>
      <c r="J358" s="288"/>
    </row>
    <row r="359" spans="1:10" ht="12.75">
      <c r="A359" s="25"/>
      <c r="B359" s="25"/>
      <c r="C359" s="25"/>
      <c r="D359" s="25"/>
      <c r="E359" s="25"/>
      <c r="F359" s="25"/>
      <c r="H359" s="288"/>
      <c r="I359" s="288"/>
      <c r="J359" s="288"/>
    </row>
    <row r="360" spans="1:10" ht="12.75">
      <c r="A360" s="25"/>
      <c r="B360" s="25"/>
      <c r="C360" s="25"/>
      <c r="D360" s="25"/>
      <c r="E360" s="25"/>
      <c r="F360" s="25"/>
      <c r="H360" s="288"/>
      <c r="I360" s="288"/>
      <c r="J360" s="288"/>
    </row>
    <row r="361" spans="1:10" ht="12.75">
      <c r="A361" s="25"/>
      <c r="B361" s="25"/>
      <c r="C361" s="25"/>
      <c r="D361" s="25"/>
      <c r="E361" s="25"/>
      <c r="F361" s="25"/>
      <c r="H361" s="288"/>
      <c r="I361" s="288"/>
      <c r="J361" s="288"/>
    </row>
    <row r="362" spans="1:11" ht="12.75">
      <c r="A362" s="25"/>
      <c r="B362" s="25"/>
      <c r="C362" s="25"/>
      <c r="D362" s="25"/>
      <c r="E362" s="25"/>
      <c r="F362" s="25"/>
      <c r="H362" s="288"/>
      <c r="I362" s="288"/>
      <c r="J362" s="288"/>
      <c r="K362" s="288"/>
    </row>
    <row r="363" spans="1:11" ht="12.75">
      <c r="A363" s="25"/>
      <c r="B363" s="25"/>
      <c r="C363" s="25"/>
      <c r="D363" s="25"/>
      <c r="E363" s="25"/>
      <c r="F363" s="25"/>
      <c r="H363" s="288"/>
      <c r="I363" s="288"/>
      <c r="J363" s="288"/>
      <c r="K363" s="288"/>
    </row>
    <row r="364" spans="1:11" ht="12.75">
      <c r="A364" s="25"/>
      <c r="B364" s="25"/>
      <c r="C364" s="25"/>
      <c r="D364" s="25"/>
      <c r="E364" s="25"/>
      <c r="F364" s="25"/>
      <c r="H364" s="288"/>
      <c r="I364" s="288"/>
      <c r="J364" s="288"/>
      <c r="K364" s="288"/>
    </row>
    <row r="365" spans="1:11" ht="12.75">
      <c r="A365" s="25"/>
      <c r="B365" s="25"/>
      <c r="C365" s="25"/>
      <c r="D365" s="25"/>
      <c r="E365" s="25"/>
      <c r="F365" s="25"/>
      <c r="H365" s="288"/>
      <c r="I365" s="288"/>
      <c r="J365" s="288"/>
      <c r="K365" s="288"/>
    </row>
    <row r="366" spans="1:11" ht="12.75">
      <c r="A366" s="25"/>
      <c r="B366" s="25"/>
      <c r="C366" s="25"/>
      <c r="D366" s="25"/>
      <c r="E366" s="25"/>
      <c r="F366" s="25"/>
      <c r="H366" s="288"/>
      <c r="I366" s="288"/>
      <c r="J366" s="288"/>
      <c r="K366" s="288"/>
    </row>
    <row r="367" spans="1:11" ht="12.75">
      <c r="A367" s="25"/>
      <c r="B367" s="25"/>
      <c r="C367" s="25"/>
      <c r="D367" s="25"/>
      <c r="E367" s="25"/>
      <c r="F367" s="25"/>
      <c r="H367" s="288"/>
      <c r="I367" s="288"/>
      <c r="J367" s="288"/>
      <c r="K367" s="288"/>
    </row>
    <row r="368" spans="1:11" ht="12.75">
      <c r="A368" s="25"/>
      <c r="B368" s="25"/>
      <c r="C368" s="25"/>
      <c r="D368" s="25"/>
      <c r="E368" s="25"/>
      <c r="F368" s="25"/>
      <c r="H368" s="288"/>
      <c r="I368" s="288"/>
      <c r="J368" s="288"/>
      <c r="K368" s="288"/>
    </row>
    <row r="369" spans="1:11" ht="12.75">
      <c r="A369" s="25"/>
      <c r="B369" s="25"/>
      <c r="C369" s="25"/>
      <c r="D369" s="25"/>
      <c r="E369" s="25"/>
      <c r="F369" s="25"/>
      <c r="H369" s="288"/>
      <c r="I369" s="288"/>
      <c r="J369" s="288"/>
      <c r="K369" s="288"/>
    </row>
    <row r="370" spans="1:11" ht="12.75">
      <c r="A370" s="25"/>
      <c r="B370" s="25"/>
      <c r="C370" s="25"/>
      <c r="D370" s="25"/>
      <c r="E370" s="25"/>
      <c r="F370" s="25"/>
      <c r="H370" s="288"/>
      <c r="I370" s="288"/>
      <c r="J370" s="288"/>
      <c r="K370" s="288"/>
    </row>
    <row r="371" spans="1:11" ht="12.75">
      <c r="A371" s="25"/>
      <c r="B371" s="25"/>
      <c r="C371" s="25"/>
      <c r="D371" s="25"/>
      <c r="E371" s="25"/>
      <c r="F371" s="25"/>
      <c r="H371" s="288"/>
      <c r="I371" s="288"/>
      <c r="J371" s="288"/>
      <c r="K371" s="288"/>
    </row>
    <row r="372" spans="1:10" ht="12.75">
      <c r="A372" s="25"/>
      <c r="B372" s="25"/>
      <c r="C372" s="25"/>
      <c r="D372" s="25"/>
      <c r="E372" s="25"/>
      <c r="F372" s="25"/>
      <c r="H372" s="288"/>
      <c r="I372" s="288"/>
      <c r="J372" s="288"/>
    </row>
    <row r="373" spans="1:11" ht="12.75">
      <c r="A373" s="25"/>
      <c r="B373" s="25"/>
      <c r="C373" s="25"/>
      <c r="D373" s="25"/>
      <c r="E373" s="25"/>
      <c r="F373" s="25"/>
      <c r="H373" s="288"/>
      <c r="I373" s="288"/>
      <c r="J373" s="288"/>
      <c r="K373" s="288"/>
    </row>
    <row r="374" spans="1:11" ht="12.75">
      <c r="A374" s="25"/>
      <c r="B374" s="25"/>
      <c r="C374" s="25"/>
      <c r="D374" s="25"/>
      <c r="E374" s="25"/>
      <c r="F374" s="25"/>
      <c r="H374" s="288"/>
      <c r="I374" s="288"/>
      <c r="J374" s="288"/>
      <c r="K374" s="288"/>
    </row>
    <row r="375" spans="1:11" ht="12.75">
      <c r="A375" s="25"/>
      <c r="B375" s="25"/>
      <c r="C375" s="25"/>
      <c r="D375" s="25"/>
      <c r="E375" s="25"/>
      <c r="F375" s="25"/>
      <c r="H375" s="288"/>
      <c r="I375" s="288"/>
      <c r="J375" s="288"/>
      <c r="K375" s="288"/>
    </row>
    <row r="376" spans="1:11" ht="12.75">
      <c r="A376" s="25"/>
      <c r="B376" s="25"/>
      <c r="C376" s="25"/>
      <c r="D376" s="25"/>
      <c r="E376" s="25"/>
      <c r="F376" s="25"/>
      <c r="H376" s="288"/>
      <c r="I376" s="288"/>
      <c r="J376" s="288"/>
      <c r="K376" s="288"/>
    </row>
    <row r="377" spans="1:10" ht="12.75">
      <c r="A377" s="25"/>
      <c r="B377" s="25"/>
      <c r="C377" s="25"/>
      <c r="D377" s="25"/>
      <c r="E377" s="25"/>
      <c r="F377" s="25"/>
      <c r="H377" s="288"/>
      <c r="I377" s="288"/>
      <c r="J377" s="288"/>
    </row>
    <row r="378" spans="1:10" ht="12.75">
      <c r="A378" s="25"/>
      <c r="B378" s="25"/>
      <c r="C378" s="25"/>
      <c r="D378" s="25"/>
      <c r="E378" s="25"/>
      <c r="F378" s="25"/>
      <c r="H378" s="288"/>
      <c r="I378" s="288"/>
      <c r="J378" s="288"/>
    </row>
    <row r="379" spans="1:10" ht="12.75">
      <c r="A379" s="25"/>
      <c r="B379" s="25"/>
      <c r="C379" s="25"/>
      <c r="D379" s="25"/>
      <c r="E379" s="25"/>
      <c r="F379" s="25"/>
      <c r="H379" s="288"/>
      <c r="I379" s="288"/>
      <c r="J379" s="288"/>
    </row>
    <row r="380" spans="1:10" ht="12.75">
      <c r="A380" s="25"/>
      <c r="B380" s="25"/>
      <c r="C380" s="25"/>
      <c r="D380" s="25"/>
      <c r="E380" s="25"/>
      <c r="F380" s="25"/>
      <c r="H380" s="288"/>
      <c r="I380" s="288"/>
      <c r="J380" s="288"/>
    </row>
    <row r="381" spans="1:10" ht="12.75">
      <c r="A381" s="25"/>
      <c r="B381" s="25"/>
      <c r="C381" s="25"/>
      <c r="D381" s="25"/>
      <c r="E381" s="25"/>
      <c r="F381" s="25"/>
      <c r="H381" s="288"/>
      <c r="I381" s="288"/>
      <c r="J381" s="288"/>
    </row>
    <row r="382" spans="1:10" ht="12.75">
      <c r="A382" s="25"/>
      <c r="B382" s="25"/>
      <c r="C382" s="25"/>
      <c r="D382" s="25"/>
      <c r="E382" s="25"/>
      <c r="F382" s="25"/>
      <c r="H382" s="288"/>
      <c r="I382" s="288"/>
      <c r="J382" s="288"/>
    </row>
    <row r="383" spans="1:11" ht="12.75">
      <c r="A383" s="25"/>
      <c r="B383" s="25"/>
      <c r="C383" s="25"/>
      <c r="D383" s="25"/>
      <c r="E383" s="25"/>
      <c r="F383" s="25"/>
      <c r="H383" s="288"/>
      <c r="I383" s="288"/>
      <c r="J383" s="288"/>
      <c r="K383" s="288"/>
    </row>
    <row r="384" spans="1:6" ht="12.75">
      <c r="A384" s="25"/>
      <c r="B384" s="25"/>
      <c r="C384" s="25"/>
      <c r="D384" s="25"/>
      <c r="E384" s="25"/>
      <c r="F384" s="25"/>
    </row>
    <row r="385" spans="1:10" ht="12.75">
      <c r="A385" s="25"/>
      <c r="B385" s="25"/>
      <c r="C385" s="25"/>
      <c r="D385" s="25"/>
      <c r="E385" s="25"/>
      <c r="F385" s="25"/>
      <c r="H385" s="288"/>
      <c r="I385" s="288"/>
      <c r="J385" s="288"/>
    </row>
    <row r="386" spans="1:10" ht="12.75">
      <c r="A386" s="25"/>
      <c r="B386" s="25"/>
      <c r="C386" s="25"/>
      <c r="D386" s="25"/>
      <c r="E386" s="25"/>
      <c r="F386" s="25"/>
      <c r="H386" s="288"/>
      <c r="I386" s="288"/>
      <c r="J386" s="288"/>
    </row>
    <row r="387" spans="1:6" ht="12.75">
      <c r="A387" s="25"/>
      <c r="B387" s="25"/>
      <c r="C387" s="25"/>
      <c r="D387" s="25"/>
      <c r="E387" s="25"/>
      <c r="F387" s="25"/>
    </row>
    <row r="388" spans="1:11" ht="12.75">
      <c r="A388" s="25"/>
      <c r="B388" s="25"/>
      <c r="C388" s="25"/>
      <c r="D388" s="25"/>
      <c r="E388" s="25"/>
      <c r="F388" s="25"/>
      <c r="H388" s="288"/>
      <c r="I388" s="288"/>
      <c r="J388" s="288"/>
      <c r="K388" s="288"/>
    </row>
    <row r="389" spans="1:11" ht="12.75">
      <c r="A389" s="25"/>
      <c r="B389" s="25"/>
      <c r="C389" s="25"/>
      <c r="D389" s="25"/>
      <c r="E389" s="25"/>
      <c r="F389" s="25"/>
      <c r="H389" s="288"/>
      <c r="I389" s="288"/>
      <c r="J389" s="288"/>
      <c r="K389" s="288"/>
    </row>
    <row r="390" spans="1:11" ht="12.75">
      <c r="A390" s="25"/>
      <c r="B390" s="25"/>
      <c r="C390" s="25"/>
      <c r="D390" s="25"/>
      <c r="E390" s="25"/>
      <c r="F390" s="25"/>
      <c r="H390" s="288"/>
      <c r="I390" s="288"/>
      <c r="J390" s="288"/>
      <c r="K390" s="288"/>
    </row>
    <row r="391" spans="1:11" ht="12.75">
      <c r="A391" s="25"/>
      <c r="B391" s="25"/>
      <c r="C391" s="25"/>
      <c r="D391" s="25"/>
      <c r="E391" s="25"/>
      <c r="F391" s="25"/>
      <c r="H391" s="288"/>
      <c r="I391" s="288"/>
      <c r="J391" s="288"/>
      <c r="K391" s="288"/>
    </row>
    <row r="392" spans="1:11" ht="12.75">
      <c r="A392" s="25"/>
      <c r="B392" s="25"/>
      <c r="C392" s="25"/>
      <c r="D392" s="25"/>
      <c r="E392" s="25"/>
      <c r="F392" s="25"/>
      <c r="H392" s="288"/>
      <c r="I392" s="288"/>
      <c r="J392" s="288"/>
      <c r="K392" s="288"/>
    </row>
    <row r="393" spans="1:11" ht="12.75">
      <c r="A393" s="25"/>
      <c r="B393" s="25"/>
      <c r="C393" s="25"/>
      <c r="D393" s="25"/>
      <c r="E393" s="25"/>
      <c r="F393" s="25"/>
      <c r="H393" s="288"/>
      <c r="I393" s="288"/>
      <c r="J393" s="288"/>
      <c r="K393" s="288"/>
    </row>
    <row r="394" spans="1:10" ht="12.75">
      <c r="A394" s="25"/>
      <c r="B394" s="25"/>
      <c r="C394" s="25"/>
      <c r="D394" s="25"/>
      <c r="E394" s="25"/>
      <c r="F394" s="25"/>
      <c r="H394" s="288"/>
      <c r="I394" s="288"/>
      <c r="J394" s="288"/>
    </row>
    <row r="395" spans="1:10" ht="12.75">
      <c r="A395" s="25"/>
      <c r="B395" s="25"/>
      <c r="C395" s="25"/>
      <c r="D395" s="25"/>
      <c r="E395" s="25"/>
      <c r="F395" s="25"/>
      <c r="H395" s="288"/>
      <c r="I395" s="288"/>
      <c r="J395" s="288"/>
    </row>
    <row r="396" spans="1:10" ht="12.75">
      <c r="A396" s="25"/>
      <c r="B396" s="25"/>
      <c r="C396" s="25"/>
      <c r="D396" s="25"/>
      <c r="E396" s="25"/>
      <c r="F396" s="25"/>
      <c r="H396" s="288"/>
      <c r="I396" s="288"/>
      <c r="J396" s="288"/>
    </row>
    <row r="397" spans="1:13" ht="12.75">
      <c r="A397" s="25"/>
      <c r="B397" s="25"/>
      <c r="C397" s="25"/>
      <c r="D397" s="25"/>
      <c r="E397" s="25"/>
      <c r="F397" s="25"/>
      <c r="H397" s="288"/>
      <c r="I397" s="288"/>
      <c r="J397" s="288"/>
      <c r="K397" s="288"/>
      <c r="L397" s="288"/>
      <c r="M397" s="288"/>
    </row>
    <row r="398" spans="1:10" ht="12.75">
      <c r="A398" s="25"/>
      <c r="B398" s="25"/>
      <c r="C398" s="25"/>
      <c r="D398" s="25"/>
      <c r="E398" s="25"/>
      <c r="F398" s="25"/>
      <c r="H398" s="288"/>
      <c r="I398" s="288"/>
      <c r="J398" s="288"/>
    </row>
    <row r="399" spans="1:10" ht="12.75">
      <c r="A399" s="25"/>
      <c r="B399" s="25"/>
      <c r="C399" s="25"/>
      <c r="D399" s="25"/>
      <c r="E399" s="25"/>
      <c r="F399" s="25"/>
      <c r="H399" s="288"/>
      <c r="I399" s="288"/>
      <c r="J399" s="288"/>
    </row>
    <row r="400" spans="1:10" ht="12.75">
      <c r="A400" s="25"/>
      <c r="B400" s="25"/>
      <c r="C400" s="25"/>
      <c r="D400" s="25"/>
      <c r="E400" s="25"/>
      <c r="F400" s="25"/>
      <c r="H400" s="288"/>
      <c r="I400" s="288"/>
      <c r="J400" s="288"/>
    </row>
    <row r="401" spans="1:10" ht="12.75">
      <c r="A401" s="25"/>
      <c r="B401" s="25"/>
      <c r="C401" s="25"/>
      <c r="D401" s="25"/>
      <c r="E401" s="25"/>
      <c r="F401" s="25"/>
      <c r="H401" s="288"/>
      <c r="I401" s="288"/>
      <c r="J401" s="288"/>
    </row>
    <row r="402" spans="1:11" ht="12.75">
      <c r="A402" s="25"/>
      <c r="B402" s="25"/>
      <c r="C402" s="25"/>
      <c r="D402" s="25"/>
      <c r="E402" s="25"/>
      <c r="F402" s="25"/>
      <c r="H402" s="288"/>
      <c r="I402" s="288"/>
      <c r="J402" s="288"/>
      <c r="K402" s="288"/>
    </row>
    <row r="403" spans="1:11" ht="12.75">
      <c r="A403" s="25"/>
      <c r="B403" s="25"/>
      <c r="C403" s="25"/>
      <c r="D403" s="25"/>
      <c r="E403" s="25"/>
      <c r="F403" s="25"/>
      <c r="H403" s="288"/>
      <c r="I403" s="288"/>
      <c r="J403" s="288"/>
      <c r="K403" s="288"/>
    </row>
    <row r="404" spans="1:11" ht="12.75">
      <c r="A404" s="25"/>
      <c r="B404" s="25"/>
      <c r="C404" s="25"/>
      <c r="D404" s="25"/>
      <c r="E404" s="25"/>
      <c r="F404" s="25"/>
      <c r="H404" s="288"/>
      <c r="I404" s="288"/>
      <c r="J404" s="288"/>
      <c r="K404" s="288"/>
    </row>
    <row r="405" spans="1:11" ht="12.75">
      <c r="A405" s="25"/>
      <c r="B405" s="25"/>
      <c r="C405" s="25"/>
      <c r="D405" s="25"/>
      <c r="E405" s="25"/>
      <c r="F405" s="25"/>
      <c r="H405" s="288"/>
      <c r="I405" s="288"/>
      <c r="J405" s="288"/>
      <c r="K405" s="288"/>
    </row>
    <row r="406" spans="1:10" ht="12.75">
      <c r="A406" s="25"/>
      <c r="B406" s="25"/>
      <c r="C406" s="25"/>
      <c r="D406" s="25"/>
      <c r="E406" s="25"/>
      <c r="F406" s="25"/>
      <c r="H406" s="288"/>
      <c r="I406" s="288"/>
      <c r="J406" s="288"/>
    </row>
    <row r="407" spans="1:11" ht="12.75">
      <c r="A407" s="25"/>
      <c r="B407" s="25"/>
      <c r="C407" s="25"/>
      <c r="D407" s="25"/>
      <c r="E407" s="25"/>
      <c r="F407" s="25"/>
      <c r="H407" s="288"/>
      <c r="I407" s="288"/>
      <c r="J407" s="288"/>
      <c r="K407" s="288"/>
    </row>
    <row r="408" spans="1:11" ht="12.75">
      <c r="A408" s="25"/>
      <c r="B408" s="25"/>
      <c r="C408" s="25"/>
      <c r="D408" s="25"/>
      <c r="E408" s="25"/>
      <c r="F408" s="25"/>
      <c r="H408" s="288"/>
      <c r="I408" s="288"/>
      <c r="J408" s="288"/>
      <c r="K408" s="288"/>
    </row>
    <row r="409" spans="1:10" ht="12.75">
      <c r="A409" s="25"/>
      <c r="B409" s="25"/>
      <c r="C409" s="25"/>
      <c r="D409" s="25"/>
      <c r="E409" s="25"/>
      <c r="F409" s="25"/>
      <c r="H409" s="288"/>
      <c r="I409" s="288"/>
      <c r="J409" s="288"/>
    </row>
    <row r="410" spans="1:10" ht="12.75">
      <c r="A410" s="25"/>
      <c r="B410" s="25"/>
      <c r="C410" s="25"/>
      <c r="D410" s="25"/>
      <c r="E410" s="25"/>
      <c r="F410" s="25"/>
      <c r="H410" s="288"/>
      <c r="I410" s="288"/>
      <c r="J410" s="288"/>
    </row>
    <row r="411" spans="1:11" ht="12.75">
      <c r="A411" s="25"/>
      <c r="B411" s="25"/>
      <c r="C411" s="25"/>
      <c r="D411" s="25"/>
      <c r="E411" s="25"/>
      <c r="F411" s="25"/>
      <c r="H411" s="288"/>
      <c r="I411" s="288"/>
      <c r="J411" s="288"/>
      <c r="K411" s="288"/>
    </row>
    <row r="412" spans="1:11" ht="12.75">
      <c r="A412" s="25"/>
      <c r="B412" s="25"/>
      <c r="C412" s="25"/>
      <c r="D412" s="25"/>
      <c r="E412" s="25"/>
      <c r="F412" s="25"/>
      <c r="H412" s="288"/>
      <c r="I412" s="288"/>
      <c r="J412" s="288"/>
      <c r="K412" s="288"/>
    </row>
    <row r="413" spans="1:11" ht="12.75">
      <c r="A413" s="25"/>
      <c r="B413" s="25"/>
      <c r="C413" s="25"/>
      <c r="D413" s="25"/>
      <c r="E413" s="25"/>
      <c r="F413" s="25"/>
      <c r="H413" s="288"/>
      <c r="I413" s="288"/>
      <c r="J413" s="288"/>
      <c r="K413" s="288"/>
    </row>
    <row r="414" spans="1:11" ht="12.75">
      <c r="A414" s="25"/>
      <c r="B414" s="25"/>
      <c r="C414" s="25"/>
      <c r="D414" s="25"/>
      <c r="E414" s="25"/>
      <c r="F414" s="25"/>
      <c r="H414" s="288"/>
      <c r="I414" s="288"/>
      <c r="J414" s="288"/>
      <c r="K414" s="288"/>
    </row>
    <row r="415" spans="1:10" ht="12.75">
      <c r="A415" s="25"/>
      <c r="B415" s="25"/>
      <c r="C415" s="25"/>
      <c r="D415" s="25"/>
      <c r="E415" s="25"/>
      <c r="F415" s="25"/>
      <c r="H415" s="288"/>
      <c r="I415" s="288"/>
      <c r="J415" s="288"/>
    </row>
    <row r="416" spans="1:10" ht="12.75">
      <c r="A416" s="25"/>
      <c r="B416" s="25"/>
      <c r="C416" s="25"/>
      <c r="D416" s="25"/>
      <c r="E416" s="25"/>
      <c r="F416" s="25"/>
      <c r="H416" s="288"/>
      <c r="I416" s="288"/>
      <c r="J416" s="288"/>
    </row>
    <row r="417" spans="1:10" ht="12.75">
      <c r="A417" s="25"/>
      <c r="B417" s="25"/>
      <c r="C417" s="25"/>
      <c r="D417" s="25"/>
      <c r="E417" s="25"/>
      <c r="F417" s="25"/>
      <c r="H417" s="288"/>
      <c r="I417" s="288"/>
      <c r="J417" s="288"/>
    </row>
    <row r="418" spans="1:10" ht="12.75">
      <c r="A418" s="25"/>
      <c r="B418" s="25"/>
      <c r="C418" s="25"/>
      <c r="D418" s="25"/>
      <c r="E418" s="25"/>
      <c r="F418" s="25"/>
      <c r="H418" s="288"/>
      <c r="I418" s="288"/>
      <c r="J418" s="288"/>
    </row>
    <row r="419" spans="1:11" ht="12.75">
      <c r="A419" s="25"/>
      <c r="B419" s="25"/>
      <c r="C419" s="25"/>
      <c r="D419" s="25"/>
      <c r="E419" s="25"/>
      <c r="F419" s="25"/>
      <c r="H419" s="288"/>
      <c r="I419" s="288"/>
      <c r="J419" s="288"/>
      <c r="K419" s="288"/>
    </row>
    <row r="420" spans="1:11" ht="12.75">
      <c r="A420" s="25"/>
      <c r="B420" s="25"/>
      <c r="C420" s="25"/>
      <c r="D420" s="25"/>
      <c r="E420" s="25"/>
      <c r="F420" s="25"/>
      <c r="H420" s="288"/>
      <c r="I420" s="288"/>
      <c r="J420" s="288"/>
      <c r="K420" s="288"/>
    </row>
    <row r="421" spans="1:11" ht="12.75">
      <c r="A421" s="25"/>
      <c r="B421" s="25"/>
      <c r="C421" s="25"/>
      <c r="D421" s="25"/>
      <c r="E421" s="25"/>
      <c r="F421" s="25"/>
      <c r="H421" s="288"/>
      <c r="I421" s="288"/>
      <c r="J421" s="288"/>
      <c r="K421" s="288"/>
    </row>
    <row r="422" spans="1:11" ht="12.75">
      <c r="A422" s="25"/>
      <c r="B422" s="25"/>
      <c r="C422" s="25"/>
      <c r="D422" s="25"/>
      <c r="E422" s="25"/>
      <c r="F422" s="25"/>
      <c r="H422" s="288"/>
      <c r="I422" s="288"/>
      <c r="J422" s="288"/>
      <c r="K422" s="288"/>
    </row>
    <row r="423" spans="1:11" ht="12.75">
      <c r="A423" s="25"/>
      <c r="B423" s="25"/>
      <c r="C423" s="25"/>
      <c r="D423" s="25"/>
      <c r="E423" s="25"/>
      <c r="F423" s="25"/>
      <c r="H423" s="288"/>
      <c r="I423" s="288"/>
      <c r="J423" s="288"/>
      <c r="K423" s="288"/>
    </row>
    <row r="424" spans="1:11" ht="12.75">
      <c r="A424" s="25"/>
      <c r="B424" s="25"/>
      <c r="C424" s="25"/>
      <c r="D424" s="25"/>
      <c r="E424" s="25"/>
      <c r="F424" s="25"/>
      <c r="H424" s="288"/>
      <c r="I424" s="288"/>
      <c r="J424" s="288"/>
      <c r="K424" s="288"/>
    </row>
    <row r="425" spans="1:11" ht="12.75">
      <c r="A425" s="25"/>
      <c r="B425" s="25"/>
      <c r="C425" s="25"/>
      <c r="D425" s="25"/>
      <c r="E425" s="25"/>
      <c r="F425" s="25"/>
      <c r="H425" s="288"/>
      <c r="I425" s="288"/>
      <c r="J425" s="288"/>
      <c r="K425" s="288"/>
    </row>
    <row r="426" spans="1:11" ht="12.75">
      <c r="A426" s="25"/>
      <c r="B426" s="25"/>
      <c r="C426" s="25"/>
      <c r="D426" s="25"/>
      <c r="E426" s="25"/>
      <c r="F426" s="25"/>
      <c r="H426" s="288"/>
      <c r="I426" s="288"/>
      <c r="J426" s="288"/>
      <c r="K426" s="288"/>
    </row>
    <row r="427" spans="1:11" ht="12.75">
      <c r="A427" s="25"/>
      <c r="B427" s="25"/>
      <c r="C427" s="25"/>
      <c r="D427" s="25"/>
      <c r="E427" s="25"/>
      <c r="F427" s="25"/>
      <c r="H427" s="288"/>
      <c r="I427" s="288"/>
      <c r="J427" s="288"/>
      <c r="K427" s="288"/>
    </row>
    <row r="428" spans="1:11" ht="12.75">
      <c r="A428" s="25"/>
      <c r="B428" s="25"/>
      <c r="C428" s="25"/>
      <c r="D428" s="25"/>
      <c r="E428" s="25"/>
      <c r="F428" s="25"/>
      <c r="H428" s="288"/>
      <c r="I428" s="288"/>
      <c r="J428" s="288"/>
      <c r="K428" s="288"/>
    </row>
    <row r="429" spans="1:11" ht="12.75">
      <c r="A429" s="25"/>
      <c r="B429" s="25"/>
      <c r="C429" s="25"/>
      <c r="D429" s="25"/>
      <c r="E429" s="25"/>
      <c r="F429" s="25"/>
      <c r="H429" s="288"/>
      <c r="I429" s="288"/>
      <c r="J429" s="288"/>
      <c r="K429" s="288"/>
    </row>
    <row r="430" spans="1:10" ht="12.75">
      <c r="A430" s="25"/>
      <c r="B430" s="25"/>
      <c r="C430" s="25"/>
      <c r="D430" s="25"/>
      <c r="E430" s="25"/>
      <c r="F430" s="25"/>
      <c r="H430" s="288"/>
      <c r="I430" s="288"/>
      <c r="J430" s="288"/>
    </row>
    <row r="431" spans="1:10" ht="12.75">
      <c r="A431" s="25"/>
      <c r="B431" s="25"/>
      <c r="C431" s="25"/>
      <c r="D431" s="25"/>
      <c r="E431" s="25"/>
      <c r="F431" s="25"/>
      <c r="H431" s="288"/>
      <c r="I431" s="288"/>
      <c r="J431" s="288"/>
    </row>
    <row r="432" spans="1:10" ht="12.75">
      <c r="A432" s="25"/>
      <c r="B432" s="25"/>
      <c r="C432" s="25"/>
      <c r="D432" s="25"/>
      <c r="E432" s="25"/>
      <c r="F432" s="25"/>
      <c r="H432" s="288"/>
      <c r="I432" s="288"/>
      <c r="J432" s="288"/>
    </row>
    <row r="433" spans="1:11" ht="12.75">
      <c r="A433" s="25"/>
      <c r="B433" s="25"/>
      <c r="C433" s="25"/>
      <c r="D433" s="25"/>
      <c r="E433" s="25"/>
      <c r="F433" s="25"/>
      <c r="H433" s="288"/>
      <c r="I433" s="288"/>
      <c r="J433" s="288"/>
      <c r="K433" s="288"/>
    </row>
    <row r="434" spans="1:11" ht="12.75">
      <c r="A434" s="25"/>
      <c r="B434" s="25"/>
      <c r="C434" s="25"/>
      <c r="D434" s="25"/>
      <c r="E434" s="25"/>
      <c r="F434" s="25"/>
      <c r="H434" s="288"/>
      <c r="I434" s="288"/>
      <c r="J434" s="288"/>
      <c r="K434" s="288"/>
    </row>
    <row r="435" spans="1:10" ht="12.75">
      <c r="A435" s="25"/>
      <c r="B435" s="25"/>
      <c r="C435" s="25"/>
      <c r="D435" s="25"/>
      <c r="E435" s="25"/>
      <c r="F435" s="25"/>
      <c r="H435" s="288"/>
      <c r="I435" s="288"/>
      <c r="J435" s="288"/>
    </row>
    <row r="436" spans="1:10" ht="12.75">
      <c r="A436" s="25"/>
      <c r="B436" s="25"/>
      <c r="C436" s="25"/>
      <c r="D436" s="25"/>
      <c r="E436" s="25"/>
      <c r="F436" s="25"/>
      <c r="H436" s="288"/>
      <c r="I436" s="288"/>
      <c r="J436" s="288"/>
    </row>
    <row r="437" spans="1:10" ht="12.75">
      <c r="A437" s="25"/>
      <c r="B437" s="25"/>
      <c r="C437" s="25"/>
      <c r="D437" s="25"/>
      <c r="E437" s="25"/>
      <c r="F437" s="25"/>
      <c r="H437" s="288"/>
      <c r="I437" s="288"/>
      <c r="J437" s="288"/>
    </row>
    <row r="438" spans="1:10" ht="12.75">
      <c r="A438" s="25"/>
      <c r="B438" s="25"/>
      <c r="C438" s="25"/>
      <c r="D438" s="25"/>
      <c r="E438" s="25"/>
      <c r="F438" s="25"/>
      <c r="H438" s="288"/>
      <c r="I438" s="288"/>
      <c r="J438" s="288"/>
    </row>
    <row r="439" spans="1:11" ht="12.75">
      <c r="A439" s="25"/>
      <c r="B439" s="25"/>
      <c r="C439" s="25"/>
      <c r="D439" s="25"/>
      <c r="E439" s="25"/>
      <c r="F439" s="25"/>
      <c r="H439" s="288"/>
      <c r="I439" s="288"/>
      <c r="J439" s="288"/>
      <c r="K439" s="288"/>
    </row>
    <row r="440" spans="1:11" ht="12.75">
      <c r="A440" s="25"/>
      <c r="B440" s="25"/>
      <c r="C440" s="25"/>
      <c r="D440" s="25"/>
      <c r="E440" s="25"/>
      <c r="F440" s="25"/>
      <c r="H440" s="288"/>
      <c r="I440" s="288"/>
      <c r="J440" s="288"/>
      <c r="K440" s="288"/>
    </row>
    <row r="441" spans="1:13" ht="12.75">
      <c r="A441" s="25"/>
      <c r="B441" s="25"/>
      <c r="C441" s="25"/>
      <c r="D441" s="25"/>
      <c r="E441" s="25"/>
      <c r="F441" s="25"/>
      <c r="J441" s="288"/>
      <c r="M441" s="288"/>
    </row>
    <row r="442" spans="1:11" ht="12.75">
      <c r="A442" s="25"/>
      <c r="B442" s="25"/>
      <c r="C442" s="25"/>
      <c r="D442" s="25"/>
      <c r="E442" s="25"/>
      <c r="F442" s="25"/>
      <c r="H442" s="288"/>
      <c r="I442" s="288"/>
      <c r="J442" s="288"/>
      <c r="K442" s="288"/>
    </row>
    <row r="443" spans="1:11" ht="12.75">
      <c r="A443" s="25"/>
      <c r="B443" s="25"/>
      <c r="C443" s="25"/>
      <c r="D443" s="25"/>
      <c r="E443" s="25"/>
      <c r="F443" s="25"/>
      <c r="H443" s="288"/>
      <c r="I443" s="288"/>
      <c r="J443" s="288"/>
      <c r="K443" s="288"/>
    </row>
    <row r="444" spans="1:10" ht="12.75">
      <c r="A444" s="25"/>
      <c r="B444" s="25"/>
      <c r="C444" s="25"/>
      <c r="D444" s="25"/>
      <c r="E444" s="25"/>
      <c r="F444" s="25"/>
      <c r="H444" s="288"/>
      <c r="I444" s="288"/>
      <c r="J444" s="288"/>
    </row>
    <row r="445" spans="1:10" ht="12.75">
      <c r="A445" s="25"/>
      <c r="B445" s="25"/>
      <c r="C445" s="25"/>
      <c r="D445" s="25"/>
      <c r="E445" s="25"/>
      <c r="F445" s="25"/>
      <c r="H445" s="288"/>
      <c r="I445" s="288"/>
      <c r="J445" s="288"/>
    </row>
    <row r="446" spans="1:10" ht="12.75">
      <c r="A446" s="25"/>
      <c r="B446" s="25"/>
      <c r="C446" s="25"/>
      <c r="D446" s="25"/>
      <c r="E446" s="25"/>
      <c r="F446" s="25"/>
      <c r="H446" s="288"/>
      <c r="I446" s="288"/>
      <c r="J446" s="288"/>
    </row>
    <row r="447" spans="1:10" ht="12.75">
      <c r="A447" s="25"/>
      <c r="B447" s="25"/>
      <c r="C447" s="25"/>
      <c r="D447" s="25"/>
      <c r="E447" s="25"/>
      <c r="F447" s="25"/>
      <c r="H447" s="288"/>
      <c r="I447" s="288"/>
      <c r="J447" s="288"/>
    </row>
    <row r="448" spans="8:11" ht="12.75">
      <c r="H448" s="288"/>
      <c r="I448" s="288"/>
      <c r="J448" s="288"/>
      <c r="K448" s="288"/>
    </row>
    <row r="449" spans="8:11" ht="12.75">
      <c r="H449" s="288"/>
      <c r="I449" s="288"/>
      <c r="J449" s="288"/>
      <c r="K449" s="288"/>
    </row>
    <row r="450" spans="8:11" ht="12.75">
      <c r="H450" s="288"/>
      <c r="I450" s="288"/>
      <c r="J450" s="288"/>
      <c r="K450" s="288"/>
    </row>
    <row r="451" spans="8:11" ht="12.75">
      <c r="H451" s="288"/>
      <c r="I451" s="288"/>
      <c r="J451" s="288"/>
      <c r="K451" s="288"/>
    </row>
    <row r="452" spans="10:13" ht="12.75">
      <c r="J452" s="288"/>
      <c r="K452" s="288"/>
      <c r="L452" s="288"/>
      <c r="M452" s="288"/>
    </row>
    <row r="453" spans="8:11" ht="12.75">
      <c r="H453" s="288"/>
      <c r="I453" s="288"/>
      <c r="J453" s="288"/>
      <c r="K453" s="288"/>
    </row>
    <row r="454" spans="8:11" ht="12.75">
      <c r="H454" s="288"/>
      <c r="I454" s="288"/>
      <c r="J454" s="288"/>
      <c r="K454" s="288"/>
    </row>
    <row r="455" spans="8:10" ht="12.75">
      <c r="H455" s="288"/>
      <c r="I455" s="288"/>
      <c r="J455" s="288"/>
    </row>
    <row r="456" spans="8:10" ht="12.75">
      <c r="H456" s="288"/>
      <c r="I456" s="288"/>
      <c r="J456" s="288"/>
    </row>
    <row r="457" spans="8:13" ht="12.75">
      <c r="H457" s="288"/>
      <c r="I457" s="288"/>
      <c r="J457" s="288"/>
      <c r="K457" s="288"/>
      <c r="L457" s="288"/>
      <c r="M457" s="288"/>
    </row>
    <row r="458" spans="8:10" ht="12.75">
      <c r="H458" s="288"/>
      <c r="I458" s="288"/>
      <c r="J458" s="288"/>
    </row>
    <row r="459" spans="8:10" ht="12.75">
      <c r="H459" s="288"/>
      <c r="I459" s="288"/>
      <c r="J459" s="288"/>
    </row>
    <row r="460" spans="8:10" ht="12.75">
      <c r="H460" s="288"/>
      <c r="I460" s="288"/>
      <c r="J460" s="288"/>
    </row>
    <row r="461" spans="8:10" ht="12.75">
      <c r="H461" s="288"/>
      <c r="I461" s="288"/>
      <c r="J461" s="288"/>
    </row>
    <row r="462" spans="8:10" ht="12.75">
      <c r="H462" s="288"/>
      <c r="I462" s="288"/>
      <c r="J462" s="288"/>
    </row>
    <row r="463" spans="8:10" ht="12.75">
      <c r="H463" s="288"/>
      <c r="I463" s="288"/>
      <c r="J463" s="288"/>
    </row>
    <row r="464" spans="8:11" ht="12.75">
      <c r="H464" s="288"/>
      <c r="I464" s="288"/>
      <c r="J464" s="288"/>
      <c r="K464" s="288"/>
    </row>
    <row r="465" spans="8:11" ht="12.75">
      <c r="H465" s="288"/>
      <c r="I465" s="288"/>
      <c r="J465" s="288"/>
      <c r="K465" s="288"/>
    </row>
    <row r="466" spans="8:11" ht="12.75">
      <c r="H466" s="288"/>
      <c r="I466" s="288"/>
      <c r="J466" s="288"/>
      <c r="K466" s="288"/>
    </row>
    <row r="467" spans="8:10" ht="12.75">
      <c r="H467" s="288"/>
      <c r="I467" s="288"/>
      <c r="J467" s="288"/>
    </row>
    <row r="468" spans="8:10" ht="12.75">
      <c r="H468" s="288"/>
      <c r="I468" s="288"/>
      <c r="J468" s="288"/>
    </row>
    <row r="469" spans="8:10" ht="12.75">
      <c r="H469" s="288"/>
      <c r="I469" s="288"/>
      <c r="J469" s="288"/>
    </row>
    <row r="470" spans="8:10" ht="12.75">
      <c r="H470" s="288"/>
      <c r="I470" s="288"/>
      <c r="J470" s="288"/>
    </row>
    <row r="471" spans="8:10" ht="12.75">
      <c r="H471" s="288"/>
      <c r="I471" s="288"/>
      <c r="J471" s="288"/>
    </row>
    <row r="472" spans="8:10" ht="12.75">
      <c r="H472" s="288"/>
      <c r="I472" s="288"/>
      <c r="J472" s="288"/>
    </row>
    <row r="473" spans="8:10" ht="12.75">
      <c r="H473" s="288"/>
      <c r="I473" s="288"/>
      <c r="J473" s="288"/>
    </row>
    <row r="474" spans="8:10" ht="12.75">
      <c r="H474" s="288"/>
      <c r="I474" s="288"/>
      <c r="J474" s="288"/>
    </row>
    <row r="475" spans="8:10" ht="12.75">
      <c r="H475" s="288"/>
      <c r="I475" s="288"/>
      <c r="J475" s="288"/>
    </row>
    <row r="476" spans="8:10" ht="12.75">
      <c r="H476" s="288"/>
      <c r="I476" s="288"/>
      <c r="J476" s="288"/>
    </row>
    <row r="477" spans="8:10" ht="12.75">
      <c r="H477" s="288"/>
      <c r="I477" s="288"/>
      <c r="J477" s="288"/>
    </row>
    <row r="478" spans="8:10" ht="12.75">
      <c r="H478" s="288"/>
      <c r="I478" s="288"/>
      <c r="J478" s="288"/>
    </row>
    <row r="479" spans="8:10" ht="12.75">
      <c r="H479" s="288"/>
      <c r="I479" s="288"/>
      <c r="J479" s="288"/>
    </row>
    <row r="480" spans="8:10" ht="12.75">
      <c r="H480" s="288"/>
      <c r="I480" s="288"/>
      <c r="J480" s="288"/>
    </row>
    <row r="481" spans="8:10" ht="12.75">
      <c r="H481" s="288"/>
      <c r="I481" s="288"/>
      <c r="J481" s="288"/>
    </row>
    <row r="482" spans="8:10" ht="12.75">
      <c r="H482" s="288"/>
      <c r="I482" s="288"/>
      <c r="J482" s="288"/>
    </row>
    <row r="483" spans="8:10" ht="12.75">
      <c r="H483" s="288"/>
      <c r="I483" s="288"/>
      <c r="J483" s="288"/>
    </row>
    <row r="484" spans="8:13" ht="12.75">
      <c r="H484" s="288"/>
      <c r="I484" s="288"/>
      <c r="J484" s="288"/>
      <c r="K484" s="288"/>
      <c r="L484" s="288"/>
      <c r="M484" s="288"/>
    </row>
    <row r="485" spans="8:13" ht="12.75">
      <c r="H485" s="288"/>
      <c r="I485" s="288"/>
      <c r="J485" s="288"/>
      <c r="K485" s="288"/>
      <c r="L485" s="288"/>
      <c r="M485" s="288"/>
    </row>
    <row r="486" spans="8:11" ht="12.75">
      <c r="H486" s="288"/>
      <c r="I486" s="288"/>
      <c r="J486" s="288"/>
      <c r="K486" s="288"/>
    </row>
    <row r="488" spans="8:10" ht="12.75">
      <c r="H488" s="288"/>
      <c r="I488" s="288"/>
      <c r="J488" s="288"/>
    </row>
    <row r="489" spans="8:10" ht="12.75">
      <c r="H489" s="288"/>
      <c r="I489" s="288"/>
      <c r="J489" s="288"/>
    </row>
    <row r="490" spans="8:10" ht="12.75">
      <c r="H490" s="288"/>
      <c r="I490" s="288"/>
      <c r="J490" s="288"/>
    </row>
    <row r="491" spans="8:10" ht="12.75">
      <c r="H491" s="288"/>
      <c r="I491" s="288"/>
      <c r="J491" s="288"/>
    </row>
    <row r="493" spans="10:11" ht="12.75">
      <c r="J493" s="288"/>
      <c r="K493" s="288"/>
    </row>
    <row r="494" spans="10:11" ht="12.75">
      <c r="J494" s="288"/>
      <c r="K494" s="288"/>
    </row>
    <row r="495" spans="10:11" ht="12.75">
      <c r="J495" s="288"/>
      <c r="K495" s="288"/>
    </row>
    <row r="496" spans="10:11" ht="12.75">
      <c r="J496" s="288"/>
      <c r="K496" s="288"/>
    </row>
    <row r="497" spans="10:11" ht="12.75">
      <c r="J497" s="288"/>
      <c r="K497" s="288"/>
    </row>
    <row r="498" spans="10:11" ht="12.75">
      <c r="J498" s="288"/>
      <c r="K498" s="288"/>
    </row>
    <row r="499" spans="8:10" ht="12.75">
      <c r="H499" s="288"/>
      <c r="I499" s="288"/>
      <c r="J499" s="288"/>
    </row>
    <row r="500" spans="8:10" ht="12.75">
      <c r="H500" s="288"/>
      <c r="I500" s="288"/>
      <c r="J500" s="288"/>
    </row>
    <row r="501" spans="10:11" ht="12.75">
      <c r="J501" s="288"/>
      <c r="K501" s="288"/>
    </row>
    <row r="502" spans="10:11" ht="12.75">
      <c r="J502" s="288"/>
      <c r="K502" s="288"/>
    </row>
    <row r="503" spans="10:11" ht="12.75">
      <c r="J503" s="288"/>
      <c r="K503" s="288"/>
    </row>
    <row r="504" spans="10:11" ht="12.75">
      <c r="J504" s="288"/>
      <c r="K504" s="288"/>
    </row>
    <row r="505" spans="10:11" ht="12.75">
      <c r="J505" s="288"/>
      <c r="K505" s="288"/>
    </row>
    <row r="506" spans="8:11" ht="12.75">
      <c r="H506" s="288"/>
      <c r="I506" s="288"/>
      <c r="J506" s="288"/>
      <c r="K506" s="288"/>
    </row>
    <row r="507" spans="8:10" ht="12.75">
      <c r="H507" s="288"/>
      <c r="I507" s="288"/>
      <c r="J507" s="288"/>
    </row>
    <row r="508" spans="8:11" ht="12.75">
      <c r="H508" s="288"/>
      <c r="I508" s="288"/>
      <c r="J508" s="288"/>
      <c r="K508" s="288"/>
    </row>
    <row r="510" spans="8:10" ht="12.75">
      <c r="H510" s="288"/>
      <c r="I510" s="288"/>
      <c r="J510" s="288"/>
    </row>
    <row r="511" spans="8:10" ht="12.75">
      <c r="H511" s="288"/>
      <c r="I511" s="288"/>
      <c r="J511" s="288"/>
    </row>
    <row r="512" spans="8:11" ht="12.75">
      <c r="H512" s="288"/>
      <c r="I512" s="288"/>
      <c r="J512" s="288"/>
      <c r="K512" s="288"/>
    </row>
    <row r="513" spans="8:10" ht="12.75">
      <c r="H513" s="288"/>
      <c r="I513" s="288"/>
      <c r="J513" s="288"/>
    </row>
    <row r="514" spans="8:11" ht="12.75">
      <c r="H514" s="288"/>
      <c r="I514" s="288"/>
      <c r="J514" s="288"/>
      <c r="K514" s="288"/>
    </row>
    <row r="515" spans="8:11" ht="12.75">
      <c r="H515" s="288"/>
      <c r="I515" s="288"/>
      <c r="J515" s="288"/>
      <c r="K515" s="288"/>
    </row>
    <row r="516" spans="10:11" ht="12.75">
      <c r="J516" s="288"/>
      <c r="K516" s="288"/>
    </row>
    <row r="517" spans="10:11" ht="12.75">
      <c r="J517" s="288"/>
      <c r="K517" s="288"/>
    </row>
    <row r="518" spans="10:11" ht="12.75">
      <c r="J518" s="288"/>
      <c r="K518" s="288"/>
    </row>
    <row r="519" spans="10:11" ht="12.75">
      <c r="J519" s="288"/>
      <c r="K519" s="288"/>
    </row>
    <row r="520" spans="10:11" ht="12.75">
      <c r="J520" s="288"/>
      <c r="K520" s="288"/>
    </row>
    <row r="521" spans="10:11" ht="12.75">
      <c r="J521" s="288"/>
      <c r="K521" s="288"/>
    </row>
    <row r="522" spans="8:11" ht="12.75">
      <c r="H522" s="288"/>
      <c r="I522" s="288"/>
      <c r="J522" s="288"/>
      <c r="K522" s="288"/>
    </row>
    <row r="523" spans="8:10" ht="12.75">
      <c r="H523" s="288"/>
      <c r="I523" s="288"/>
      <c r="J523" s="288"/>
    </row>
    <row r="524" spans="8:11" ht="12.75">
      <c r="H524" s="288"/>
      <c r="I524" s="288"/>
      <c r="J524" s="288"/>
      <c r="K524" s="288"/>
    </row>
    <row r="526" spans="10:11" ht="12.75">
      <c r="J526" s="288"/>
      <c r="K526" s="288"/>
    </row>
    <row r="527" spans="10:11" ht="12.75">
      <c r="J527" s="288"/>
      <c r="K527" s="288"/>
    </row>
    <row r="528" spans="10:11" ht="12.75">
      <c r="J528" s="288"/>
      <c r="K528" s="288"/>
    </row>
    <row r="529" spans="10:11" ht="12.75">
      <c r="J529" s="288"/>
      <c r="K529" s="288"/>
    </row>
    <row r="530" spans="5:10" ht="12.75">
      <c r="E530" s="306"/>
      <c r="H530" s="288"/>
      <c r="I530" s="288"/>
      <c r="J530" s="288"/>
    </row>
    <row r="531" spans="8:11" ht="12.75">
      <c r="H531" s="288"/>
      <c r="I531" s="288"/>
      <c r="J531" s="288"/>
      <c r="K531" s="288"/>
    </row>
    <row r="533" spans="10:11" ht="12.75">
      <c r="J533" s="288"/>
      <c r="K533" s="288"/>
    </row>
    <row r="534" spans="10:11" ht="12.75">
      <c r="J534" s="288"/>
      <c r="K534" s="288"/>
    </row>
    <row r="535" spans="8:10" ht="12.75">
      <c r="H535" s="288"/>
      <c r="I535" s="288"/>
      <c r="J535" s="288"/>
    </row>
    <row r="536" spans="8:10" ht="12.75">
      <c r="H536" s="288"/>
      <c r="I536" s="288"/>
      <c r="J536" s="288"/>
    </row>
    <row r="537" spans="8:13" ht="12.75">
      <c r="H537" s="288"/>
      <c r="I537" s="288"/>
      <c r="J537" s="288"/>
      <c r="K537" s="288"/>
      <c r="L537" s="288"/>
      <c r="M537" s="288"/>
    </row>
    <row r="538" spans="5:11" ht="12.75">
      <c r="E538" s="306"/>
      <c r="H538" s="288"/>
      <c r="I538" s="288"/>
      <c r="J538" s="288"/>
      <c r="K538" s="288"/>
    </row>
    <row r="539" spans="8:10" ht="12.75">
      <c r="H539" s="288"/>
      <c r="I539" s="288"/>
      <c r="J539" s="288"/>
    </row>
    <row r="540" spans="8:13" ht="12.75">
      <c r="H540" s="288"/>
      <c r="I540" s="288"/>
      <c r="J540" s="288"/>
      <c r="K540" s="288"/>
      <c r="L540" s="288"/>
      <c r="M540" s="288"/>
    </row>
  </sheetData>
  <sheetProtection/>
  <mergeCells count="53">
    <mergeCell ref="I1:J1"/>
    <mergeCell ref="A2:J2"/>
    <mergeCell ref="A3:J3"/>
    <mergeCell ref="I5:J5"/>
    <mergeCell ref="A8:J8"/>
    <mergeCell ref="A12:C12"/>
    <mergeCell ref="A13:J13"/>
    <mergeCell ref="A15:C15"/>
    <mergeCell ref="A16:J16"/>
    <mergeCell ref="A26:C26"/>
    <mergeCell ref="A27:F27"/>
    <mergeCell ref="A28:C28"/>
    <mergeCell ref="A29:F29"/>
    <mergeCell ref="A31:C31"/>
    <mergeCell ref="A32:J32"/>
    <mergeCell ref="A45:C45"/>
    <mergeCell ref="A46:J46"/>
    <mergeCell ref="A53:C53"/>
    <mergeCell ref="A54:J54"/>
    <mergeCell ref="A101:C101"/>
    <mergeCell ref="A102:J102"/>
    <mergeCell ref="A105:J105"/>
    <mergeCell ref="A199:C199"/>
    <mergeCell ref="A200:C200"/>
    <mergeCell ref="A201:C201"/>
    <mergeCell ref="A202:C202"/>
    <mergeCell ref="A203:C203"/>
    <mergeCell ref="A204:J204"/>
    <mergeCell ref="A208:C208"/>
    <mergeCell ref="A209:J209"/>
    <mergeCell ref="A223:C223"/>
    <mergeCell ref="A224:C224"/>
    <mergeCell ref="A225:C225"/>
    <mergeCell ref="A226:J226"/>
    <mergeCell ref="A239:C239"/>
    <mergeCell ref="A240:C240"/>
    <mergeCell ref="A278:C278"/>
    <mergeCell ref="A241:C241"/>
    <mergeCell ref="A242:J242"/>
    <mergeCell ref="A268:C268"/>
    <mergeCell ref="A269:C269"/>
    <mergeCell ref="A270:C270"/>
    <mergeCell ref="A271:J271"/>
    <mergeCell ref="A279:C279"/>
    <mergeCell ref="A280:C280"/>
    <mergeCell ref="A281:C281"/>
    <mergeCell ref="A286:F286"/>
    <mergeCell ref="G286:J286"/>
    <mergeCell ref="A273:C273"/>
    <mergeCell ref="A274:C274"/>
    <mergeCell ref="A275:C275"/>
    <mergeCell ref="A276:C276"/>
    <mergeCell ref="A277:C277"/>
  </mergeCells>
  <printOptions/>
  <pageMargins left="0.2" right="0.15748031496062992" top="0.31" bottom="0.2" header="0.72" footer="0.4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5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41.57421875" style="12" customWidth="1"/>
    <col min="2" max="2" width="7.28125" style="12" customWidth="1"/>
    <col min="3" max="3" width="9.7109375" style="12" customWidth="1"/>
    <col min="4" max="4" width="13.8515625" style="12" customWidth="1"/>
    <col min="5" max="5" width="12.28125" style="12" customWidth="1"/>
    <col min="6" max="6" width="13.00390625" style="12" customWidth="1"/>
    <col min="7" max="7" width="13.140625" style="12" customWidth="1"/>
    <col min="8" max="8" width="11.421875" style="12" customWidth="1"/>
    <col min="9" max="9" width="11.57421875" style="12" customWidth="1"/>
    <col min="10" max="10" width="12.7109375" style="12" customWidth="1"/>
    <col min="11" max="11" width="10.00390625" style="12" customWidth="1"/>
    <col min="12" max="12" width="9.140625" style="12" hidden="1" customWidth="1"/>
    <col min="13" max="13" width="9.57421875" style="12" customWidth="1"/>
    <col min="14" max="14" width="8.57421875" style="12" customWidth="1"/>
    <col min="15" max="16384" width="9.140625" style="12" customWidth="1"/>
  </cols>
  <sheetData>
    <row r="1" spans="1:11" ht="20.25" customHeight="1">
      <c r="A1" s="9" t="s">
        <v>1</v>
      </c>
      <c r="B1" s="11"/>
      <c r="C1" s="11"/>
      <c r="D1" s="11"/>
      <c r="E1" s="11"/>
      <c r="F1" s="11"/>
      <c r="G1" s="617" t="s">
        <v>380</v>
      </c>
      <c r="H1" s="617" t="s">
        <v>381</v>
      </c>
      <c r="I1" s="615" t="s">
        <v>382</v>
      </c>
      <c r="J1" s="616"/>
      <c r="K1" s="11"/>
    </row>
    <row r="2" spans="1:11" ht="27.75" customHeight="1">
      <c r="A2" s="520" t="s">
        <v>164</v>
      </c>
      <c r="B2" s="520"/>
      <c r="C2" s="520"/>
      <c r="D2" s="520"/>
      <c r="E2" s="520"/>
      <c r="F2" s="520"/>
      <c r="G2" s="520"/>
      <c r="H2" s="520"/>
      <c r="I2" s="520"/>
      <c r="J2" s="520"/>
      <c r="K2" s="11"/>
    </row>
    <row r="3" spans="1:11" ht="18.75" customHeight="1" thickBo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11"/>
    </row>
    <row r="4" spans="1:11" ht="18.75" customHeight="1" hidden="1" thickBo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11"/>
    </row>
    <row r="5" spans="1:11" ht="17.25" customHeight="1" thickBot="1">
      <c r="A5" s="11"/>
      <c r="B5" s="11"/>
      <c r="C5" s="11"/>
      <c r="D5" s="11"/>
      <c r="E5" s="11"/>
      <c r="F5" s="11"/>
      <c r="G5" s="11"/>
      <c r="H5" s="11"/>
      <c r="I5" s="525" t="s">
        <v>163</v>
      </c>
      <c r="J5" s="526"/>
      <c r="K5" s="11"/>
    </row>
    <row r="6" spans="1:11" ht="62.25" customHeight="1" thickBot="1">
      <c r="A6" s="307" t="s">
        <v>81</v>
      </c>
      <c r="B6" s="308" t="s">
        <v>84</v>
      </c>
      <c r="C6" s="309" t="s">
        <v>82</v>
      </c>
      <c r="D6" s="309" t="s">
        <v>228</v>
      </c>
      <c r="E6" s="309" t="s">
        <v>229</v>
      </c>
      <c r="F6" s="309" t="s">
        <v>83</v>
      </c>
      <c r="G6" s="310" t="s">
        <v>111</v>
      </c>
      <c r="H6" s="310" t="s">
        <v>112</v>
      </c>
      <c r="I6" s="310" t="s">
        <v>161</v>
      </c>
      <c r="J6" s="309" t="s">
        <v>162</v>
      </c>
      <c r="K6" s="11"/>
    </row>
    <row r="7" spans="1:11" ht="13.5" customHeight="1" thickBo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2">
        <v>7</v>
      </c>
      <c r="H7" s="42">
        <v>8</v>
      </c>
      <c r="I7" s="13">
        <v>9</v>
      </c>
      <c r="J7" s="42">
        <v>10</v>
      </c>
      <c r="K7" s="11"/>
    </row>
    <row r="8" spans="1:11" ht="15" customHeight="1" thickBot="1">
      <c r="A8" s="529" t="s">
        <v>9</v>
      </c>
      <c r="B8" s="530"/>
      <c r="C8" s="530"/>
      <c r="D8" s="530"/>
      <c r="E8" s="530"/>
      <c r="F8" s="530"/>
      <c r="G8" s="530"/>
      <c r="H8" s="530"/>
      <c r="I8" s="530"/>
      <c r="J8" s="531"/>
      <c r="K8" s="11"/>
    </row>
    <row r="9" spans="1:14" ht="15">
      <c r="A9" s="207" t="s">
        <v>27</v>
      </c>
      <c r="B9" s="205" t="s">
        <v>2</v>
      </c>
      <c r="C9" s="206" t="s">
        <v>3</v>
      </c>
      <c r="D9" s="137">
        <v>480000</v>
      </c>
      <c r="E9" s="138">
        <f>D9</f>
        <v>480000</v>
      </c>
      <c r="F9" s="208">
        <f>D9+G9+H9+I9+J9</f>
        <v>480000</v>
      </c>
      <c r="G9" s="138">
        <v>0</v>
      </c>
      <c r="H9" s="138">
        <v>0</v>
      </c>
      <c r="I9" s="138">
        <v>0</v>
      </c>
      <c r="J9" s="139">
        <v>0</v>
      </c>
      <c r="K9" s="11"/>
      <c r="N9" s="288">
        <f>E9+G9-F9+H9+I9+J9</f>
        <v>0</v>
      </c>
    </row>
    <row r="10" spans="1:14" ht="15">
      <c r="A10" s="45" t="s">
        <v>296</v>
      </c>
      <c r="B10" s="311" t="s">
        <v>2</v>
      </c>
      <c r="C10" s="312" t="s">
        <v>3</v>
      </c>
      <c r="D10" s="48">
        <v>36000</v>
      </c>
      <c r="E10" s="3">
        <f>D10</f>
        <v>36000</v>
      </c>
      <c r="F10" s="313">
        <f>D10+G10+H10+I10+J10</f>
        <v>36000</v>
      </c>
      <c r="G10" s="3">
        <v>0</v>
      </c>
      <c r="H10" s="3">
        <v>0</v>
      </c>
      <c r="I10" s="3">
        <v>0</v>
      </c>
      <c r="J10" s="6">
        <v>0</v>
      </c>
      <c r="K10" s="11"/>
      <c r="N10" s="288">
        <f aca="true" t="shared" si="0" ref="N10:N90">E10+G10-F10+H10+I10+J10</f>
        <v>0</v>
      </c>
    </row>
    <row r="11" spans="1:14" ht="15.75" thickBot="1">
      <c r="A11" s="122" t="s">
        <v>226</v>
      </c>
      <c r="B11" s="203" t="s">
        <v>2</v>
      </c>
      <c r="C11" s="204" t="s">
        <v>3</v>
      </c>
      <c r="D11" s="165">
        <v>134000</v>
      </c>
      <c r="E11" s="123">
        <f>D11</f>
        <v>134000</v>
      </c>
      <c r="F11" s="202">
        <f>D11+G11+H11+I11+J11</f>
        <v>134000</v>
      </c>
      <c r="G11" s="123">
        <v>0</v>
      </c>
      <c r="H11" s="123">
        <v>0</v>
      </c>
      <c r="I11" s="123">
        <v>0</v>
      </c>
      <c r="J11" s="124">
        <v>0</v>
      </c>
      <c r="K11" s="11"/>
      <c r="N11" s="288">
        <f t="shared" si="0"/>
        <v>0</v>
      </c>
    </row>
    <row r="12" spans="1:14" ht="19.5" customHeight="1">
      <c r="A12" s="611" t="s">
        <v>4</v>
      </c>
      <c r="B12" s="612"/>
      <c r="C12" s="612"/>
      <c r="D12" s="410">
        <f>SUM(D9:D11)</f>
        <v>650000</v>
      </c>
      <c r="E12" s="410">
        <f>SUM(E9:E11)</f>
        <v>650000</v>
      </c>
      <c r="F12" s="410">
        <f>SUM(F9:F11)</f>
        <v>650000</v>
      </c>
      <c r="G12" s="410">
        <f>SUM(G9:G9)</f>
        <v>0</v>
      </c>
      <c r="H12" s="410">
        <f>SUM(H9:H9)</f>
        <v>0</v>
      </c>
      <c r="I12" s="410">
        <f>SUM(I9:I9)</f>
        <v>0</v>
      </c>
      <c r="J12" s="411">
        <f>SUM(J9:J9)</f>
        <v>0</v>
      </c>
      <c r="K12" s="11"/>
      <c r="N12" s="288">
        <f t="shared" si="0"/>
        <v>0</v>
      </c>
    </row>
    <row r="13" spans="1:14" ht="15.75" customHeight="1" thickBot="1">
      <c r="A13" s="598" t="s">
        <v>336</v>
      </c>
      <c r="B13" s="599"/>
      <c r="C13" s="599"/>
      <c r="D13" s="599"/>
      <c r="E13" s="599"/>
      <c r="F13" s="599"/>
      <c r="G13" s="599"/>
      <c r="H13" s="599"/>
      <c r="I13" s="599"/>
      <c r="J13" s="600"/>
      <c r="K13" s="11"/>
      <c r="N13" s="288"/>
    </row>
    <row r="14" spans="1:14" ht="25.5" customHeight="1">
      <c r="A14" s="412" t="s">
        <v>337</v>
      </c>
      <c r="B14" s="413" t="s">
        <v>2</v>
      </c>
      <c r="C14" s="413" t="s">
        <v>338</v>
      </c>
      <c r="D14" s="414">
        <v>21000</v>
      </c>
      <c r="E14" s="414">
        <f>D14</f>
        <v>21000</v>
      </c>
      <c r="F14" s="415">
        <f>E14+G14+H14+I14+J14</f>
        <v>21000</v>
      </c>
      <c r="G14" s="416">
        <v>0</v>
      </c>
      <c r="H14" s="414">
        <v>0</v>
      </c>
      <c r="I14" s="414">
        <v>0</v>
      </c>
      <c r="J14" s="417">
        <v>0</v>
      </c>
      <c r="K14" s="11"/>
      <c r="N14" s="288"/>
    </row>
    <row r="15" spans="1:14" ht="25.5" customHeight="1">
      <c r="A15" s="418" t="s">
        <v>339</v>
      </c>
      <c r="B15" s="396" t="s">
        <v>2</v>
      </c>
      <c r="C15" s="396" t="s">
        <v>338</v>
      </c>
      <c r="D15" s="419">
        <v>25000</v>
      </c>
      <c r="E15" s="419">
        <f>D15</f>
        <v>25000</v>
      </c>
      <c r="F15" s="420">
        <f>E15+G15+H15+I15+J15</f>
        <v>25000</v>
      </c>
      <c r="G15" s="421">
        <v>0</v>
      </c>
      <c r="H15" s="419">
        <v>0</v>
      </c>
      <c r="I15" s="419">
        <v>0</v>
      </c>
      <c r="J15" s="422">
        <v>0</v>
      </c>
      <c r="K15" s="11"/>
      <c r="N15" s="288"/>
    </row>
    <row r="16" spans="1:14" ht="25.5" customHeight="1" thickBot="1">
      <c r="A16" s="423" t="s">
        <v>340</v>
      </c>
      <c r="B16" s="424" t="s">
        <v>2</v>
      </c>
      <c r="C16" s="424" t="s">
        <v>338</v>
      </c>
      <c r="D16" s="425">
        <v>40000</v>
      </c>
      <c r="E16" s="425">
        <f>D16</f>
        <v>40000</v>
      </c>
      <c r="F16" s="426">
        <f>E16+G16+H16+I16+J16</f>
        <v>40000</v>
      </c>
      <c r="G16" s="427">
        <v>0</v>
      </c>
      <c r="H16" s="425">
        <v>0</v>
      </c>
      <c r="I16" s="425">
        <v>0</v>
      </c>
      <c r="J16" s="428">
        <v>0</v>
      </c>
      <c r="K16" s="11"/>
      <c r="N16" s="288"/>
    </row>
    <row r="17" spans="1:14" ht="15.75" thickBot="1">
      <c r="A17" s="501" t="s">
        <v>341</v>
      </c>
      <c r="B17" s="502"/>
      <c r="C17" s="503"/>
      <c r="D17" s="429">
        <f aca="true" t="shared" si="1" ref="D17:J17">SUM(D14:D16)</f>
        <v>86000</v>
      </c>
      <c r="E17" s="429">
        <f t="shared" si="1"/>
        <v>86000</v>
      </c>
      <c r="F17" s="430">
        <f t="shared" si="1"/>
        <v>86000</v>
      </c>
      <c r="G17" s="431">
        <f t="shared" si="1"/>
        <v>0</v>
      </c>
      <c r="H17" s="200">
        <f t="shared" si="1"/>
        <v>0</v>
      </c>
      <c r="I17" s="200">
        <f t="shared" si="1"/>
        <v>0</v>
      </c>
      <c r="J17" s="200">
        <f t="shared" si="1"/>
        <v>0</v>
      </c>
      <c r="K17" s="11"/>
      <c r="N17" s="288"/>
    </row>
    <row r="18" spans="1:14" ht="15" thickBot="1">
      <c r="A18" s="601" t="s">
        <v>11</v>
      </c>
      <c r="B18" s="602"/>
      <c r="C18" s="602"/>
      <c r="D18" s="602"/>
      <c r="E18" s="602"/>
      <c r="F18" s="602"/>
      <c r="G18" s="602"/>
      <c r="H18" s="602"/>
      <c r="I18" s="602"/>
      <c r="J18" s="603"/>
      <c r="K18" s="11"/>
      <c r="N18" s="288">
        <f t="shared" si="0"/>
        <v>0</v>
      </c>
    </row>
    <row r="19" spans="1:14" ht="26.25">
      <c r="A19" s="51" t="s">
        <v>155</v>
      </c>
      <c r="B19" s="4" t="s">
        <v>2</v>
      </c>
      <c r="C19" s="5" t="s">
        <v>12</v>
      </c>
      <c r="D19" s="52">
        <v>1000</v>
      </c>
      <c r="E19" s="52">
        <f>D19</f>
        <v>1000</v>
      </c>
      <c r="F19" s="53">
        <v>130000</v>
      </c>
      <c r="G19" s="45">
        <v>129000</v>
      </c>
      <c r="H19" s="3">
        <v>0</v>
      </c>
      <c r="I19" s="3">
        <v>0</v>
      </c>
      <c r="J19" s="6">
        <v>0</v>
      </c>
      <c r="K19" s="11"/>
      <c r="N19" s="288">
        <f t="shared" si="0"/>
        <v>0</v>
      </c>
    </row>
    <row r="20" spans="1:14" ht="26.25">
      <c r="A20" s="51" t="s">
        <v>297</v>
      </c>
      <c r="B20" s="4" t="s">
        <v>2</v>
      </c>
      <c r="C20" s="5" t="s">
        <v>12</v>
      </c>
      <c r="D20" s="52">
        <v>1000</v>
      </c>
      <c r="E20" s="52">
        <f>D20</f>
        <v>1000</v>
      </c>
      <c r="F20" s="53">
        <v>3286330</v>
      </c>
      <c r="G20" s="45">
        <v>3285330</v>
      </c>
      <c r="H20" s="3">
        <v>0</v>
      </c>
      <c r="I20" s="3">
        <v>0</v>
      </c>
      <c r="J20" s="6">
        <v>0</v>
      </c>
      <c r="K20" s="11"/>
      <c r="N20" s="288">
        <f t="shared" si="0"/>
        <v>0</v>
      </c>
    </row>
    <row r="21" spans="1:14" ht="26.25">
      <c r="A21" s="54" t="s">
        <v>50</v>
      </c>
      <c r="B21" s="4" t="s">
        <v>2</v>
      </c>
      <c r="C21" s="5" t="s">
        <v>12</v>
      </c>
      <c r="D21" s="55">
        <v>157000</v>
      </c>
      <c r="E21" s="52">
        <f>D21</f>
        <v>157000</v>
      </c>
      <c r="F21" s="53">
        <f aca="true" t="shared" si="2" ref="F21:F40">D21+G21+H21+I21+J21</f>
        <v>157000</v>
      </c>
      <c r="G21" s="45">
        <v>0</v>
      </c>
      <c r="H21" s="3">
        <v>0</v>
      </c>
      <c r="I21" s="3">
        <v>0</v>
      </c>
      <c r="J21" s="6">
        <v>0</v>
      </c>
      <c r="K21" s="11"/>
      <c r="N21" s="288">
        <f t="shared" si="0"/>
        <v>0</v>
      </c>
    </row>
    <row r="22" spans="1:14" ht="26.25">
      <c r="A22" s="54" t="s">
        <v>62</v>
      </c>
      <c r="B22" s="4" t="s">
        <v>2</v>
      </c>
      <c r="C22" s="5" t="s">
        <v>12</v>
      </c>
      <c r="D22" s="55">
        <v>50000</v>
      </c>
      <c r="E22" s="52">
        <v>50000</v>
      </c>
      <c r="F22" s="53">
        <f t="shared" si="2"/>
        <v>119000</v>
      </c>
      <c r="G22" s="45">
        <v>69000</v>
      </c>
      <c r="H22" s="3">
        <v>0</v>
      </c>
      <c r="I22" s="3">
        <v>0</v>
      </c>
      <c r="J22" s="6">
        <v>0</v>
      </c>
      <c r="K22" s="11"/>
      <c r="N22" s="288">
        <f t="shared" si="0"/>
        <v>0</v>
      </c>
    </row>
    <row r="23" spans="1:14" ht="26.25">
      <c r="A23" s="54" t="s">
        <v>298</v>
      </c>
      <c r="B23" s="4" t="s">
        <v>2</v>
      </c>
      <c r="C23" s="5" t="s">
        <v>12</v>
      </c>
      <c r="D23" s="55">
        <v>75000</v>
      </c>
      <c r="E23" s="52">
        <f>D23</f>
        <v>75000</v>
      </c>
      <c r="F23" s="53">
        <f t="shared" si="2"/>
        <v>75000</v>
      </c>
      <c r="G23" s="45">
        <v>0</v>
      </c>
      <c r="H23" s="3">
        <v>0</v>
      </c>
      <c r="I23" s="3">
        <v>0</v>
      </c>
      <c r="J23" s="6">
        <v>0</v>
      </c>
      <c r="K23" s="11"/>
      <c r="N23" s="288">
        <f t="shared" si="0"/>
        <v>0</v>
      </c>
    </row>
    <row r="24" spans="1:14" ht="26.25">
      <c r="A24" s="54" t="s">
        <v>51</v>
      </c>
      <c r="B24" s="4" t="s">
        <v>2</v>
      </c>
      <c r="C24" s="5" t="s">
        <v>12</v>
      </c>
      <c r="D24" s="55">
        <v>0</v>
      </c>
      <c r="E24" s="52">
        <f>D24</f>
        <v>0</v>
      </c>
      <c r="F24" s="53">
        <f t="shared" si="2"/>
        <v>156000</v>
      </c>
      <c r="G24" s="45">
        <v>156000</v>
      </c>
      <c r="H24" s="3">
        <v>0</v>
      </c>
      <c r="I24" s="3">
        <v>0</v>
      </c>
      <c r="J24" s="6">
        <v>0</v>
      </c>
      <c r="K24" s="11"/>
      <c r="N24" s="288">
        <f t="shared" si="0"/>
        <v>0</v>
      </c>
    </row>
    <row r="25" spans="1:14" ht="33" customHeight="1">
      <c r="A25" s="54" t="s">
        <v>85</v>
      </c>
      <c r="B25" s="4" t="s">
        <v>2</v>
      </c>
      <c r="C25" s="5" t="s">
        <v>12</v>
      </c>
      <c r="D25" s="55">
        <v>0</v>
      </c>
      <c r="E25" s="52">
        <f>D25</f>
        <v>0</v>
      </c>
      <c r="F25" s="53">
        <f t="shared" si="2"/>
        <v>139000</v>
      </c>
      <c r="G25" s="45">
        <v>139000</v>
      </c>
      <c r="H25" s="3"/>
      <c r="I25" s="3"/>
      <c r="J25" s="6"/>
      <c r="K25" s="11"/>
      <c r="N25" s="288">
        <f t="shared" si="0"/>
        <v>0</v>
      </c>
    </row>
    <row r="26" spans="1:14" ht="33" customHeight="1">
      <c r="A26" s="432" t="s">
        <v>299</v>
      </c>
      <c r="B26" s="395" t="s">
        <v>2</v>
      </c>
      <c r="C26" s="396" t="s">
        <v>12</v>
      </c>
      <c r="D26" s="397">
        <v>104325</v>
      </c>
      <c r="E26" s="398">
        <f>D26</f>
        <v>104325</v>
      </c>
      <c r="F26" s="399">
        <f t="shared" si="2"/>
        <v>104325</v>
      </c>
      <c r="G26" s="323">
        <v>0</v>
      </c>
      <c r="H26" s="324">
        <v>0</v>
      </c>
      <c r="I26" s="324">
        <v>0</v>
      </c>
      <c r="J26" s="325">
        <v>0</v>
      </c>
      <c r="K26" s="11"/>
      <c r="N26" s="288">
        <f t="shared" si="0"/>
        <v>0</v>
      </c>
    </row>
    <row r="27" spans="1:14" ht="33" customHeight="1">
      <c r="A27" s="314" t="s">
        <v>300</v>
      </c>
      <c r="B27" s="4" t="s">
        <v>2</v>
      </c>
      <c r="C27" s="5" t="s">
        <v>12</v>
      </c>
      <c r="D27" s="48">
        <v>98900</v>
      </c>
      <c r="E27" s="52">
        <f>D27</f>
        <v>98900</v>
      </c>
      <c r="F27" s="53">
        <f t="shared" si="2"/>
        <v>98900</v>
      </c>
      <c r="G27" s="45">
        <v>0</v>
      </c>
      <c r="H27" s="3">
        <v>0</v>
      </c>
      <c r="I27" s="3">
        <v>0</v>
      </c>
      <c r="J27" s="6">
        <v>0</v>
      </c>
      <c r="K27" s="11"/>
      <c r="N27" s="288"/>
    </row>
    <row r="28" spans="1:14" ht="33" customHeight="1">
      <c r="A28" s="432" t="s">
        <v>342</v>
      </c>
      <c r="B28" s="395" t="s">
        <v>2</v>
      </c>
      <c r="C28" s="396" t="s">
        <v>12</v>
      </c>
      <c r="D28" s="320">
        <v>27065</v>
      </c>
      <c r="E28" s="398">
        <f aca="true" t="shared" si="3" ref="E28:E40">D28</f>
        <v>27065</v>
      </c>
      <c r="F28" s="399">
        <f t="shared" si="2"/>
        <v>27065</v>
      </c>
      <c r="G28" s="323">
        <v>0</v>
      </c>
      <c r="H28" s="324">
        <v>0</v>
      </c>
      <c r="I28" s="324">
        <v>0</v>
      </c>
      <c r="J28" s="325">
        <v>0</v>
      </c>
      <c r="K28" s="11"/>
      <c r="N28" s="288"/>
    </row>
    <row r="29" spans="1:14" ht="38.25" customHeight="1">
      <c r="A29" s="432" t="s">
        <v>343</v>
      </c>
      <c r="B29" s="395" t="s">
        <v>2</v>
      </c>
      <c r="C29" s="396" t="s">
        <v>12</v>
      </c>
      <c r="D29" s="320">
        <v>5355</v>
      </c>
      <c r="E29" s="398">
        <f t="shared" si="3"/>
        <v>5355</v>
      </c>
      <c r="F29" s="399">
        <f t="shared" si="2"/>
        <v>5355</v>
      </c>
      <c r="G29" s="323">
        <v>0</v>
      </c>
      <c r="H29" s="324">
        <v>0</v>
      </c>
      <c r="I29" s="324">
        <v>0</v>
      </c>
      <c r="J29" s="325">
        <v>0</v>
      </c>
      <c r="K29" s="11"/>
      <c r="N29" s="288"/>
    </row>
    <row r="30" spans="1:14" ht="38.25" customHeight="1">
      <c r="A30" s="432" t="s">
        <v>344</v>
      </c>
      <c r="B30" s="395" t="s">
        <v>2</v>
      </c>
      <c r="C30" s="396" t="s">
        <v>12</v>
      </c>
      <c r="D30" s="320">
        <v>25000</v>
      </c>
      <c r="E30" s="398">
        <f t="shared" si="3"/>
        <v>25000</v>
      </c>
      <c r="F30" s="399">
        <f t="shared" si="2"/>
        <v>25000</v>
      </c>
      <c r="G30" s="323">
        <v>0</v>
      </c>
      <c r="H30" s="324">
        <v>0</v>
      </c>
      <c r="I30" s="324">
        <v>0</v>
      </c>
      <c r="J30" s="325">
        <v>0</v>
      </c>
      <c r="K30" s="11"/>
      <c r="N30" s="288"/>
    </row>
    <row r="31" spans="1:14" ht="38.25" customHeight="1">
      <c r="A31" s="432" t="s">
        <v>345</v>
      </c>
      <c r="B31" s="395" t="s">
        <v>2</v>
      </c>
      <c r="C31" s="396" t="s">
        <v>12</v>
      </c>
      <c r="D31" s="320">
        <v>37500</v>
      </c>
      <c r="E31" s="398">
        <f t="shared" si="3"/>
        <v>37500</v>
      </c>
      <c r="F31" s="399">
        <f t="shared" si="2"/>
        <v>37500</v>
      </c>
      <c r="G31" s="323">
        <v>0</v>
      </c>
      <c r="H31" s="324">
        <v>0</v>
      </c>
      <c r="I31" s="324">
        <v>0</v>
      </c>
      <c r="J31" s="325">
        <v>0</v>
      </c>
      <c r="K31" s="11"/>
      <c r="N31" s="288"/>
    </row>
    <row r="32" spans="1:14" ht="25.5" customHeight="1">
      <c r="A32" s="432" t="s">
        <v>346</v>
      </c>
      <c r="B32" s="395" t="s">
        <v>2</v>
      </c>
      <c r="C32" s="396" t="s">
        <v>12</v>
      </c>
      <c r="D32" s="320">
        <v>18000</v>
      </c>
      <c r="E32" s="398">
        <f t="shared" si="3"/>
        <v>18000</v>
      </c>
      <c r="F32" s="399">
        <f t="shared" si="2"/>
        <v>18000</v>
      </c>
      <c r="G32" s="323">
        <v>0</v>
      </c>
      <c r="H32" s="324">
        <v>0</v>
      </c>
      <c r="I32" s="324">
        <v>0</v>
      </c>
      <c r="J32" s="325">
        <v>0</v>
      </c>
      <c r="K32" s="11"/>
      <c r="N32" s="288"/>
    </row>
    <row r="33" spans="1:14" ht="45.75" customHeight="1">
      <c r="A33" s="432" t="s">
        <v>347</v>
      </c>
      <c r="B33" s="395" t="s">
        <v>2</v>
      </c>
      <c r="C33" s="396" t="s">
        <v>12</v>
      </c>
      <c r="D33" s="320">
        <v>16100</v>
      </c>
      <c r="E33" s="398">
        <f t="shared" si="3"/>
        <v>16100</v>
      </c>
      <c r="F33" s="399">
        <f t="shared" si="2"/>
        <v>16100</v>
      </c>
      <c r="G33" s="323">
        <v>0</v>
      </c>
      <c r="H33" s="324">
        <v>0</v>
      </c>
      <c r="I33" s="324">
        <v>0</v>
      </c>
      <c r="J33" s="325">
        <v>0</v>
      </c>
      <c r="K33" s="11"/>
      <c r="N33" s="288"/>
    </row>
    <row r="34" spans="1:14" ht="30" customHeight="1">
      <c r="A34" s="432" t="s">
        <v>348</v>
      </c>
      <c r="B34" s="395" t="s">
        <v>2</v>
      </c>
      <c r="C34" s="396" t="s">
        <v>12</v>
      </c>
      <c r="D34" s="320">
        <v>18000</v>
      </c>
      <c r="E34" s="398">
        <f t="shared" si="3"/>
        <v>18000</v>
      </c>
      <c r="F34" s="399">
        <f t="shared" si="2"/>
        <v>18000</v>
      </c>
      <c r="G34" s="323">
        <v>0</v>
      </c>
      <c r="H34" s="324">
        <v>0</v>
      </c>
      <c r="I34" s="324">
        <v>0</v>
      </c>
      <c r="J34" s="325">
        <v>0</v>
      </c>
      <c r="K34" s="11"/>
      <c r="N34" s="288"/>
    </row>
    <row r="35" spans="1:14" ht="30" customHeight="1">
      <c r="A35" s="432" t="s">
        <v>349</v>
      </c>
      <c r="B35" s="395" t="s">
        <v>2</v>
      </c>
      <c r="C35" s="396" t="s">
        <v>12</v>
      </c>
      <c r="D35" s="320">
        <v>50000</v>
      </c>
      <c r="E35" s="398">
        <f t="shared" si="3"/>
        <v>50000</v>
      </c>
      <c r="F35" s="399">
        <f t="shared" si="2"/>
        <v>50000</v>
      </c>
      <c r="G35" s="323">
        <v>0</v>
      </c>
      <c r="H35" s="324">
        <v>0</v>
      </c>
      <c r="I35" s="324">
        <v>0</v>
      </c>
      <c r="J35" s="325">
        <v>0</v>
      </c>
      <c r="K35" s="11"/>
      <c r="N35" s="288"/>
    </row>
    <row r="36" spans="1:14" ht="31.5" customHeight="1">
      <c r="A36" s="432" t="s">
        <v>350</v>
      </c>
      <c r="B36" s="395" t="s">
        <v>2</v>
      </c>
      <c r="C36" s="396" t="s">
        <v>12</v>
      </c>
      <c r="D36" s="320">
        <v>4000</v>
      </c>
      <c r="E36" s="398">
        <f t="shared" si="3"/>
        <v>4000</v>
      </c>
      <c r="F36" s="399">
        <f t="shared" si="2"/>
        <v>4000</v>
      </c>
      <c r="G36" s="323">
        <v>0</v>
      </c>
      <c r="H36" s="324">
        <v>0</v>
      </c>
      <c r="I36" s="324">
        <v>0</v>
      </c>
      <c r="J36" s="325">
        <v>0</v>
      </c>
      <c r="K36" s="11"/>
      <c r="N36" s="288"/>
    </row>
    <row r="37" spans="1:14" ht="15">
      <c r="A37" s="432" t="s">
        <v>351</v>
      </c>
      <c r="B37" s="395" t="s">
        <v>2</v>
      </c>
      <c r="C37" s="396" t="s">
        <v>12</v>
      </c>
      <c r="D37" s="320">
        <v>3000</v>
      </c>
      <c r="E37" s="398">
        <f t="shared" si="3"/>
        <v>3000</v>
      </c>
      <c r="F37" s="399">
        <f t="shared" si="2"/>
        <v>3000</v>
      </c>
      <c r="G37" s="323">
        <v>0</v>
      </c>
      <c r="H37" s="324">
        <v>0</v>
      </c>
      <c r="I37" s="324">
        <v>0</v>
      </c>
      <c r="J37" s="325">
        <v>0</v>
      </c>
      <c r="K37" s="11"/>
      <c r="N37" s="288"/>
    </row>
    <row r="38" spans="1:14" ht="25.5">
      <c r="A38" s="432" t="s">
        <v>352</v>
      </c>
      <c r="B38" s="395" t="s">
        <v>2</v>
      </c>
      <c r="C38" s="396" t="s">
        <v>12</v>
      </c>
      <c r="D38" s="397">
        <v>7549</v>
      </c>
      <c r="E38" s="398">
        <f t="shared" si="3"/>
        <v>7549</v>
      </c>
      <c r="F38" s="399">
        <f t="shared" si="2"/>
        <v>7549</v>
      </c>
      <c r="G38" s="323">
        <v>0</v>
      </c>
      <c r="H38" s="324">
        <v>0</v>
      </c>
      <c r="I38" s="324">
        <v>0</v>
      </c>
      <c r="J38" s="325">
        <v>0</v>
      </c>
      <c r="K38" s="11"/>
      <c r="N38" s="288"/>
    </row>
    <row r="39" spans="1:14" ht="25.5">
      <c r="A39" s="432" t="s">
        <v>353</v>
      </c>
      <c r="B39" s="395" t="s">
        <v>2</v>
      </c>
      <c r="C39" s="396" t="s">
        <v>12</v>
      </c>
      <c r="D39" s="397">
        <v>73581</v>
      </c>
      <c r="E39" s="398">
        <f t="shared" si="3"/>
        <v>73581</v>
      </c>
      <c r="F39" s="399">
        <f t="shared" si="2"/>
        <v>73581</v>
      </c>
      <c r="G39" s="323">
        <v>0</v>
      </c>
      <c r="H39" s="324">
        <v>0</v>
      </c>
      <c r="I39" s="324">
        <v>0</v>
      </c>
      <c r="J39" s="325">
        <v>0</v>
      </c>
      <c r="K39" s="11"/>
      <c r="N39" s="288"/>
    </row>
    <row r="40" spans="1:14" ht="30" customHeight="1" thickBot="1">
      <c r="A40" s="432" t="s">
        <v>354</v>
      </c>
      <c r="B40" s="395" t="s">
        <v>2</v>
      </c>
      <c r="C40" s="396" t="s">
        <v>12</v>
      </c>
      <c r="D40" s="320">
        <v>9850</v>
      </c>
      <c r="E40" s="398">
        <f t="shared" si="3"/>
        <v>9850</v>
      </c>
      <c r="F40" s="399">
        <f t="shared" si="2"/>
        <v>9850</v>
      </c>
      <c r="G40" s="323">
        <v>0</v>
      </c>
      <c r="H40" s="324">
        <v>0</v>
      </c>
      <c r="I40" s="324">
        <v>0</v>
      </c>
      <c r="J40" s="325">
        <v>0</v>
      </c>
      <c r="K40" s="11"/>
      <c r="N40" s="288">
        <f t="shared" si="0"/>
        <v>0</v>
      </c>
    </row>
    <row r="41" spans="1:14" ht="30" customHeight="1" thickBot="1">
      <c r="A41" s="501" t="s">
        <v>13</v>
      </c>
      <c r="B41" s="502"/>
      <c r="C41" s="503"/>
      <c r="D41" s="84">
        <f aca="true" t="shared" si="4" ref="D41:J41">SUM(D19:D40)</f>
        <v>782225</v>
      </c>
      <c r="E41" s="84">
        <f t="shared" si="4"/>
        <v>782225</v>
      </c>
      <c r="F41" s="85">
        <f t="shared" si="4"/>
        <v>4560555</v>
      </c>
      <c r="G41" s="85">
        <f t="shared" si="4"/>
        <v>3778330</v>
      </c>
      <c r="H41" s="85">
        <f t="shared" si="4"/>
        <v>0</v>
      </c>
      <c r="I41" s="85">
        <f t="shared" si="4"/>
        <v>0</v>
      </c>
      <c r="J41" s="86">
        <f t="shared" si="4"/>
        <v>0</v>
      </c>
      <c r="K41" s="11"/>
      <c r="N41" s="288">
        <f t="shared" si="0"/>
        <v>0</v>
      </c>
    </row>
    <row r="42" spans="1:14" ht="13.5" hidden="1" thickBot="1">
      <c r="A42" s="518" t="s">
        <v>14</v>
      </c>
      <c r="B42" s="610"/>
      <c r="C42" s="610"/>
      <c r="D42" s="610"/>
      <c r="E42" s="610"/>
      <c r="F42" s="519"/>
      <c r="G42" s="69"/>
      <c r="H42" s="70"/>
      <c r="I42" s="70"/>
      <c r="J42" s="71"/>
      <c r="K42" s="11"/>
      <c r="N42" s="288">
        <f t="shared" si="0"/>
        <v>0</v>
      </c>
    </row>
    <row r="43" spans="1:14" ht="15.75" hidden="1" thickBot="1">
      <c r="A43" s="501" t="s">
        <v>13</v>
      </c>
      <c r="B43" s="502"/>
      <c r="C43" s="503"/>
      <c r="D43" s="84">
        <f>SUM(D19:D40)</f>
        <v>782225</v>
      </c>
      <c r="E43" s="84">
        <f aca="true" t="shared" si="5" ref="E43:J43">SUM(E19:E40)</f>
        <v>782225</v>
      </c>
      <c r="F43" s="84">
        <f t="shared" si="5"/>
        <v>4560555</v>
      </c>
      <c r="G43" s="84">
        <f t="shared" si="5"/>
        <v>3778330</v>
      </c>
      <c r="H43" s="84">
        <f t="shared" si="5"/>
        <v>0</v>
      </c>
      <c r="I43" s="84">
        <f t="shared" si="5"/>
        <v>0</v>
      </c>
      <c r="J43" s="84">
        <f t="shared" si="5"/>
        <v>0</v>
      </c>
      <c r="K43" s="11"/>
      <c r="N43" s="288"/>
    </row>
    <row r="44" spans="1:14" ht="12.75" hidden="1">
      <c r="A44" s="607" t="s">
        <v>16</v>
      </c>
      <c r="B44" s="608"/>
      <c r="C44" s="608"/>
      <c r="D44" s="608"/>
      <c r="E44" s="608"/>
      <c r="F44" s="609"/>
      <c r="G44" s="365"/>
      <c r="H44" s="366"/>
      <c r="I44" s="366"/>
      <c r="J44" s="367"/>
      <c r="K44" s="11"/>
      <c r="N44" s="288">
        <f t="shared" si="0"/>
        <v>0</v>
      </c>
    </row>
    <row r="45" spans="1:14" ht="12.75" hidden="1">
      <c r="A45" s="72"/>
      <c r="B45" s="4" t="s">
        <v>2</v>
      </c>
      <c r="C45" s="5" t="s">
        <v>15</v>
      </c>
      <c r="D45" s="14"/>
      <c r="E45" s="14"/>
      <c r="F45" s="15"/>
      <c r="G45" s="73"/>
      <c r="H45" s="74"/>
      <c r="I45" s="74"/>
      <c r="J45" s="75"/>
      <c r="K45" s="11"/>
      <c r="N45" s="288">
        <f t="shared" si="0"/>
        <v>0</v>
      </c>
    </row>
    <row r="46" spans="1:14" ht="19.5" customHeight="1" hidden="1" thickBot="1">
      <c r="A46" s="604" t="s">
        <v>7</v>
      </c>
      <c r="B46" s="605"/>
      <c r="C46" s="606"/>
      <c r="D46" s="16">
        <f>SUM(D45:D45)</f>
        <v>0</v>
      </c>
      <c r="E46" s="16">
        <f>SUM(E45:E45)</f>
        <v>0</v>
      </c>
      <c r="F46" s="17">
        <f>SUM(F45:F45)</f>
        <v>0</v>
      </c>
      <c r="G46" s="76"/>
      <c r="H46" s="77"/>
      <c r="I46" s="77"/>
      <c r="J46" s="78"/>
      <c r="K46" s="11"/>
      <c r="N46" s="288">
        <f t="shared" si="0"/>
        <v>0</v>
      </c>
    </row>
    <row r="47" spans="1:14" ht="22.5" customHeight="1" thickBot="1">
      <c r="A47" s="476" t="s">
        <v>16</v>
      </c>
      <c r="B47" s="477"/>
      <c r="C47" s="477"/>
      <c r="D47" s="477"/>
      <c r="E47" s="477"/>
      <c r="F47" s="477"/>
      <c r="G47" s="477"/>
      <c r="H47" s="477"/>
      <c r="I47" s="477"/>
      <c r="J47" s="478"/>
      <c r="K47" s="11"/>
      <c r="N47" s="288">
        <f t="shared" si="0"/>
        <v>0</v>
      </c>
    </row>
    <row r="48" spans="1:14" ht="41.25" customHeight="1">
      <c r="A48" s="57" t="s">
        <v>157</v>
      </c>
      <c r="B48" s="4" t="s">
        <v>2</v>
      </c>
      <c r="C48" s="5" t="s">
        <v>17</v>
      </c>
      <c r="D48" s="140">
        <v>3500</v>
      </c>
      <c r="E48" s="43">
        <f>D48</f>
        <v>3500</v>
      </c>
      <c r="F48" s="44">
        <f>D48+G48+H48+I48+J48</f>
        <v>3500</v>
      </c>
      <c r="G48" s="45">
        <v>0</v>
      </c>
      <c r="H48" s="3">
        <v>0</v>
      </c>
      <c r="I48" s="3">
        <v>0</v>
      </c>
      <c r="J48" s="6">
        <v>0</v>
      </c>
      <c r="K48" s="11"/>
      <c r="N48" s="288"/>
    </row>
    <row r="49" spans="1:14" ht="15">
      <c r="A49" s="57" t="s">
        <v>301</v>
      </c>
      <c r="B49" s="46" t="s">
        <v>2</v>
      </c>
      <c r="C49" s="47" t="s">
        <v>17</v>
      </c>
      <c r="D49" s="140">
        <v>535000</v>
      </c>
      <c r="E49" s="43">
        <f aca="true" t="shared" si="6" ref="E49:E59">D49</f>
        <v>535000</v>
      </c>
      <c r="F49" s="44">
        <f aca="true" t="shared" si="7" ref="F49:F59">D49+G49+H49+I49+J49</f>
        <v>535000</v>
      </c>
      <c r="G49" s="45">
        <v>0</v>
      </c>
      <c r="H49" s="3">
        <v>0</v>
      </c>
      <c r="I49" s="3">
        <v>0</v>
      </c>
      <c r="J49" s="6">
        <v>0</v>
      </c>
      <c r="K49" s="11"/>
      <c r="N49" s="288">
        <f t="shared" si="0"/>
        <v>0</v>
      </c>
    </row>
    <row r="50" spans="1:14" ht="15">
      <c r="A50" s="57" t="s">
        <v>52</v>
      </c>
      <c r="B50" s="46" t="s">
        <v>2</v>
      </c>
      <c r="C50" s="47" t="s">
        <v>17</v>
      </c>
      <c r="D50" s="48">
        <v>0</v>
      </c>
      <c r="E50" s="43">
        <f t="shared" si="6"/>
        <v>0</v>
      </c>
      <c r="F50" s="44">
        <f t="shared" si="7"/>
        <v>130000</v>
      </c>
      <c r="G50" s="45">
        <v>130000</v>
      </c>
      <c r="H50" s="3">
        <v>0</v>
      </c>
      <c r="I50" s="3">
        <v>0</v>
      </c>
      <c r="J50" s="6">
        <v>0</v>
      </c>
      <c r="K50" s="11"/>
      <c r="N50" s="288">
        <f t="shared" si="0"/>
        <v>0</v>
      </c>
    </row>
    <row r="51" spans="1:14" ht="63.75" customHeight="1">
      <c r="A51" s="57" t="s">
        <v>63</v>
      </c>
      <c r="B51" s="46" t="s">
        <v>2</v>
      </c>
      <c r="C51" s="47" t="s">
        <v>17</v>
      </c>
      <c r="D51" s="48">
        <v>100000</v>
      </c>
      <c r="E51" s="43">
        <f t="shared" si="6"/>
        <v>100000</v>
      </c>
      <c r="F51" s="44">
        <f t="shared" si="7"/>
        <v>100000</v>
      </c>
      <c r="G51" s="45">
        <v>0</v>
      </c>
      <c r="H51" s="3">
        <v>0</v>
      </c>
      <c r="I51" s="3">
        <v>0</v>
      </c>
      <c r="J51" s="6">
        <v>0</v>
      </c>
      <c r="K51" s="11"/>
      <c r="N51" s="288">
        <f t="shared" si="0"/>
        <v>0</v>
      </c>
    </row>
    <row r="52" spans="1:14" ht="26.25">
      <c r="A52" s="57" t="s">
        <v>205</v>
      </c>
      <c r="B52" s="46" t="s">
        <v>2</v>
      </c>
      <c r="C52" s="47" t="s">
        <v>17</v>
      </c>
      <c r="D52" s="48">
        <v>0</v>
      </c>
      <c r="E52" s="43">
        <f t="shared" si="6"/>
        <v>0</v>
      </c>
      <c r="F52" s="44">
        <f t="shared" si="7"/>
        <v>135000</v>
      </c>
      <c r="G52" s="45">
        <v>135000</v>
      </c>
      <c r="H52" s="3">
        <v>0</v>
      </c>
      <c r="I52" s="3">
        <v>0</v>
      </c>
      <c r="J52" s="6">
        <v>0</v>
      </c>
      <c r="K52" s="11"/>
      <c r="N52" s="288">
        <f t="shared" si="0"/>
        <v>0</v>
      </c>
    </row>
    <row r="53" spans="1:14" ht="21" customHeight="1">
      <c r="A53" s="57" t="s">
        <v>54</v>
      </c>
      <c r="B53" s="46" t="s">
        <v>2</v>
      </c>
      <c r="C53" s="47" t="s">
        <v>17</v>
      </c>
      <c r="D53" s="48">
        <v>0</v>
      </c>
      <c r="E53" s="43">
        <f t="shared" si="6"/>
        <v>0</v>
      </c>
      <c r="F53" s="44">
        <f t="shared" si="7"/>
        <v>176840</v>
      </c>
      <c r="G53" s="45">
        <v>176840</v>
      </c>
      <c r="H53" s="3">
        <v>0</v>
      </c>
      <c r="I53" s="3">
        <v>0</v>
      </c>
      <c r="J53" s="6">
        <v>0</v>
      </c>
      <c r="K53" s="11"/>
      <c r="N53" s="288">
        <f t="shared" si="0"/>
        <v>0</v>
      </c>
    </row>
    <row r="54" spans="1:14" ht="28.5" customHeight="1">
      <c r="A54" s="57" t="s">
        <v>53</v>
      </c>
      <c r="B54" s="46" t="s">
        <v>2</v>
      </c>
      <c r="C54" s="47" t="s">
        <v>17</v>
      </c>
      <c r="D54" s="48">
        <v>0</v>
      </c>
      <c r="E54" s="43">
        <f t="shared" si="6"/>
        <v>0</v>
      </c>
      <c r="F54" s="44">
        <f t="shared" si="7"/>
        <v>86000</v>
      </c>
      <c r="G54" s="45">
        <v>86000</v>
      </c>
      <c r="H54" s="3">
        <v>0</v>
      </c>
      <c r="I54" s="3">
        <v>0</v>
      </c>
      <c r="J54" s="6">
        <v>0</v>
      </c>
      <c r="K54" s="11"/>
      <c r="N54" s="288">
        <f t="shared" si="0"/>
        <v>0</v>
      </c>
    </row>
    <row r="55" spans="1:14" ht="42.75" customHeight="1">
      <c r="A55" s="57" t="s">
        <v>64</v>
      </c>
      <c r="B55" s="46" t="s">
        <v>2</v>
      </c>
      <c r="C55" s="47" t="s">
        <v>17</v>
      </c>
      <c r="D55" s="48">
        <v>11000</v>
      </c>
      <c r="E55" s="43">
        <f t="shared" si="6"/>
        <v>11000</v>
      </c>
      <c r="F55" s="44">
        <f t="shared" si="7"/>
        <v>11000</v>
      </c>
      <c r="G55" s="45">
        <v>0</v>
      </c>
      <c r="H55" s="3">
        <v>0</v>
      </c>
      <c r="I55" s="3">
        <v>0</v>
      </c>
      <c r="J55" s="6">
        <v>0</v>
      </c>
      <c r="K55" s="11"/>
      <c r="N55" s="288">
        <f t="shared" si="0"/>
        <v>0</v>
      </c>
    </row>
    <row r="56" spans="1:14" ht="31.5" customHeight="1">
      <c r="A56" s="57" t="s">
        <v>206</v>
      </c>
      <c r="B56" s="46" t="s">
        <v>2</v>
      </c>
      <c r="C56" s="47" t="s">
        <v>17</v>
      </c>
      <c r="D56" s="48">
        <v>0</v>
      </c>
      <c r="E56" s="43">
        <f t="shared" si="6"/>
        <v>0</v>
      </c>
      <c r="F56" s="44">
        <f t="shared" si="7"/>
        <v>135000</v>
      </c>
      <c r="G56" s="45">
        <v>135000</v>
      </c>
      <c r="H56" s="3">
        <v>0</v>
      </c>
      <c r="I56" s="3">
        <v>0</v>
      </c>
      <c r="J56" s="6">
        <v>0</v>
      </c>
      <c r="K56" s="11"/>
      <c r="N56" s="288">
        <f t="shared" si="0"/>
        <v>0</v>
      </c>
    </row>
    <row r="57" spans="1:14" ht="15">
      <c r="A57" s="57" t="s">
        <v>56</v>
      </c>
      <c r="B57" s="46" t="s">
        <v>2</v>
      </c>
      <c r="C57" s="47" t="s">
        <v>17</v>
      </c>
      <c r="D57" s="48">
        <v>0</v>
      </c>
      <c r="E57" s="43">
        <f t="shared" si="6"/>
        <v>0</v>
      </c>
      <c r="F57" s="44">
        <f t="shared" si="7"/>
        <v>170000</v>
      </c>
      <c r="G57" s="45">
        <v>170000</v>
      </c>
      <c r="H57" s="3">
        <v>0</v>
      </c>
      <c r="I57" s="3">
        <v>0</v>
      </c>
      <c r="J57" s="6">
        <v>0</v>
      </c>
      <c r="K57" s="11"/>
      <c r="N57" s="288">
        <f t="shared" si="0"/>
        <v>0</v>
      </c>
    </row>
    <row r="58" spans="1:14" ht="15">
      <c r="A58" s="57" t="s">
        <v>222</v>
      </c>
      <c r="B58" s="46" t="s">
        <v>2</v>
      </c>
      <c r="C58" s="47" t="s">
        <v>17</v>
      </c>
      <c r="D58" s="48">
        <v>8000</v>
      </c>
      <c r="E58" s="43">
        <f t="shared" si="6"/>
        <v>8000</v>
      </c>
      <c r="F58" s="44">
        <f t="shared" si="7"/>
        <v>8000</v>
      </c>
      <c r="G58" s="45">
        <v>0</v>
      </c>
      <c r="H58" s="3">
        <v>0</v>
      </c>
      <c r="I58" s="3">
        <v>0</v>
      </c>
      <c r="J58" s="6">
        <v>0</v>
      </c>
      <c r="K58" s="11"/>
      <c r="M58" s="11"/>
      <c r="N58" s="288">
        <f t="shared" si="0"/>
        <v>0</v>
      </c>
    </row>
    <row r="59" spans="1:14" ht="30" customHeight="1" thickBot="1">
      <c r="A59" s="57" t="s">
        <v>55</v>
      </c>
      <c r="B59" s="46" t="s">
        <v>2</v>
      </c>
      <c r="C59" s="47" t="s">
        <v>17</v>
      </c>
      <c r="D59" s="48">
        <v>0</v>
      </c>
      <c r="E59" s="43">
        <f t="shared" si="6"/>
        <v>0</v>
      </c>
      <c r="F59" s="44">
        <f t="shared" si="7"/>
        <v>75000</v>
      </c>
      <c r="G59" s="45">
        <v>75000</v>
      </c>
      <c r="H59" s="3">
        <v>0</v>
      </c>
      <c r="I59" s="3">
        <v>0</v>
      </c>
      <c r="J59" s="6">
        <v>0</v>
      </c>
      <c r="K59" s="11"/>
      <c r="M59" s="11"/>
      <c r="N59" s="288">
        <f t="shared" si="0"/>
        <v>0</v>
      </c>
    </row>
    <row r="60" spans="1:14" ht="15.75" thickBot="1">
      <c r="A60" s="540" t="s">
        <v>8</v>
      </c>
      <c r="B60" s="541"/>
      <c r="C60" s="542"/>
      <c r="D60" s="84">
        <f>SUM(D48:D59)</f>
        <v>657500</v>
      </c>
      <c r="E60" s="84">
        <f aca="true" t="shared" si="8" ref="E60:J60">SUM(E47:E59)</f>
        <v>657500</v>
      </c>
      <c r="F60" s="85">
        <f t="shared" si="8"/>
        <v>1565340</v>
      </c>
      <c r="G60" s="85">
        <f t="shared" si="8"/>
        <v>907840</v>
      </c>
      <c r="H60" s="85">
        <f t="shared" si="8"/>
        <v>0</v>
      </c>
      <c r="I60" s="98">
        <f t="shared" si="8"/>
        <v>0</v>
      </c>
      <c r="J60" s="99">
        <f t="shared" si="8"/>
        <v>0</v>
      </c>
      <c r="K60" s="11"/>
      <c r="N60" s="288">
        <f t="shared" si="0"/>
        <v>0</v>
      </c>
    </row>
    <row r="61" spans="1:15" s="7" customFormat="1" ht="15.75" thickBot="1">
      <c r="A61" s="476" t="s">
        <v>18</v>
      </c>
      <c r="B61" s="477"/>
      <c r="C61" s="477"/>
      <c r="D61" s="477"/>
      <c r="E61" s="477"/>
      <c r="F61" s="477"/>
      <c r="G61" s="477"/>
      <c r="H61" s="477"/>
      <c r="I61" s="477"/>
      <c r="J61" s="478"/>
      <c r="K61" s="11"/>
      <c r="L61" s="12"/>
      <c r="M61" s="12"/>
      <c r="N61" s="288">
        <f t="shared" si="0"/>
        <v>0</v>
      </c>
      <c r="O61" s="12"/>
    </row>
    <row r="62" spans="1:15" s="7" customFormat="1" ht="64.5">
      <c r="A62" s="63" t="s">
        <v>119</v>
      </c>
      <c r="B62" s="4" t="s">
        <v>2</v>
      </c>
      <c r="C62" s="5" t="s">
        <v>19</v>
      </c>
      <c r="D62" s="43">
        <v>154581</v>
      </c>
      <c r="E62" s="43">
        <f aca="true" t="shared" si="9" ref="E62:E67">D62</f>
        <v>154581</v>
      </c>
      <c r="F62" s="56">
        <f aca="true" t="shared" si="10" ref="F62:F67">D62+G62+H62+I62+J62</f>
        <v>154581</v>
      </c>
      <c r="G62" s="45">
        <v>0</v>
      </c>
      <c r="H62" s="3">
        <v>0</v>
      </c>
      <c r="I62" s="3">
        <v>0</v>
      </c>
      <c r="J62" s="6">
        <v>0</v>
      </c>
      <c r="K62" s="11"/>
      <c r="L62" s="12"/>
      <c r="M62" s="12"/>
      <c r="N62" s="288">
        <f t="shared" si="0"/>
        <v>0</v>
      </c>
      <c r="O62" s="12"/>
    </row>
    <row r="63" spans="1:14" ht="39">
      <c r="A63" s="57" t="s">
        <v>196</v>
      </c>
      <c r="B63" s="46" t="s">
        <v>2</v>
      </c>
      <c r="C63" s="47" t="s">
        <v>19</v>
      </c>
      <c r="D63" s="43">
        <v>1000</v>
      </c>
      <c r="E63" s="43">
        <f t="shared" si="9"/>
        <v>1000</v>
      </c>
      <c r="F63" s="56">
        <f t="shared" si="10"/>
        <v>30000</v>
      </c>
      <c r="G63" s="45">
        <v>29000</v>
      </c>
      <c r="H63" s="3">
        <v>0</v>
      </c>
      <c r="I63" s="3">
        <v>0</v>
      </c>
      <c r="J63" s="6">
        <v>0</v>
      </c>
      <c r="K63" s="11"/>
      <c r="M63" s="11"/>
      <c r="N63" s="288">
        <f t="shared" si="0"/>
        <v>0</v>
      </c>
    </row>
    <row r="64" spans="1:14" ht="51.75">
      <c r="A64" s="57" t="s">
        <v>197</v>
      </c>
      <c r="B64" s="46" t="s">
        <v>2</v>
      </c>
      <c r="C64" s="47" t="s">
        <v>19</v>
      </c>
      <c r="D64" s="43">
        <v>1000</v>
      </c>
      <c r="E64" s="43">
        <f t="shared" si="9"/>
        <v>1000</v>
      </c>
      <c r="F64" s="56">
        <f t="shared" si="10"/>
        <v>120000</v>
      </c>
      <c r="G64" s="45">
        <v>119000</v>
      </c>
      <c r="H64" s="3">
        <v>0</v>
      </c>
      <c r="I64" s="3">
        <v>0</v>
      </c>
      <c r="J64" s="6">
        <v>0</v>
      </c>
      <c r="K64" s="11"/>
      <c r="N64" s="288">
        <f t="shared" si="0"/>
        <v>0</v>
      </c>
    </row>
    <row r="65" spans="1:14" ht="21" customHeight="1">
      <c r="A65" s="57" t="s">
        <v>120</v>
      </c>
      <c r="B65" s="46" t="s">
        <v>2</v>
      </c>
      <c r="C65" s="47" t="s">
        <v>19</v>
      </c>
      <c r="D65" s="43">
        <v>134000</v>
      </c>
      <c r="E65" s="43">
        <f t="shared" si="9"/>
        <v>134000</v>
      </c>
      <c r="F65" s="56">
        <f t="shared" si="10"/>
        <v>134000</v>
      </c>
      <c r="G65" s="45">
        <v>0</v>
      </c>
      <c r="H65" s="3">
        <v>0</v>
      </c>
      <c r="I65" s="3">
        <v>0</v>
      </c>
      <c r="J65" s="6">
        <v>0</v>
      </c>
      <c r="K65" s="11"/>
      <c r="N65" s="288">
        <f t="shared" si="0"/>
        <v>0</v>
      </c>
    </row>
    <row r="66" spans="1:14" ht="75" customHeight="1">
      <c r="A66" s="57" t="s">
        <v>156</v>
      </c>
      <c r="B66" s="46" t="s">
        <v>2</v>
      </c>
      <c r="C66" s="47" t="s">
        <v>19</v>
      </c>
      <c r="D66" s="43">
        <v>0</v>
      </c>
      <c r="E66" s="43">
        <f t="shared" si="9"/>
        <v>0</v>
      </c>
      <c r="F66" s="56">
        <f t="shared" si="10"/>
        <v>70000</v>
      </c>
      <c r="G66" s="45">
        <v>70000</v>
      </c>
      <c r="H66" s="3">
        <v>0</v>
      </c>
      <c r="I66" s="3">
        <v>0</v>
      </c>
      <c r="J66" s="6">
        <v>0</v>
      </c>
      <c r="K66" s="11"/>
      <c r="N66" s="288">
        <f t="shared" si="0"/>
        <v>0</v>
      </c>
    </row>
    <row r="67" spans="1:14" ht="30" customHeight="1">
      <c r="A67" s="57" t="s">
        <v>118</v>
      </c>
      <c r="B67" s="46" t="s">
        <v>2</v>
      </c>
      <c r="C67" s="47" t="s">
        <v>19</v>
      </c>
      <c r="D67" s="43">
        <v>0</v>
      </c>
      <c r="E67" s="43">
        <f t="shared" si="9"/>
        <v>0</v>
      </c>
      <c r="F67" s="56">
        <f t="shared" si="10"/>
        <v>70000</v>
      </c>
      <c r="G67" s="45">
        <v>70000</v>
      </c>
      <c r="H67" s="3">
        <v>0</v>
      </c>
      <c r="I67" s="3">
        <v>0</v>
      </c>
      <c r="J67" s="6">
        <v>0</v>
      </c>
      <c r="K67" s="11"/>
      <c r="N67" s="288">
        <f t="shared" si="0"/>
        <v>0</v>
      </c>
    </row>
    <row r="68" spans="1:14" ht="30.75" customHeight="1" thickBot="1">
      <c r="A68" s="513" t="s">
        <v>20</v>
      </c>
      <c r="B68" s="514"/>
      <c r="C68" s="515"/>
      <c r="D68" s="115">
        <f aca="true" t="shared" si="11" ref="D68:J68">SUM(D62:D67)</f>
        <v>290581</v>
      </c>
      <c r="E68" s="115">
        <f t="shared" si="11"/>
        <v>290581</v>
      </c>
      <c r="F68" s="115">
        <f t="shared" si="11"/>
        <v>578581</v>
      </c>
      <c r="G68" s="115">
        <f t="shared" si="11"/>
        <v>288000</v>
      </c>
      <c r="H68" s="116">
        <f t="shared" si="11"/>
        <v>0</v>
      </c>
      <c r="I68" s="116">
        <f t="shared" si="11"/>
        <v>0</v>
      </c>
      <c r="J68" s="117">
        <f t="shared" si="11"/>
        <v>0</v>
      </c>
      <c r="K68" s="11"/>
      <c r="N68" s="288">
        <f t="shared" si="0"/>
        <v>0</v>
      </c>
    </row>
    <row r="69" spans="1:14" ht="15.75" thickBot="1">
      <c r="A69" s="476" t="s">
        <v>21</v>
      </c>
      <c r="B69" s="477"/>
      <c r="C69" s="477"/>
      <c r="D69" s="477"/>
      <c r="E69" s="477"/>
      <c r="F69" s="477"/>
      <c r="G69" s="477"/>
      <c r="H69" s="477"/>
      <c r="I69" s="477"/>
      <c r="J69" s="478"/>
      <c r="K69" s="11"/>
      <c r="N69" s="288">
        <f t="shared" si="0"/>
        <v>0</v>
      </c>
    </row>
    <row r="70" spans="1:15" s="7" customFormat="1" ht="29.25" customHeight="1">
      <c r="A70" s="63" t="s">
        <v>154</v>
      </c>
      <c r="B70" s="4" t="s">
        <v>2</v>
      </c>
      <c r="C70" s="5" t="s">
        <v>22</v>
      </c>
      <c r="D70" s="43">
        <v>1000000</v>
      </c>
      <c r="E70" s="43">
        <f>D70</f>
        <v>1000000</v>
      </c>
      <c r="F70" s="44">
        <f>D70+G70+H70+I70+J70</f>
        <v>1000000</v>
      </c>
      <c r="G70" s="141">
        <v>0</v>
      </c>
      <c r="H70" s="142">
        <v>0</v>
      </c>
      <c r="I70" s="142">
        <v>0</v>
      </c>
      <c r="J70" s="143">
        <v>0</v>
      </c>
      <c r="K70" s="11"/>
      <c r="L70" s="12"/>
      <c r="M70" s="12"/>
      <c r="N70" s="288">
        <f t="shared" si="0"/>
        <v>0</v>
      </c>
      <c r="O70" s="12"/>
    </row>
    <row r="71" spans="1:15" s="7" customFormat="1" ht="35.25" customHeight="1">
      <c r="A71" s="57" t="s">
        <v>145</v>
      </c>
      <c r="B71" s="46" t="s">
        <v>2</v>
      </c>
      <c r="C71" s="47" t="s">
        <v>22</v>
      </c>
      <c r="D71" s="48">
        <v>305000</v>
      </c>
      <c r="E71" s="43">
        <f aca="true" t="shared" si="12" ref="E71:E117">D71</f>
        <v>305000</v>
      </c>
      <c r="F71" s="44">
        <f aca="true" t="shared" si="13" ref="F71:F117">D71+G71+H71+I71+J71</f>
        <v>305000</v>
      </c>
      <c r="G71" s="141">
        <v>0</v>
      </c>
      <c r="H71" s="142">
        <v>0</v>
      </c>
      <c r="I71" s="142">
        <v>0</v>
      </c>
      <c r="J71" s="143">
        <v>0</v>
      </c>
      <c r="K71" s="11"/>
      <c r="L71" s="12"/>
      <c r="M71" s="11"/>
      <c r="N71" s="288">
        <f t="shared" si="0"/>
        <v>0</v>
      </c>
      <c r="O71" s="12"/>
    </row>
    <row r="72" spans="1:15" s="7" customFormat="1" ht="26.25">
      <c r="A72" s="57" t="s">
        <v>153</v>
      </c>
      <c r="B72" s="46" t="s">
        <v>2</v>
      </c>
      <c r="C72" s="47" t="s">
        <v>22</v>
      </c>
      <c r="D72" s="48">
        <v>215000</v>
      </c>
      <c r="E72" s="43">
        <f t="shared" si="12"/>
        <v>215000</v>
      </c>
      <c r="F72" s="44">
        <f t="shared" si="13"/>
        <v>215000</v>
      </c>
      <c r="G72" s="141">
        <v>0</v>
      </c>
      <c r="H72" s="142">
        <v>0</v>
      </c>
      <c r="I72" s="142">
        <v>0</v>
      </c>
      <c r="J72" s="143">
        <v>0</v>
      </c>
      <c r="K72" s="11"/>
      <c r="L72" s="12"/>
      <c r="M72" s="11"/>
      <c r="N72" s="288">
        <f t="shared" si="0"/>
        <v>0</v>
      </c>
      <c r="O72" s="12"/>
    </row>
    <row r="73" spans="1:15" s="7" customFormat="1" ht="44.25" customHeight="1">
      <c r="A73" s="57" t="s">
        <v>28</v>
      </c>
      <c r="B73" s="46" t="s">
        <v>2</v>
      </c>
      <c r="C73" s="47" t="s">
        <v>22</v>
      </c>
      <c r="D73" s="48">
        <v>1540000</v>
      </c>
      <c r="E73" s="43">
        <f t="shared" si="12"/>
        <v>1540000</v>
      </c>
      <c r="F73" s="44">
        <f t="shared" si="13"/>
        <v>1540000</v>
      </c>
      <c r="G73" s="45">
        <v>0</v>
      </c>
      <c r="H73" s="3">
        <v>0</v>
      </c>
      <c r="I73" s="3">
        <v>0</v>
      </c>
      <c r="J73" s="6">
        <v>0</v>
      </c>
      <c r="K73" s="11"/>
      <c r="L73" s="12"/>
      <c r="M73" s="11"/>
      <c r="N73" s="288">
        <f t="shared" si="0"/>
        <v>0</v>
      </c>
      <c r="O73" s="12"/>
    </row>
    <row r="74" spans="1:15" s="7" customFormat="1" ht="15">
      <c r="A74" s="57" t="s">
        <v>121</v>
      </c>
      <c r="B74" s="46" t="s">
        <v>2</v>
      </c>
      <c r="C74" s="47" t="s">
        <v>22</v>
      </c>
      <c r="D74" s="48">
        <v>6100000</v>
      </c>
      <c r="E74" s="43">
        <f t="shared" si="12"/>
        <v>6100000</v>
      </c>
      <c r="F74" s="44">
        <f t="shared" si="13"/>
        <v>6100000</v>
      </c>
      <c r="G74" s="45">
        <v>0</v>
      </c>
      <c r="H74" s="3">
        <v>0</v>
      </c>
      <c r="I74" s="3">
        <v>0</v>
      </c>
      <c r="J74" s="6">
        <v>0</v>
      </c>
      <c r="K74" s="11"/>
      <c r="L74" s="12"/>
      <c r="M74" s="12"/>
      <c r="N74" s="288">
        <f t="shared" si="0"/>
        <v>0</v>
      </c>
      <c r="O74" s="12"/>
    </row>
    <row r="75" spans="1:15" s="7" customFormat="1" ht="15">
      <c r="A75" s="57" t="s">
        <v>57</v>
      </c>
      <c r="B75" s="46" t="s">
        <v>2</v>
      </c>
      <c r="C75" s="47" t="s">
        <v>22</v>
      </c>
      <c r="D75" s="48">
        <v>1000</v>
      </c>
      <c r="E75" s="43">
        <f t="shared" si="12"/>
        <v>1000</v>
      </c>
      <c r="F75" s="44">
        <f t="shared" si="13"/>
        <v>290000</v>
      </c>
      <c r="G75" s="45">
        <v>289000</v>
      </c>
      <c r="H75" s="3">
        <v>0</v>
      </c>
      <c r="I75" s="3">
        <v>0</v>
      </c>
      <c r="J75" s="6">
        <v>0</v>
      </c>
      <c r="K75" s="11"/>
      <c r="L75" s="12"/>
      <c r="M75" s="12"/>
      <c r="N75" s="288">
        <f t="shared" si="0"/>
        <v>0</v>
      </c>
      <c r="O75" s="12"/>
    </row>
    <row r="76" spans="1:14" s="7" customFormat="1" ht="26.25">
      <c r="A76" s="57" t="s">
        <v>143</v>
      </c>
      <c r="B76" s="46" t="s">
        <v>2</v>
      </c>
      <c r="C76" s="47" t="s">
        <v>22</v>
      </c>
      <c r="D76" s="48">
        <v>42745</v>
      </c>
      <c r="E76" s="43">
        <f t="shared" si="12"/>
        <v>42745</v>
      </c>
      <c r="F76" s="44">
        <f t="shared" si="13"/>
        <v>100270</v>
      </c>
      <c r="G76" s="45">
        <v>57525</v>
      </c>
      <c r="H76" s="3">
        <v>0</v>
      </c>
      <c r="I76" s="3">
        <v>0</v>
      </c>
      <c r="J76" s="6">
        <v>0</v>
      </c>
      <c r="K76" s="11"/>
      <c r="N76" s="288">
        <f t="shared" si="0"/>
        <v>0</v>
      </c>
    </row>
    <row r="77" spans="1:14" s="7" customFormat="1" ht="39">
      <c r="A77" s="57" t="s">
        <v>148</v>
      </c>
      <c r="B77" s="46" t="s">
        <v>2</v>
      </c>
      <c r="C77" s="47" t="s">
        <v>22</v>
      </c>
      <c r="D77" s="48">
        <v>26000</v>
      </c>
      <c r="E77" s="43">
        <f t="shared" si="12"/>
        <v>26000</v>
      </c>
      <c r="F77" s="44">
        <f t="shared" si="13"/>
        <v>26000</v>
      </c>
      <c r="G77" s="45">
        <v>0</v>
      </c>
      <c r="H77" s="3">
        <v>0</v>
      </c>
      <c r="I77" s="3">
        <v>0</v>
      </c>
      <c r="J77" s="6">
        <v>0</v>
      </c>
      <c r="K77" s="11"/>
      <c r="N77" s="288">
        <f t="shared" si="0"/>
        <v>0</v>
      </c>
    </row>
    <row r="78" spans="1:15" s="7" customFormat="1" ht="15">
      <c r="A78" s="57" t="s">
        <v>61</v>
      </c>
      <c r="B78" s="46" t="s">
        <v>2</v>
      </c>
      <c r="C78" s="47" t="s">
        <v>22</v>
      </c>
      <c r="D78" s="48">
        <v>156000</v>
      </c>
      <c r="E78" s="43">
        <f t="shared" si="12"/>
        <v>156000</v>
      </c>
      <c r="F78" s="44">
        <f t="shared" si="13"/>
        <v>156000</v>
      </c>
      <c r="G78" s="45">
        <v>0</v>
      </c>
      <c r="H78" s="3">
        <v>0</v>
      </c>
      <c r="I78" s="3">
        <v>0</v>
      </c>
      <c r="J78" s="6">
        <v>0</v>
      </c>
      <c r="K78" s="11"/>
      <c r="L78" s="12"/>
      <c r="M78" s="12"/>
      <c r="N78" s="288">
        <f t="shared" si="0"/>
        <v>0</v>
      </c>
      <c r="O78" s="12"/>
    </row>
    <row r="79" spans="1:15" s="7" customFormat="1" ht="15">
      <c r="A79" s="57" t="s">
        <v>60</v>
      </c>
      <c r="B79" s="46" t="s">
        <v>2</v>
      </c>
      <c r="C79" s="47" t="s">
        <v>22</v>
      </c>
      <c r="D79" s="48">
        <v>157000</v>
      </c>
      <c r="E79" s="43">
        <f t="shared" si="12"/>
        <v>157000</v>
      </c>
      <c r="F79" s="44">
        <f t="shared" si="13"/>
        <v>157000</v>
      </c>
      <c r="G79" s="45">
        <v>0</v>
      </c>
      <c r="H79" s="3">
        <v>0</v>
      </c>
      <c r="I79" s="3">
        <v>0</v>
      </c>
      <c r="J79" s="6">
        <v>0</v>
      </c>
      <c r="K79" s="11"/>
      <c r="L79" s="12"/>
      <c r="M79" s="12"/>
      <c r="N79" s="288">
        <f t="shared" si="0"/>
        <v>0</v>
      </c>
      <c r="O79" s="12"/>
    </row>
    <row r="80" spans="1:15" s="7" customFormat="1" ht="15">
      <c r="A80" s="57" t="s">
        <v>59</v>
      </c>
      <c r="B80" s="46" t="s">
        <v>2</v>
      </c>
      <c r="C80" s="47" t="s">
        <v>22</v>
      </c>
      <c r="D80" s="48">
        <v>146000</v>
      </c>
      <c r="E80" s="43">
        <f t="shared" si="12"/>
        <v>146000</v>
      </c>
      <c r="F80" s="44">
        <f t="shared" si="13"/>
        <v>157000</v>
      </c>
      <c r="G80" s="45">
        <v>11000</v>
      </c>
      <c r="H80" s="3">
        <v>0</v>
      </c>
      <c r="I80" s="3">
        <v>0</v>
      </c>
      <c r="J80" s="6">
        <v>0</v>
      </c>
      <c r="K80" s="11"/>
      <c r="L80" s="12"/>
      <c r="M80" s="12"/>
      <c r="N80" s="288">
        <f t="shared" si="0"/>
        <v>0</v>
      </c>
      <c r="O80" s="12"/>
    </row>
    <row r="81" spans="1:15" s="7" customFormat="1" ht="31.5" customHeight="1">
      <c r="A81" s="57" t="s">
        <v>302</v>
      </c>
      <c r="B81" s="46" t="s">
        <v>2</v>
      </c>
      <c r="C81" s="47" t="s">
        <v>22</v>
      </c>
      <c r="D81" s="48">
        <v>160000</v>
      </c>
      <c r="E81" s="43">
        <f t="shared" si="12"/>
        <v>160000</v>
      </c>
      <c r="F81" s="44">
        <f t="shared" si="13"/>
        <v>160000</v>
      </c>
      <c r="G81" s="45">
        <v>0</v>
      </c>
      <c r="H81" s="3">
        <v>0</v>
      </c>
      <c r="I81" s="3">
        <v>0</v>
      </c>
      <c r="J81" s="6">
        <v>0</v>
      </c>
      <c r="K81" s="11"/>
      <c r="L81" s="12"/>
      <c r="M81" s="12"/>
      <c r="N81" s="288">
        <f t="shared" si="0"/>
        <v>0</v>
      </c>
      <c r="O81" s="12"/>
    </row>
    <row r="82" spans="1:15" s="7" customFormat="1" ht="29.25" customHeight="1">
      <c r="A82" s="57" t="s">
        <v>58</v>
      </c>
      <c r="B82" s="46" t="s">
        <v>2</v>
      </c>
      <c r="C82" s="47" t="s">
        <v>22</v>
      </c>
      <c r="D82" s="48">
        <v>1000</v>
      </c>
      <c r="E82" s="43">
        <f t="shared" si="12"/>
        <v>1000</v>
      </c>
      <c r="F82" s="44">
        <f t="shared" si="13"/>
        <v>99000</v>
      </c>
      <c r="G82" s="45">
        <v>98000</v>
      </c>
      <c r="H82" s="3">
        <v>0</v>
      </c>
      <c r="I82" s="3">
        <v>0</v>
      </c>
      <c r="J82" s="6">
        <v>0</v>
      </c>
      <c r="K82" s="11"/>
      <c r="L82" s="12"/>
      <c r="M82" s="12"/>
      <c r="N82" s="288">
        <f t="shared" si="0"/>
        <v>0</v>
      </c>
      <c r="O82" s="12"/>
    </row>
    <row r="83" spans="1:15" s="7" customFormat="1" ht="26.25">
      <c r="A83" s="57" t="s">
        <v>86</v>
      </c>
      <c r="B83" s="46" t="s">
        <v>2</v>
      </c>
      <c r="C83" s="47" t="s">
        <v>22</v>
      </c>
      <c r="D83" s="48">
        <v>154819</v>
      </c>
      <c r="E83" s="43">
        <f t="shared" si="12"/>
        <v>154819</v>
      </c>
      <c r="F83" s="44">
        <f t="shared" si="13"/>
        <v>154819</v>
      </c>
      <c r="G83" s="45">
        <v>0</v>
      </c>
      <c r="H83" s="3">
        <v>0</v>
      </c>
      <c r="I83" s="3">
        <v>0</v>
      </c>
      <c r="J83" s="6">
        <v>0</v>
      </c>
      <c r="K83" s="11"/>
      <c r="L83" s="12"/>
      <c r="M83" s="12"/>
      <c r="N83" s="288">
        <f t="shared" si="0"/>
        <v>0</v>
      </c>
      <c r="O83" s="12"/>
    </row>
    <row r="84" spans="1:15" s="7" customFormat="1" ht="26.25">
      <c r="A84" s="57" t="s">
        <v>160</v>
      </c>
      <c r="B84" s="46" t="s">
        <v>2</v>
      </c>
      <c r="C84" s="47" t="s">
        <v>22</v>
      </c>
      <c r="D84" s="48">
        <v>27000</v>
      </c>
      <c r="E84" s="43">
        <f t="shared" si="12"/>
        <v>27000</v>
      </c>
      <c r="F84" s="44">
        <f t="shared" si="13"/>
        <v>27000</v>
      </c>
      <c r="G84" s="45">
        <v>0</v>
      </c>
      <c r="H84" s="3">
        <v>0</v>
      </c>
      <c r="I84" s="3">
        <v>0</v>
      </c>
      <c r="J84" s="6">
        <v>0</v>
      </c>
      <c r="K84" s="11"/>
      <c r="L84" s="12"/>
      <c r="M84" s="12"/>
      <c r="N84" s="288">
        <f t="shared" si="0"/>
        <v>0</v>
      </c>
      <c r="O84" s="12"/>
    </row>
    <row r="85" spans="1:14" s="7" customFormat="1" ht="26.25">
      <c r="A85" s="57" t="s">
        <v>150</v>
      </c>
      <c r="B85" s="46" t="s">
        <v>2</v>
      </c>
      <c r="C85" s="47" t="s">
        <v>22</v>
      </c>
      <c r="D85" s="48">
        <v>17000</v>
      </c>
      <c r="E85" s="43">
        <f t="shared" si="12"/>
        <v>17000</v>
      </c>
      <c r="F85" s="44">
        <f t="shared" si="13"/>
        <v>17000</v>
      </c>
      <c r="G85" s="45">
        <v>0</v>
      </c>
      <c r="H85" s="3">
        <v>0</v>
      </c>
      <c r="I85" s="3">
        <v>0</v>
      </c>
      <c r="J85" s="6">
        <v>0</v>
      </c>
      <c r="K85" s="11"/>
      <c r="N85" s="288">
        <f t="shared" si="0"/>
        <v>0</v>
      </c>
    </row>
    <row r="86" spans="1:14" s="7" customFormat="1" ht="30.75" customHeight="1">
      <c r="A86" s="57" t="s">
        <v>184</v>
      </c>
      <c r="B86" s="46" t="s">
        <v>2</v>
      </c>
      <c r="C86" s="47" t="s">
        <v>22</v>
      </c>
      <c r="D86" s="48">
        <v>1000</v>
      </c>
      <c r="E86" s="43">
        <f t="shared" si="12"/>
        <v>1000</v>
      </c>
      <c r="F86" s="44">
        <f t="shared" si="13"/>
        <v>160650</v>
      </c>
      <c r="G86" s="45">
        <v>159650</v>
      </c>
      <c r="H86" s="3"/>
      <c r="I86" s="3"/>
      <c r="J86" s="6"/>
      <c r="K86" s="11"/>
      <c r="N86" s="288">
        <f t="shared" si="0"/>
        <v>0</v>
      </c>
    </row>
    <row r="87" spans="1:14" s="7" customFormat="1" ht="28.5" customHeight="1">
      <c r="A87" s="57" t="s">
        <v>213</v>
      </c>
      <c r="B87" s="46" t="s">
        <v>2</v>
      </c>
      <c r="C87" s="47" t="s">
        <v>22</v>
      </c>
      <c r="D87" s="48">
        <v>1000</v>
      </c>
      <c r="E87" s="43">
        <f t="shared" si="12"/>
        <v>1000</v>
      </c>
      <c r="F87" s="44">
        <f t="shared" si="13"/>
        <v>40000</v>
      </c>
      <c r="G87" s="45">
        <v>39000</v>
      </c>
      <c r="H87" s="3">
        <v>0</v>
      </c>
      <c r="I87" s="3">
        <v>0</v>
      </c>
      <c r="J87" s="6">
        <v>0</v>
      </c>
      <c r="K87" s="11"/>
      <c r="N87" s="288">
        <f t="shared" si="0"/>
        <v>0</v>
      </c>
    </row>
    <row r="88" spans="1:14" s="7" customFormat="1" ht="34.5" customHeight="1">
      <c r="A88" s="57" t="s">
        <v>214</v>
      </c>
      <c r="B88" s="46" t="s">
        <v>2</v>
      </c>
      <c r="C88" s="47" t="s">
        <v>22</v>
      </c>
      <c r="D88" s="48">
        <v>0</v>
      </c>
      <c r="E88" s="43">
        <f t="shared" si="12"/>
        <v>0</v>
      </c>
      <c r="F88" s="44">
        <f t="shared" si="13"/>
        <v>11900</v>
      </c>
      <c r="G88" s="45">
        <v>11900</v>
      </c>
      <c r="H88" s="3">
        <v>0</v>
      </c>
      <c r="I88" s="3">
        <v>0</v>
      </c>
      <c r="J88" s="6">
        <v>0</v>
      </c>
      <c r="K88" s="11"/>
      <c r="N88" s="288">
        <f t="shared" si="0"/>
        <v>0</v>
      </c>
    </row>
    <row r="89" spans="1:14" s="7" customFormat="1" ht="25.5" customHeight="1">
      <c r="A89" s="57" t="s">
        <v>215</v>
      </c>
      <c r="B89" s="46" t="s">
        <v>2</v>
      </c>
      <c r="C89" s="47" t="s">
        <v>22</v>
      </c>
      <c r="D89" s="48">
        <v>0</v>
      </c>
      <c r="E89" s="43">
        <f t="shared" si="12"/>
        <v>0</v>
      </c>
      <c r="F89" s="44">
        <f t="shared" si="13"/>
        <v>11900</v>
      </c>
      <c r="G89" s="45">
        <v>11900</v>
      </c>
      <c r="H89" s="3">
        <v>0</v>
      </c>
      <c r="I89" s="3">
        <v>0</v>
      </c>
      <c r="J89" s="6">
        <v>0</v>
      </c>
      <c r="K89" s="11"/>
      <c r="N89" s="288">
        <f t="shared" si="0"/>
        <v>0</v>
      </c>
    </row>
    <row r="90" spans="1:14" s="7" customFormat="1" ht="27.75" customHeight="1">
      <c r="A90" s="57" t="s">
        <v>216</v>
      </c>
      <c r="B90" s="46" t="s">
        <v>2</v>
      </c>
      <c r="C90" s="47" t="s">
        <v>22</v>
      </c>
      <c r="D90" s="48">
        <v>0</v>
      </c>
      <c r="E90" s="43">
        <f t="shared" si="12"/>
        <v>0</v>
      </c>
      <c r="F90" s="44">
        <f t="shared" si="13"/>
        <v>11900</v>
      </c>
      <c r="G90" s="45">
        <v>11900</v>
      </c>
      <c r="H90" s="3">
        <v>0</v>
      </c>
      <c r="I90" s="3">
        <v>0</v>
      </c>
      <c r="J90" s="6">
        <v>0</v>
      </c>
      <c r="K90" s="11"/>
      <c r="N90" s="288">
        <f t="shared" si="0"/>
        <v>0</v>
      </c>
    </row>
    <row r="91" spans="1:14" s="7" customFormat="1" ht="26.25">
      <c r="A91" s="57" t="s">
        <v>217</v>
      </c>
      <c r="B91" s="46" t="s">
        <v>2</v>
      </c>
      <c r="C91" s="47" t="s">
        <v>22</v>
      </c>
      <c r="D91" s="48">
        <v>0</v>
      </c>
      <c r="E91" s="43">
        <f t="shared" si="12"/>
        <v>0</v>
      </c>
      <c r="F91" s="44">
        <f t="shared" si="13"/>
        <v>28560</v>
      </c>
      <c r="G91" s="45">
        <v>28560</v>
      </c>
      <c r="H91" s="3">
        <v>0</v>
      </c>
      <c r="I91" s="3">
        <v>0</v>
      </c>
      <c r="J91" s="6">
        <v>0</v>
      </c>
      <c r="K91" s="11"/>
      <c r="N91" s="288">
        <f aca="true" t="shared" si="14" ref="N91:N156">E91+G91-F91+H91+I91+J91</f>
        <v>0</v>
      </c>
    </row>
    <row r="92" spans="1:14" s="7" customFormat="1" ht="26.25">
      <c r="A92" s="57" t="s">
        <v>218</v>
      </c>
      <c r="B92" s="46" t="s">
        <v>2</v>
      </c>
      <c r="C92" s="47" t="s">
        <v>22</v>
      </c>
      <c r="D92" s="48">
        <v>0</v>
      </c>
      <c r="E92" s="43">
        <f t="shared" si="12"/>
        <v>0</v>
      </c>
      <c r="F92" s="44">
        <f t="shared" si="13"/>
        <v>11900</v>
      </c>
      <c r="G92" s="45">
        <v>11900</v>
      </c>
      <c r="H92" s="3">
        <v>0</v>
      </c>
      <c r="I92" s="3">
        <v>0</v>
      </c>
      <c r="J92" s="6">
        <v>0</v>
      </c>
      <c r="K92" s="11"/>
      <c r="N92" s="288">
        <f t="shared" si="14"/>
        <v>0</v>
      </c>
    </row>
    <row r="93" spans="1:14" s="7" customFormat="1" ht="26.25">
      <c r="A93" s="57" t="s">
        <v>219</v>
      </c>
      <c r="B93" s="46" t="s">
        <v>2</v>
      </c>
      <c r="C93" s="47" t="s">
        <v>22</v>
      </c>
      <c r="D93" s="48">
        <v>0</v>
      </c>
      <c r="E93" s="43">
        <f t="shared" si="12"/>
        <v>0</v>
      </c>
      <c r="F93" s="44">
        <f t="shared" si="13"/>
        <v>14280</v>
      </c>
      <c r="G93" s="45">
        <v>14280</v>
      </c>
      <c r="H93" s="3">
        <v>0</v>
      </c>
      <c r="I93" s="3">
        <v>0</v>
      </c>
      <c r="J93" s="6">
        <v>0</v>
      </c>
      <c r="K93" s="11"/>
      <c r="N93" s="288">
        <f t="shared" si="14"/>
        <v>0</v>
      </c>
    </row>
    <row r="94" spans="1:15" ht="16.5" customHeight="1">
      <c r="A94" s="57" t="s">
        <v>220</v>
      </c>
      <c r="B94" s="46" t="s">
        <v>2</v>
      </c>
      <c r="C94" s="47" t="s">
        <v>22</v>
      </c>
      <c r="D94" s="48">
        <v>0</v>
      </c>
      <c r="E94" s="43">
        <f t="shared" si="12"/>
        <v>0</v>
      </c>
      <c r="F94" s="44">
        <f t="shared" si="13"/>
        <v>9520</v>
      </c>
      <c r="G94" s="45">
        <v>9520</v>
      </c>
      <c r="H94" s="3">
        <v>0</v>
      </c>
      <c r="I94" s="3">
        <v>0</v>
      </c>
      <c r="J94" s="6">
        <v>0</v>
      </c>
      <c r="K94" s="11"/>
      <c r="L94" s="7"/>
      <c r="M94" s="7"/>
      <c r="N94" s="288">
        <f t="shared" si="14"/>
        <v>0</v>
      </c>
      <c r="O94" s="7"/>
    </row>
    <row r="95" spans="1:15" ht="26.25">
      <c r="A95" s="57" t="s">
        <v>251</v>
      </c>
      <c r="B95" s="46" t="s">
        <v>2</v>
      </c>
      <c r="C95" s="47" t="s">
        <v>22</v>
      </c>
      <c r="D95" s="48">
        <v>1000</v>
      </c>
      <c r="E95" s="43">
        <f t="shared" si="12"/>
        <v>1000</v>
      </c>
      <c r="F95" s="44">
        <f t="shared" si="13"/>
        <v>160000</v>
      </c>
      <c r="G95" s="45">
        <v>159000</v>
      </c>
      <c r="H95" s="3">
        <v>0</v>
      </c>
      <c r="I95" s="3">
        <v>0</v>
      </c>
      <c r="J95" s="6">
        <v>0</v>
      </c>
      <c r="K95" s="11"/>
      <c r="L95" s="7"/>
      <c r="M95" s="7"/>
      <c r="N95" s="288">
        <f t="shared" si="14"/>
        <v>0</v>
      </c>
      <c r="O95" s="7"/>
    </row>
    <row r="96" spans="1:15" s="18" customFormat="1" ht="26.25">
      <c r="A96" s="57" t="s">
        <v>252</v>
      </c>
      <c r="B96" s="46" t="s">
        <v>2</v>
      </c>
      <c r="C96" s="47" t="s">
        <v>22</v>
      </c>
      <c r="D96" s="48">
        <v>1000</v>
      </c>
      <c r="E96" s="43">
        <f t="shared" si="12"/>
        <v>1000</v>
      </c>
      <c r="F96" s="44">
        <f t="shared" si="13"/>
        <v>160000</v>
      </c>
      <c r="G96" s="45">
        <v>159000</v>
      </c>
      <c r="H96" s="3">
        <v>0</v>
      </c>
      <c r="I96" s="3">
        <v>0</v>
      </c>
      <c r="J96" s="6">
        <v>0</v>
      </c>
      <c r="K96" s="11"/>
      <c r="L96" s="7"/>
      <c r="M96" s="7"/>
      <c r="N96" s="288">
        <f t="shared" si="14"/>
        <v>0</v>
      </c>
      <c r="O96" s="7"/>
    </row>
    <row r="97" spans="1:15" s="18" customFormat="1" ht="26.25">
      <c r="A97" s="57" t="s">
        <v>253</v>
      </c>
      <c r="B97" s="46" t="s">
        <v>2</v>
      </c>
      <c r="C97" s="47" t="s">
        <v>22</v>
      </c>
      <c r="D97" s="48">
        <v>1000</v>
      </c>
      <c r="E97" s="43">
        <f t="shared" si="12"/>
        <v>1000</v>
      </c>
      <c r="F97" s="44">
        <f t="shared" si="13"/>
        <v>160000</v>
      </c>
      <c r="G97" s="45">
        <v>159000</v>
      </c>
      <c r="H97" s="3">
        <v>0</v>
      </c>
      <c r="I97" s="3">
        <v>0</v>
      </c>
      <c r="J97" s="6">
        <v>0</v>
      </c>
      <c r="K97" s="11"/>
      <c r="L97" s="7"/>
      <c r="M97" s="7"/>
      <c r="N97" s="288">
        <f t="shared" si="14"/>
        <v>0</v>
      </c>
      <c r="O97" s="7"/>
    </row>
    <row r="98" spans="1:15" s="18" customFormat="1" ht="26.25">
      <c r="A98" s="57" t="s">
        <v>254</v>
      </c>
      <c r="B98" s="46" t="s">
        <v>2</v>
      </c>
      <c r="C98" s="47" t="s">
        <v>22</v>
      </c>
      <c r="D98" s="48">
        <v>1000</v>
      </c>
      <c r="E98" s="43">
        <f t="shared" si="12"/>
        <v>1000</v>
      </c>
      <c r="F98" s="44">
        <f t="shared" si="13"/>
        <v>160000</v>
      </c>
      <c r="G98" s="45">
        <v>159000</v>
      </c>
      <c r="H98" s="3">
        <v>0</v>
      </c>
      <c r="I98" s="3">
        <v>0</v>
      </c>
      <c r="J98" s="6">
        <v>0</v>
      </c>
      <c r="K98" s="11"/>
      <c r="L98" s="7"/>
      <c r="M98" s="7"/>
      <c r="N98" s="288">
        <f t="shared" si="14"/>
        <v>0</v>
      </c>
      <c r="O98" s="7"/>
    </row>
    <row r="99" spans="1:15" s="2" customFormat="1" ht="26.25">
      <c r="A99" s="57" t="s">
        <v>255</v>
      </c>
      <c r="B99" s="46" t="s">
        <v>2</v>
      </c>
      <c r="C99" s="47" t="s">
        <v>22</v>
      </c>
      <c r="D99" s="48">
        <v>1000</v>
      </c>
      <c r="E99" s="43">
        <f t="shared" si="12"/>
        <v>1000</v>
      </c>
      <c r="F99" s="44">
        <f t="shared" si="13"/>
        <v>160000</v>
      </c>
      <c r="G99" s="45">
        <v>159000</v>
      </c>
      <c r="H99" s="3">
        <v>0</v>
      </c>
      <c r="I99" s="3">
        <v>0</v>
      </c>
      <c r="J99" s="6">
        <v>0</v>
      </c>
      <c r="K99" s="11"/>
      <c r="L99" s="7"/>
      <c r="M99" s="7"/>
      <c r="N99" s="288">
        <f t="shared" si="14"/>
        <v>0</v>
      </c>
      <c r="O99" s="7"/>
    </row>
    <row r="100" spans="1:15" ht="26.25">
      <c r="A100" s="57" t="s">
        <v>256</v>
      </c>
      <c r="B100" s="46" t="s">
        <v>2</v>
      </c>
      <c r="C100" s="47" t="s">
        <v>22</v>
      </c>
      <c r="D100" s="48">
        <v>1000</v>
      </c>
      <c r="E100" s="43">
        <f t="shared" si="12"/>
        <v>1000</v>
      </c>
      <c r="F100" s="44">
        <f t="shared" si="13"/>
        <v>160000</v>
      </c>
      <c r="G100" s="45">
        <v>159000</v>
      </c>
      <c r="H100" s="3">
        <v>0</v>
      </c>
      <c r="I100" s="3">
        <v>0</v>
      </c>
      <c r="J100" s="6">
        <v>0</v>
      </c>
      <c r="K100" s="11"/>
      <c r="L100" s="7"/>
      <c r="M100" s="7"/>
      <c r="N100" s="288">
        <f t="shared" si="14"/>
        <v>0</v>
      </c>
      <c r="O100" s="7"/>
    </row>
    <row r="101" spans="1:15" ht="26.25">
      <c r="A101" s="57" t="s">
        <v>257</v>
      </c>
      <c r="B101" s="46" t="s">
        <v>2</v>
      </c>
      <c r="C101" s="47" t="s">
        <v>22</v>
      </c>
      <c r="D101" s="48">
        <v>1000</v>
      </c>
      <c r="E101" s="43">
        <f t="shared" si="12"/>
        <v>1000</v>
      </c>
      <c r="F101" s="44">
        <f t="shared" si="13"/>
        <v>160000</v>
      </c>
      <c r="G101" s="45">
        <v>159000</v>
      </c>
      <c r="H101" s="3">
        <v>0</v>
      </c>
      <c r="I101" s="3">
        <v>0</v>
      </c>
      <c r="J101" s="6">
        <v>0</v>
      </c>
      <c r="K101" s="11"/>
      <c r="L101" s="7"/>
      <c r="M101" s="7"/>
      <c r="N101" s="288">
        <f t="shared" si="14"/>
        <v>0</v>
      </c>
      <c r="O101" s="7"/>
    </row>
    <row r="102" spans="1:15" ht="33.75" customHeight="1">
      <c r="A102" s="57" t="s">
        <v>258</v>
      </c>
      <c r="B102" s="46" t="s">
        <v>2</v>
      </c>
      <c r="C102" s="47" t="s">
        <v>22</v>
      </c>
      <c r="D102" s="48">
        <v>1000</v>
      </c>
      <c r="E102" s="43">
        <f t="shared" si="12"/>
        <v>1000</v>
      </c>
      <c r="F102" s="44">
        <f t="shared" si="13"/>
        <v>160000</v>
      </c>
      <c r="G102" s="45">
        <v>159000</v>
      </c>
      <c r="H102" s="3">
        <v>0</v>
      </c>
      <c r="I102" s="3">
        <v>0</v>
      </c>
      <c r="J102" s="6">
        <v>0</v>
      </c>
      <c r="K102" s="11"/>
      <c r="L102" s="7"/>
      <c r="M102" s="7"/>
      <c r="N102" s="288">
        <f t="shared" si="14"/>
        <v>0</v>
      </c>
      <c r="O102" s="7"/>
    </row>
    <row r="103" spans="1:15" ht="31.5" customHeight="1">
      <c r="A103" s="317" t="s">
        <v>355</v>
      </c>
      <c r="B103" s="318" t="s">
        <v>2</v>
      </c>
      <c r="C103" s="319" t="s">
        <v>22</v>
      </c>
      <c r="D103" s="320">
        <v>1000</v>
      </c>
      <c r="E103" s="321">
        <f t="shared" si="12"/>
        <v>1000</v>
      </c>
      <c r="F103" s="322">
        <f t="shared" si="13"/>
        <v>160000</v>
      </c>
      <c r="G103" s="323">
        <v>159000</v>
      </c>
      <c r="H103" s="324">
        <v>0</v>
      </c>
      <c r="I103" s="324">
        <v>0</v>
      </c>
      <c r="J103" s="325">
        <v>0</v>
      </c>
      <c r="K103" s="11"/>
      <c r="L103" s="7"/>
      <c r="M103" s="7"/>
      <c r="N103" s="288">
        <f t="shared" si="14"/>
        <v>0</v>
      </c>
      <c r="O103" s="7"/>
    </row>
    <row r="104" spans="1:15" ht="26.25">
      <c r="A104" s="317" t="s">
        <v>356</v>
      </c>
      <c r="B104" s="318" t="s">
        <v>2</v>
      </c>
      <c r="C104" s="319" t="s">
        <v>22</v>
      </c>
      <c r="D104" s="320">
        <v>1000</v>
      </c>
      <c r="E104" s="321">
        <f t="shared" si="12"/>
        <v>1000</v>
      </c>
      <c r="F104" s="322">
        <f t="shared" si="13"/>
        <v>160000</v>
      </c>
      <c r="G104" s="323">
        <v>159000</v>
      </c>
      <c r="H104" s="324">
        <v>0</v>
      </c>
      <c r="I104" s="324">
        <v>0</v>
      </c>
      <c r="J104" s="325">
        <v>0</v>
      </c>
      <c r="K104" s="11"/>
      <c r="L104" s="7"/>
      <c r="M104" s="7"/>
      <c r="N104" s="288">
        <f t="shared" si="14"/>
        <v>0</v>
      </c>
      <c r="O104" s="7"/>
    </row>
    <row r="105" spans="1:15" ht="31.5" customHeight="1">
      <c r="A105" s="317" t="s">
        <v>357</v>
      </c>
      <c r="B105" s="318" t="s">
        <v>2</v>
      </c>
      <c r="C105" s="319" t="s">
        <v>22</v>
      </c>
      <c r="D105" s="320">
        <v>1000</v>
      </c>
      <c r="E105" s="321">
        <f t="shared" si="12"/>
        <v>1000</v>
      </c>
      <c r="F105" s="322">
        <f t="shared" si="13"/>
        <v>160000</v>
      </c>
      <c r="G105" s="323">
        <v>159000</v>
      </c>
      <c r="H105" s="324">
        <v>0</v>
      </c>
      <c r="I105" s="324">
        <v>0</v>
      </c>
      <c r="J105" s="325">
        <v>0</v>
      </c>
      <c r="K105" s="11"/>
      <c r="L105" s="7"/>
      <c r="M105" s="7"/>
      <c r="N105" s="288">
        <f t="shared" si="14"/>
        <v>0</v>
      </c>
      <c r="O105" s="7"/>
    </row>
    <row r="106" spans="1:15" ht="27.75" customHeight="1">
      <c r="A106" s="317" t="s">
        <v>358</v>
      </c>
      <c r="B106" s="318" t="s">
        <v>2</v>
      </c>
      <c r="C106" s="319" t="s">
        <v>22</v>
      </c>
      <c r="D106" s="320">
        <v>1000</v>
      </c>
      <c r="E106" s="321">
        <f t="shared" si="12"/>
        <v>1000</v>
      </c>
      <c r="F106" s="322">
        <f t="shared" si="13"/>
        <v>160000</v>
      </c>
      <c r="G106" s="323">
        <v>159000</v>
      </c>
      <c r="H106" s="324">
        <v>0</v>
      </c>
      <c r="I106" s="324">
        <v>0</v>
      </c>
      <c r="J106" s="325">
        <v>0</v>
      </c>
      <c r="K106" s="11"/>
      <c r="L106" s="7"/>
      <c r="M106" s="7"/>
      <c r="N106" s="288">
        <f t="shared" si="14"/>
        <v>0</v>
      </c>
      <c r="O106" s="7"/>
    </row>
    <row r="107" spans="1:15" ht="27" customHeight="1">
      <c r="A107" s="57" t="s">
        <v>151</v>
      </c>
      <c r="B107" s="46" t="s">
        <v>2</v>
      </c>
      <c r="C107" s="47" t="s">
        <v>22</v>
      </c>
      <c r="D107" s="48">
        <v>37000</v>
      </c>
      <c r="E107" s="43">
        <f t="shared" si="12"/>
        <v>37000</v>
      </c>
      <c r="F107" s="44">
        <f t="shared" si="13"/>
        <v>37000</v>
      </c>
      <c r="G107" s="45">
        <v>0</v>
      </c>
      <c r="H107" s="3">
        <v>0</v>
      </c>
      <c r="I107" s="3">
        <v>0</v>
      </c>
      <c r="J107" s="6">
        <v>0</v>
      </c>
      <c r="K107" s="11"/>
      <c r="L107" s="7"/>
      <c r="M107" s="7"/>
      <c r="N107" s="288">
        <f t="shared" si="14"/>
        <v>0</v>
      </c>
      <c r="O107" s="7"/>
    </row>
    <row r="108" spans="1:15" ht="26.25">
      <c r="A108" s="57" t="s">
        <v>144</v>
      </c>
      <c r="B108" s="46" t="s">
        <v>2</v>
      </c>
      <c r="C108" s="47" t="s">
        <v>22</v>
      </c>
      <c r="D108" s="48">
        <v>0</v>
      </c>
      <c r="E108" s="43">
        <f t="shared" si="12"/>
        <v>0</v>
      </c>
      <c r="F108" s="44">
        <f t="shared" si="13"/>
        <v>133000</v>
      </c>
      <c r="G108" s="45">
        <v>133000</v>
      </c>
      <c r="H108" s="3">
        <v>0</v>
      </c>
      <c r="I108" s="3">
        <v>0</v>
      </c>
      <c r="J108" s="6">
        <v>0</v>
      </c>
      <c r="K108" s="11"/>
      <c r="L108" s="7"/>
      <c r="M108" s="7"/>
      <c r="N108" s="288">
        <f t="shared" si="14"/>
        <v>0</v>
      </c>
      <c r="O108" s="7"/>
    </row>
    <row r="109" spans="1:15" ht="39">
      <c r="A109" s="57" t="s">
        <v>147</v>
      </c>
      <c r="B109" s="46" t="s">
        <v>2</v>
      </c>
      <c r="C109" s="47" t="s">
        <v>22</v>
      </c>
      <c r="D109" s="48">
        <v>43000</v>
      </c>
      <c r="E109" s="43">
        <f t="shared" si="12"/>
        <v>43000</v>
      </c>
      <c r="F109" s="44">
        <f t="shared" si="13"/>
        <v>43000</v>
      </c>
      <c r="G109" s="45">
        <v>0</v>
      </c>
      <c r="H109" s="3">
        <v>0</v>
      </c>
      <c r="I109" s="3">
        <v>0</v>
      </c>
      <c r="J109" s="6">
        <v>0</v>
      </c>
      <c r="K109" s="11"/>
      <c r="L109" s="7"/>
      <c r="M109" s="7"/>
      <c r="N109" s="288">
        <f t="shared" si="14"/>
        <v>0</v>
      </c>
      <c r="O109" s="7"/>
    </row>
    <row r="110" spans="1:15" ht="19.5" customHeight="1">
      <c r="A110" s="57" t="s">
        <v>89</v>
      </c>
      <c r="B110" s="46" t="s">
        <v>2</v>
      </c>
      <c r="C110" s="47" t="s">
        <v>22</v>
      </c>
      <c r="D110" s="48">
        <v>0</v>
      </c>
      <c r="E110" s="43">
        <f t="shared" si="12"/>
        <v>0</v>
      </c>
      <c r="F110" s="44">
        <f t="shared" si="13"/>
        <v>150000</v>
      </c>
      <c r="G110" s="45">
        <v>150000</v>
      </c>
      <c r="H110" s="3">
        <v>0</v>
      </c>
      <c r="I110" s="3">
        <v>0</v>
      </c>
      <c r="J110" s="6">
        <v>0</v>
      </c>
      <c r="K110" s="11"/>
      <c r="L110" s="7"/>
      <c r="M110" s="7"/>
      <c r="N110" s="288">
        <f t="shared" si="14"/>
        <v>0</v>
      </c>
      <c r="O110" s="7"/>
    </row>
    <row r="111" spans="1:14" ht="15">
      <c r="A111" s="57" t="s">
        <v>90</v>
      </c>
      <c r="B111" s="46" t="s">
        <v>2</v>
      </c>
      <c r="C111" s="47" t="s">
        <v>22</v>
      </c>
      <c r="D111" s="48">
        <v>0</v>
      </c>
      <c r="E111" s="43">
        <f t="shared" si="12"/>
        <v>0</v>
      </c>
      <c r="F111" s="44">
        <f t="shared" si="13"/>
        <v>150000</v>
      </c>
      <c r="G111" s="45">
        <v>150000</v>
      </c>
      <c r="H111" s="3">
        <v>0</v>
      </c>
      <c r="I111" s="3">
        <v>0</v>
      </c>
      <c r="J111" s="6">
        <v>0</v>
      </c>
      <c r="K111" s="11"/>
      <c r="N111" s="288">
        <f t="shared" si="14"/>
        <v>0</v>
      </c>
    </row>
    <row r="112" spans="1:14" ht="15">
      <c r="A112" s="57" t="s">
        <v>29</v>
      </c>
      <c r="B112" s="46" t="s">
        <v>2</v>
      </c>
      <c r="C112" s="47" t="s">
        <v>22</v>
      </c>
      <c r="D112" s="48">
        <v>1098458</v>
      </c>
      <c r="E112" s="43">
        <f t="shared" si="12"/>
        <v>1098458</v>
      </c>
      <c r="F112" s="44">
        <f t="shared" si="13"/>
        <v>1098458</v>
      </c>
      <c r="G112" s="45">
        <v>0</v>
      </c>
      <c r="H112" s="3">
        <v>0</v>
      </c>
      <c r="I112" s="3">
        <v>0</v>
      </c>
      <c r="J112" s="6">
        <v>0</v>
      </c>
      <c r="K112" s="11"/>
      <c r="N112" s="288">
        <f t="shared" si="14"/>
        <v>0</v>
      </c>
    </row>
    <row r="113" spans="1:15" ht="12.75" customHeight="1">
      <c r="A113" s="57" t="s">
        <v>303</v>
      </c>
      <c r="B113" s="46" t="s">
        <v>2</v>
      </c>
      <c r="C113" s="47" t="s">
        <v>22</v>
      </c>
      <c r="D113" s="48">
        <v>30000</v>
      </c>
      <c r="E113" s="43">
        <f t="shared" si="12"/>
        <v>30000</v>
      </c>
      <c r="F113" s="44">
        <f t="shared" si="13"/>
        <v>30000</v>
      </c>
      <c r="G113" s="45">
        <v>0</v>
      </c>
      <c r="H113" s="3">
        <v>0</v>
      </c>
      <c r="I113" s="3">
        <v>0</v>
      </c>
      <c r="J113" s="6">
        <v>0</v>
      </c>
      <c r="K113" s="11"/>
      <c r="L113" s="18"/>
      <c r="M113" s="18"/>
      <c r="N113" s="288">
        <f t="shared" si="14"/>
        <v>0</v>
      </c>
      <c r="O113" s="18"/>
    </row>
    <row r="114" spans="1:15" ht="29.25" customHeight="1">
      <c r="A114" s="57" t="s">
        <v>227</v>
      </c>
      <c r="B114" s="46" t="s">
        <v>2</v>
      </c>
      <c r="C114" s="47" t="s">
        <v>22</v>
      </c>
      <c r="D114" s="48">
        <v>73000</v>
      </c>
      <c r="E114" s="43">
        <f t="shared" si="12"/>
        <v>73000</v>
      </c>
      <c r="F114" s="44">
        <f t="shared" si="13"/>
        <v>73000</v>
      </c>
      <c r="G114" s="45">
        <v>0</v>
      </c>
      <c r="H114" s="3">
        <v>0</v>
      </c>
      <c r="I114" s="3">
        <v>0</v>
      </c>
      <c r="J114" s="6">
        <v>0</v>
      </c>
      <c r="K114" s="11"/>
      <c r="L114" s="18"/>
      <c r="M114" s="18"/>
      <c r="N114" s="288">
        <f t="shared" si="14"/>
        <v>0</v>
      </c>
      <c r="O114" s="18"/>
    </row>
    <row r="115" spans="1:15" ht="26.25">
      <c r="A115" s="57" t="s">
        <v>30</v>
      </c>
      <c r="B115" s="46" t="s">
        <v>2</v>
      </c>
      <c r="C115" s="47" t="s">
        <v>22</v>
      </c>
      <c r="D115" s="48">
        <v>40000</v>
      </c>
      <c r="E115" s="43">
        <f t="shared" si="12"/>
        <v>40000</v>
      </c>
      <c r="F115" s="44">
        <f t="shared" si="13"/>
        <v>40000</v>
      </c>
      <c r="G115" s="45">
        <v>0</v>
      </c>
      <c r="H115" s="3">
        <v>0</v>
      </c>
      <c r="I115" s="3">
        <v>0</v>
      </c>
      <c r="J115" s="6">
        <v>0</v>
      </c>
      <c r="K115" s="11"/>
      <c r="L115" s="18"/>
      <c r="M115" s="18"/>
      <c r="N115" s="288">
        <f t="shared" si="14"/>
        <v>0</v>
      </c>
      <c r="O115" s="18"/>
    </row>
    <row r="116" spans="1:15" ht="15">
      <c r="A116" s="79" t="s">
        <v>149</v>
      </c>
      <c r="B116" s="80" t="s">
        <v>2</v>
      </c>
      <c r="C116" s="81" t="s">
        <v>22</v>
      </c>
      <c r="D116" s="82">
        <v>1000</v>
      </c>
      <c r="E116" s="43">
        <f t="shared" si="12"/>
        <v>1000</v>
      </c>
      <c r="F116" s="44">
        <f t="shared" si="13"/>
        <v>1000</v>
      </c>
      <c r="G116" s="83">
        <v>0</v>
      </c>
      <c r="H116" s="49">
        <v>0</v>
      </c>
      <c r="I116" s="49">
        <v>0</v>
      </c>
      <c r="J116" s="50">
        <v>0</v>
      </c>
      <c r="K116" s="11"/>
      <c r="L116" s="2"/>
      <c r="M116" s="2"/>
      <c r="N116" s="288">
        <f t="shared" si="14"/>
        <v>0</v>
      </c>
      <c r="O116" s="2"/>
    </row>
    <row r="117" spans="1:14" ht="27" thickBot="1">
      <c r="A117" s="118" t="s">
        <v>31</v>
      </c>
      <c r="B117" s="119" t="s">
        <v>2</v>
      </c>
      <c r="C117" s="120" t="s">
        <v>22</v>
      </c>
      <c r="D117" s="121">
        <v>580000</v>
      </c>
      <c r="E117" s="43">
        <f t="shared" si="12"/>
        <v>580000</v>
      </c>
      <c r="F117" s="44">
        <f t="shared" si="13"/>
        <v>580000</v>
      </c>
      <c r="G117" s="122">
        <v>0</v>
      </c>
      <c r="H117" s="123">
        <v>0</v>
      </c>
      <c r="I117" s="123">
        <v>0</v>
      </c>
      <c r="J117" s="124">
        <v>0</v>
      </c>
      <c r="N117" s="288">
        <f t="shared" si="14"/>
        <v>0</v>
      </c>
    </row>
    <row r="118" spans="1:14" ht="15.75" thickBot="1">
      <c r="A118" s="549" t="s">
        <v>23</v>
      </c>
      <c r="B118" s="550"/>
      <c r="C118" s="551"/>
      <c r="D118" s="326">
        <f aca="true" t="shared" si="15" ref="D118:J118">SUM(D70:D117)</f>
        <v>11965022</v>
      </c>
      <c r="E118" s="326">
        <f t="shared" si="15"/>
        <v>11965022</v>
      </c>
      <c r="F118" s="87">
        <f t="shared" si="15"/>
        <v>15060157</v>
      </c>
      <c r="G118" s="88">
        <f t="shared" si="15"/>
        <v>3095135</v>
      </c>
      <c r="H118" s="88">
        <f t="shared" si="15"/>
        <v>0</v>
      </c>
      <c r="I118" s="88">
        <f t="shared" si="15"/>
        <v>0</v>
      </c>
      <c r="J118" s="89">
        <f t="shared" si="15"/>
        <v>0</v>
      </c>
      <c r="N118" s="288">
        <f t="shared" si="14"/>
        <v>0</v>
      </c>
    </row>
    <row r="119" spans="1:14" ht="30" customHeight="1" thickBot="1">
      <c r="A119" s="543" t="s">
        <v>128</v>
      </c>
      <c r="B119" s="544"/>
      <c r="C119" s="544"/>
      <c r="D119" s="544"/>
      <c r="E119" s="544"/>
      <c r="F119" s="544"/>
      <c r="G119" s="544"/>
      <c r="H119" s="544"/>
      <c r="I119" s="544"/>
      <c r="J119" s="545"/>
      <c r="N119" s="288">
        <f t="shared" si="14"/>
        <v>0</v>
      </c>
    </row>
    <row r="120" spans="1:14" ht="27" thickBot="1">
      <c r="A120" s="433" t="s">
        <v>140</v>
      </c>
      <c r="B120" s="434" t="s">
        <v>2</v>
      </c>
      <c r="C120" s="435" t="s">
        <v>127</v>
      </c>
      <c r="D120" s="436">
        <v>137000</v>
      </c>
      <c r="E120" s="436">
        <f>D120</f>
        <v>137000</v>
      </c>
      <c r="F120" s="437">
        <f>G120+H120+I120+J120+E120</f>
        <v>137000</v>
      </c>
      <c r="G120" s="438">
        <v>0</v>
      </c>
      <c r="H120" s="439">
        <v>0</v>
      </c>
      <c r="I120" s="439">
        <v>0</v>
      </c>
      <c r="J120" s="440">
        <v>0</v>
      </c>
      <c r="N120" s="288">
        <f t="shared" si="14"/>
        <v>0</v>
      </c>
    </row>
    <row r="121" spans="1:14" ht="15.75" thickBot="1">
      <c r="A121" s="93" t="s">
        <v>126</v>
      </c>
      <c r="B121" s="94"/>
      <c r="C121" s="90"/>
      <c r="D121" s="91">
        <f>D120</f>
        <v>137000</v>
      </c>
      <c r="E121" s="91">
        <f aca="true" t="shared" si="16" ref="E121:J121">E120</f>
        <v>137000</v>
      </c>
      <c r="F121" s="89">
        <f t="shared" si="16"/>
        <v>137000</v>
      </c>
      <c r="G121" s="92">
        <f t="shared" si="16"/>
        <v>0</v>
      </c>
      <c r="H121" s="91">
        <f t="shared" si="16"/>
        <v>0</v>
      </c>
      <c r="I121" s="91">
        <f t="shared" si="16"/>
        <v>0</v>
      </c>
      <c r="J121" s="89">
        <f t="shared" si="16"/>
        <v>0</v>
      </c>
      <c r="N121" s="288">
        <f t="shared" si="14"/>
        <v>0</v>
      </c>
    </row>
    <row r="122" spans="1:14" ht="15.75" thickBot="1">
      <c r="A122" s="482" t="s">
        <v>24</v>
      </c>
      <c r="B122" s="572"/>
      <c r="C122" s="572"/>
      <c r="D122" s="572"/>
      <c r="E122" s="572"/>
      <c r="F122" s="572"/>
      <c r="G122" s="572"/>
      <c r="H122" s="572"/>
      <c r="I122" s="572"/>
      <c r="J122" s="484"/>
      <c r="N122" s="288">
        <f t="shared" si="14"/>
        <v>0</v>
      </c>
    </row>
    <row r="123" spans="1:14" ht="26.25">
      <c r="A123" s="144" t="s">
        <v>32</v>
      </c>
      <c r="B123" s="145" t="s">
        <v>2</v>
      </c>
      <c r="C123" s="146" t="s">
        <v>25</v>
      </c>
      <c r="D123" s="137">
        <v>1000</v>
      </c>
      <c r="E123" s="137">
        <f>D123</f>
        <v>1000</v>
      </c>
      <c r="F123" s="147">
        <f>D123+G123+H123+I123+J123</f>
        <v>1815422</v>
      </c>
      <c r="G123" s="148">
        <v>1814422</v>
      </c>
      <c r="H123" s="138">
        <v>0</v>
      </c>
      <c r="I123" s="138">
        <v>0</v>
      </c>
      <c r="J123" s="139">
        <v>0</v>
      </c>
      <c r="N123" s="288">
        <f t="shared" si="14"/>
        <v>0</v>
      </c>
    </row>
    <row r="124" spans="1:14" ht="51.75">
      <c r="A124" s="327" t="s">
        <v>165</v>
      </c>
      <c r="B124" s="441" t="s">
        <v>2</v>
      </c>
      <c r="C124" s="442" t="s">
        <v>25</v>
      </c>
      <c r="D124" s="320">
        <v>15000</v>
      </c>
      <c r="E124" s="320">
        <v>15000</v>
      </c>
      <c r="F124" s="329">
        <f aca="true" t="shared" si="17" ref="F124:F187">D124+G124+H124+I124+J124</f>
        <v>6609073</v>
      </c>
      <c r="G124" s="330">
        <v>6594073</v>
      </c>
      <c r="H124" s="324">
        <v>0</v>
      </c>
      <c r="I124" s="324">
        <v>0</v>
      </c>
      <c r="J124" s="325">
        <v>0</v>
      </c>
      <c r="N124" s="288">
        <f t="shared" si="14"/>
        <v>0</v>
      </c>
    </row>
    <row r="125" spans="1:14" ht="30" customHeight="1">
      <c r="A125" s="134" t="s">
        <v>159</v>
      </c>
      <c r="B125" s="149" t="s">
        <v>2</v>
      </c>
      <c r="C125" s="150" t="s">
        <v>25</v>
      </c>
      <c r="D125" s="3">
        <v>1000</v>
      </c>
      <c r="E125" s="48">
        <f aca="true" t="shared" si="18" ref="E125:E188">D125</f>
        <v>1000</v>
      </c>
      <c r="F125" s="60">
        <f t="shared" si="17"/>
        <v>1493918</v>
      </c>
      <c r="G125" s="61">
        <v>1492918</v>
      </c>
      <c r="H125" s="3">
        <v>0</v>
      </c>
      <c r="I125" s="3">
        <v>0</v>
      </c>
      <c r="J125" s="6">
        <v>0</v>
      </c>
      <c r="N125" s="288">
        <f t="shared" si="14"/>
        <v>0</v>
      </c>
    </row>
    <row r="126" spans="1:14" ht="15">
      <c r="A126" s="152" t="s">
        <v>146</v>
      </c>
      <c r="B126" s="149" t="s">
        <v>2</v>
      </c>
      <c r="C126" s="150" t="s">
        <v>25</v>
      </c>
      <c r="D126" s="48">
        <v>1000</v>
      </c>
      <c r="E126" s="48">
        <f t="shared" si="18"/>
        <v>1000</v>
      </c>
      <c r="F126" s="60">
        <v>11158800</v>
      </c>
      <c r="G126" s="61">
        <v>11157800</v>
      </c>
      <c r="H126" s="3">
        <v>0</v>
      </c>
      <c r="I126" s="3">
        <v>0</v>
      </c>
      <c r="J126" s="6">
        <v>0</v>
      </c>
      <c r="N126" s="288">
        <f t="shared" si="14"/>
        <v>0</v>
      </c>
    </row>
    <row r="127" spans="1:14" ht="15">
      <c r="A127" s="58" t="s">
        <v>34</v>
      </c>
      <c r="B127" s="59" t="s">
        <v>2</v>
      </c>
      <c r="C127" s="59" t="s">
        <v>25</v>
      </c>
      <c r="D127" s="48">
        <v>3000</v>
      </c>
      <c r="E127" s="48">
        <f t="shared" si="18"/>
        <v>3000</v>
      </c>
      <c r="F127" s="60">
        <f t="shared" si="17"/>
        <v>55000</v>
      </c>
      <c r="G127" s="61">
        <v>52000</v>
      </c>
      <c r="H127" s="3">
        <v>0</v>
      </c>
      <c r="I127" s="3">
        <v>0</v>
      </c>
      <c r="J127" s="6">
        <v>0</v>
      </c>
      <c r="N127" s="288">
        <f t="shared" si="14"/>
        <v>0</v>
      </c>
    </row>
    <row r="128" spans="1:14" ht="15">
      <c r="A128" s="58" t="s">
        <v>35</v>
      </c>
      <c r="B128" s="59" t="s">
        <v>2</v>
      </c>
      <c r="C128" s="59" t="s">
        <v>25</v>
      </c>
      <c r="D128" s="48">
        <v>2000</v>
      </c>
      <c r="E128" s="48">
        <f t="shared" si="18"/>
        <v>2000</v>
      </c>
      <c r="F128" s="60">
        <f t="shared" si="17"/>
        <v>290000</v>
      </c>
      <c r="G128" s="61">
        <v>288000</v>
      </c>
      <c r="H128" s="3">
        <v>0</v>
      </c>
      <c r="I128" s="3">
        <v>0</v>
      </c>
      <c r="J128" s="6">
        <v>0</v>
      </c>
      <c r="N128" s="288">
        <f t="shared" si="14"/>
        <v>0</v>
      </c>
    </row>
    <row r="129" spans="1:14" ht="15">
      <c r="A129" s="58" t="s">
        <v>36</v>
      </c>
      <c r="B129" s="59" t="s">
        <v>2</v>
      </c>
      <c r="C129" s="59" t="s">
        <v>25</v>
      </c>
      <c r="D129" s="48">
        <v>1000</v>
      </c>
      <c r="E129" s="48">
        <f t="shared" si="18"/>
        <v>1000</v>
      </c>
      <c r="F129" s="60">
        <f t="shared" si="17"/>
        <v>1000</v>
      </c>
      <c r="G129" s="61">
        <v>0</v>
      </c>
      <c r="H129" s="3">
        <v>0</v>
      </c>
      <c r="I129" s="3">
        <v>0</v>
      </c>
      <c r="J129" s="6">
        <v>0</v>
      </c>
      <c r="N129" s="288">
        <f t="shared" si="14"/>
        <v>0</v>
      </c>
    </row>
    <row r="130" spans="1:14" ht="39">
      <c r="A130" s="58" t="s">
        <v>37</v>
      </c>
      <c r="B130" s="59" t="s">
        <v>2</v>
      </c>
      <c r="C130" s="59" t="s">
        <v>25</v>
      </c>
      <c r="D130" s="48">
        <v>2000</v>
      </c>
      <c r="E130" s="48">
        <f t="shared" si="18"/>
        <v>2000</v>
      </c>
      <c r="F130" s="60">
        <f t="shared" si="17"/>
        <v>2000</v>
      </c>
      <c r="G130" s="61">
        <v>0</v>
      </c>
      <c r="H130" s="3">
        <v>0</v>
      </c>
      <c r="I130" s="3">
        <v>0</v>
      </c>
      <c r="J130" s="6">
        <v>0</v>
      </c>
      <c r="N130" s="288">
        <f t="shared" si="14"/>
        <v>0</v>
      </c>
    </row>
    <row r="131" spans="1:14" ht="15">
      <c r="A131" s="58" t="s">
        <v>38</v>
      </c>
      <c r="B131" s="59" t="s">
        <v>2</v>
      </c>
      <c r="C131" s="59" t="s">
        <v>25</v>
      </c>
      <c r="D131" s="48">
        <v>163000</v>
      </c>
      <c r="E131" s="48">
        <f t="shared" si="18"/>
        <v>163000</v>
      </c>
      <c r="F131" s="60">
        <f t="shared" si="17"/>
        <v>163000</v>
      </c>
      <c r="G131" s="61">
        <v>0</v>
      </c>
      <c r="H131" s="3">
        <v>0</v>
      </c>
      <c r="I131" s="3">
        <v>0</v>
      </c>
      <c r="J131" s="6">
        <v>0</v>
      </c>
      <c r="N131" s="288">
        <f t="shared" si="14"/>
        <v>0</v>
      </c>
    </row>
    <row r="132" spans="1:14" ht="26.25">
      <c r="A132" s="58" t="s">
        <v>33</v>
      </c>
      <c r="B132" s="59" t="s">
        <v>2</v>
      </c>
      <c r="C132" s="59" t="s">
        <v>25</v>
      </c>
      <c r="D132" s="153">
        <v>2000</v>
      </c>
      <c r="E132" s="153">
        <f t="shared" si="18"/>
        <v>2000</v>
      </c>
      <c r="F132" s="60">
        <f t="shared" si="17"/>
        <v>196593432</v>
      </c>
      <c r="G132" s="155">
        <v>70000000</v>
      </c>
      <c r="H132" s="156">
        <v>70000000</v>
      </c>
      <c r="I132" s="156">
        <v>56591432</v>
      </c>
      <c r="J132" s="157">
        <v>0</v>
      </c>
      <c r="N132" s="288">
        <f t="shared" si="14"/>
        <v>0</v>
      </c>
    </row>
    <row r="133" spans="1:14" ht="51.75">
      <c r="A133" s="58" t="s">
        <v>92</v>
      </c>
      <c r="B133" s="59" t="s">
        <v>2</v>
      </c>
      <c r="C133" s="59" t="s">
        <v>25</v>
      </c>
      <c r="D133" s="48">
        <v>590000</v>
      </c>
      <c r="E133" s="48">
        <f t="shared" si="18"/>
        <v>590000</v>
      </c>
      <c r="F133" s="60">
        <f t="shared" si="17"/>
        <v>590000</v>
      </c>
      <c r="G133" s="61">
        <v>0</v>
      </c>
      <c r="H133" s="3">
        <v>0</v>
      </c>
      <c r="I133" s="3">
        <v>0</v>
      </c>
      <c r="J133" s="6">
        <v>0</v>
      </c>
      <c r="N133" s="288">
        <f t="shared" si="14"/>
        <v>0</v>
      </c>
    </row>
    <row r="134" spans="1:14" ht="39">
      <c r="A134" s="58" t="s">
        <v>93</v>
      </c>
      <c r="B134" s="59" t="s">
        <v>2</v>
      </c>
      <c r="C134" s="59" t="s">
        <v>25</v>
      </c>
      <c r="D134" s="48">
        <v>720000</v>
      </c>
      <c r="E134" s="48">
        <f t="shared" si="18"/>
        <v>720000</v>
      </c>
      <c r="F134" s="60">
        <f t="shared" si="17"/>
        <v>720000</v>
      </c>
      <c r="G134" s="61">
        <v>0</v>
      </c>
      <c r="H134" s="3">
        <v>0</v>
      </c>
      <c r="I134" s="3">
        <v>0</v>
      </c>
      <c r="J134" s="6">
        <v>0</v>
      </c>
      <c r="N134" s="288">
        <f t="shared" si="14"/>
        <v>0</v>
      </c>
    </row>
    <row r="135" spans="1:14" ht="26.25">
      <c r="A135" s="58" t="s">
        <v>94</v>
      </c>
      <c r="B135" s="59" t="s">
        <v>2</v>
      </c>
      <c r="C135" s="59" t="s">
        <v>25</v>
      </c>
      <c r="D135" s="48">
        <v>620000</v>
      </c>
      <c r="E135" s="48">
        <f t="shared" si="18"/>
        <v>620000</v>
      </c>
      <c r="F135" s="60">
        <f t="shared" si="17"/>
        <v>620000</v>
      </c>
      <c r="G135" s="61">
        <v>0</v>
      </c>
      <c r="H135" s="3">
        <v>0</v>
      </c>
      <c r="I135" s="3">
        <v>0</v>
      </c>
      <c r="J135" s="6">
        <v>0</v>
      </c>
      <c r="N135" s="288">
        <f t="shared" si="14"/>
        <v>0</v>
      </c>
    </row>
    <row r="136" spans="1:14" ht="26.25">
      <c r="A136" s="58" t="s">
        <v>95</v>
      </c>
      <c r="B136" s="59" t="s">
        <v>2</v>
      </c>
      <c r="C136" s="59" t="s">
        <v>25</v>
      </c>
      <c r="D136" s="48">
        <v>785000</v>
      </c>
      <c r="E136" s="48">
        <f t="shared" si="18"/>
        <v>785000</v>
      </c>
      <c r="F136" s="60">
        <f t="shared" si="17"/>
        <v>785000</v>
      </c>
      <c r="G136" s="61">
        <v>0</v>
      </c>
      <c r="H136" s="3">
        <v>0</v>
      </c>
      <c r="I136" s="3">
        <v>0</v>
      </c>
      <c r="J136" s="6">
        <v>0</v>
      </c>
      <c r="N136" s="288">
        <f t="shared" si="14"/>
        <v>0</v>
      </c>
    </row>
    <row r="137" spans="1:14" ht="26.25">
      <c r="A137" s="327" t="s">
        <v>96</v>
      </c>
      <c r="B137" s="328" t="s">
        <v>2</v>
      </c>
      <c r="C137" s="328" t="s">
        <v>25</v>
      </c>
      <c r="D137" s="320">
        <f>411532-26000</f>
        <v>385532</v>
      </c>
      <c r="E137" s="320">
        <f t="shared" si="18"/>
        <v>385532</v>
      </c>
      <c r="F137" s="329">
        <f t="shared" si="17"/>
        <v>921000</v>
      </c>
      <c r="G137" s="330">
        <v>535468</v>
      </c>
      <c r="H137" s="324">
        <v>0</v>
      </c>
      <c r="I137" s="324">
        <v>0</v>
      </c>
      <c r="J137" s="325">
        <v>0</v>
      </c>
      <c r="N137" s="288">
        <f t="shared" si="14"/>
        <v>0</v>
      </c>
    </row>
    <row r="138" spans="1:14" ht="51.75">
      <c r="A138" s="58" t="s">
        <v>97</v>
      </c>
      <c r="B138" s="59" t="s">
        <v>2</v>
      </c>
      <c r="C138" s="59" t="s">
        <v>25</v>
      </c>
      <c r="D138" s="48">
        <v>1000</v>
      </c>
      <c r="E138" s="48">
        <f t="shared" si="18"/>
        <v>1000</v>
      </c>
      <c r="F138" s="60">
        <f t="shared" si="17"/>
        <v>624000</v>
      </c>
      <c r="G138" s="61">
        <v>623000</v>
      </c>
      <c r="H138" s="3">
        <v>0</v>
      </c>
      <c r="I138" s="3">
        <v>0</v>
      </c>
      <c r="J138" s="6">
        <v>0</v>
      </c>
      <c r="N138" s="288">
        <f t="shared" si="14"/>
        <v>0</v>
      </c>
    </row>
    <row r="139" spans="1:14" ht="45.75" customHeight="1">
      <c r="A139" s="58" t="s">
        <v>98</v>
      </c>
      <c r="B139" s="59" t="s">
        <v>2</v>
      </c>
      <c r="C139" s="59" t="s">
        <v>25</v>
      </c>
      <c r="D139" s="48">
        <v>1000</v>
      </c>
      <c r="E139" s="48">
        <f t="shared" si="18"/>
        <v>1000</v>
      </c>
      <c r="F139" s="60">
        <f t="shared" si="17"/>
        <v>633000</v>
      </c>
      <c r="G139" s="61">
        <v>632000</v>
      </c>
      <c r="H139" s="3">
        <v>0</v>
      </c>
      <c r="I139" s="3">
        <v>0</v>
      </c>
      <c r="J139" s="6">
        <v>0</v>
      </c>
      <c r="N139" s="288">
        <f t="shared" si="14"/>
        <v>0</v>
      </c>
    </row>
    <row r="140" spans="1:14" ht="39">
      <c r="A140" s="58" t="s">
        <v>99</v>
      </c>
      <c r="B140" s="59" t="s">
        <v>2</v>
      </c>
      <c r="C140" s="59" t="s">
        <v>25</v>
      </c>
      <c r="D140" s="48">
        <v>1000</v>
      </c>
      <c r="E140" s="48">
        <f t="shared" si="18"/>
        <v>1000</v>
      </c>
      <c r="F140" s="60">
        <f t="shared" si="17"/>
        <v>645000</v>
      </c>
      <c r="G140" s="61">
        <v>644000</v>
      </c>
      <c r="H140" s="3">
        <v>0</v>
      </c>
      <c r="I140" s="3">
        <v>0</v>
      </c>
      <c r="J140" s="6">
        <v>0</v>
      </c>
      <c r="N140" s="288">
        <f t="shared" si="14"/>
        <v>0</v>
      </c>
    </row>
    <row r="141" spans="1:15" s="2" customFormat="1" ht="30.75" customHeight="1">
      <c r="A141" s="58" t="s">
        <v>125</v>
      </c>
      <c r="B141" s="59" t="s">
        <v>2</v>
      </c>
      <c r="C141" s="59" t="s">
        <v>25</v>
      </c>
      <c r="D141" s="153">
        <v>570000</v>
      </c>
      <c r="E141" s="153">
        <f t="shared" si="18"/>
        <v>570000</v>
      </c>
      <c r="F141" s="60">
        <f t="shared" si="17"/>
        <v>570000</v>
      </c>
      <c r="G141" s="61">
        <v>0</v>
      </c>
      <c r="H141" s="3">
        <v>0</v>
      </c>
      <c r="I141" s="3">
        <v>0</v>
      </c>
      <c r="J141" s="6">
        <v>0</v>
      </c>
      <c r="K141" s="12"/>
      <c r="L141" s="12"/>
      <c r="M141" s="12"/>
      <c r="N141" s="288">
        <f t="shared" si="14"/>
        <v>0</v>
      </c>
      <c r="O141" s="12"/>
    </row>
    <row r="142" spans="1:14" ht="15">
      <c r="A142" s="58" t="s">
        <v>203</v>
      </c>
      <c r="B142" s="59" t="s">
        <v>2</v>
      </c>
      <c r="C142" s="59" t="s">
        <v>25</v>
      </c>
      <c r="D142" s="156">
        <v>0</v>
      </c>
      <c r="E142" s="153">
        <f t="shared" si="18"/>
        <v>0</v>
      </c>
      <c r="F142" s="60">
        <f t="shared" si="17"/>
        <v>35700</v>
      </c>
      <c r="G142" s="61">
        <v>35700</v>
      </c>
      <c r="H142" s="3">
        <v>0</v>
      </c>
      <c r="I142" s="3">
        <v>0</v>
      </c>
      <c r="J142" s="6">
        <v>0</v>
      </c>
      <c r="N142" s="288">
        <f t="shared" si="14"/>
        <v>0</v>
      </c>
    </row>
    <row r="143" spans="1:14" ht="15">
      <c r="A143" s="58" t="s">
        <v>204</v>
      </c>
      <c r="B143" s="59" t="s">
        <v>2</v>
      </c>
      <c r="C143" s="59" t="s">
        <v>25</v>
      </c>
      <c r="D143" s="156">
        <v>0</v>
      </c>
      <c r="E143" s="153">
        <f t="shared" si="18"/>
        <v>0</v>
      </c>
      <c r="F143" s="60">
        <f t="shared" si="17"/>
        <v>35700</v>
      </c>
      <c r="G143" s="61">
        <v>35700</v>
      </c>
      <c r="H143" s="3">
        <v>0</v>
      </c>
      <c r="I143" s="3">
        <v>0</v>
      </c>
      <c r="J143" s="6">
        <v>0</v>
      </c>
      <c r="N143" s="288">
        <f t="shared" si="14"/>
        <v>0</v>
      </c>
    </row>
    <row r="144" spans="1:14" ht="15">
      <c r="A144" s="58" t="s">
        <v>182</v>
      </c>
      <c r="B144" s="59" t="s">
        <v>2</v>
      </c>
      <c r="C144" s="59" t="s">
        <v>25</v>
      </c>
      <c r="D144" s="156">
        <v>35700</v>
      </c>
      <c r="E144" s="153">
        <f t="shared" si="18"/>
        <v>35700</v>
      </c>
      <c r="F144" s="60">
        <f t="shared" si="17"/>
        <v>35700</v>
      </c>
      <c r="G144" s="61">
        <v>0</v>
      </c>
      <c r="H144" s="158">
        <v>0</v>
      </c>
      <c r="I144" s="158">
        <v>0</v>
      </c>
      <c r="J144" s="159">
        <v>0</v>
      </c>
      <c r="N144" s="288">
        <f t="shared" si="14"/>
        <v>0</v>
      </c>
    </row>
    <row r="145" spans="1:14" ht="26.25">
      <c r="A145" s="58" t="s">
        <v>183</v>
      </c>
      <c r="B145" s="59" t="s">
        <v>2</v>
      </c>
      <c r="C145" s="59" t="s">
        <v>25</v>
      </c>
      <c r="D145" s="156">
        <v>35700</v>
      </c>
      <c r="E145" s="153">
        <f t="shared" si="18"/>
        <v>35700</v>
      </c>
      <c r="F145" s="60">
        <f t="shared" si="17"/>
        <v>35700</v>
      </c>
      <c r="G145" s="61">
        <v>0</v>
      </c>
      <c r="H145" s="158">
        <v>0</v>
      </c>
      <c r="I145" s="158">
        <v>0</v>
      </c>
      <c r="J145" s="159">
        <v>0</v>
      </c>
      <c r="N145" s="288">
        <f t="shared" si="14"/>
        <v>0</v>
      </c>
    </row>
    <row r="146" spans="1:14" ht="15">
      <c r="A146" s="58" t="s">
        <v>207</v>
      </c>
      <c r="B146" s="59" t="s">
        <v>2</v>
      </c>
      <c r="C146" s="59" t="s">
        <v>25</v>
      </c>
      <c r="D146" s="156">
        <v>0</v>
      </c>
      <c r="E146" s="153">
        <f t="shared" si="18"/>
        <v>0</v>
      </c>
      <c r="F146" s="60">
        <f t="shared" si="17"/>
        <v>35700</v>
      </c>
      <c r="G146" s="61">
        <v>35700</v>
      </c>
      <c r="H146" s="158">
        <v>0</v>
      </c>
      <c r="I146" s="158">
        <v>0</v>
      </c>
      <c r="J146" s="159">
        <v>0</v>
      </c>
      <c r="N146" s="288">
        <f t="shared" si="14"/>
        <v>0</v>
      </c>
    </row>
    <row r="147" spans="1:14" ht="15">
      <c r="A147" s="58" t="s">
        <v>208</v>
      </c>
      <c r="B147" s="59" t="s">
        <v>2</v>
      </c>
      <c r="C147" s="59" t="s">
        <v>25</v>
      </c>
      <c r="D147" s="156">
        <v>0</v>
      </c>
      <c r="E147" s="153">
        <f t="shared" si="18"/>
        <v>0</v>
      </c>
      <c r="F147" s="60">
        <f t="shared" si="17"/>
        <v>35700</v>
      </c>
      <c r="G147" s="61">
        <v>35700</v>
      </c>
      <c r="H147" s="158">
        <v>0</v>
      </c>
      <c r="I147" s="158">
        <v>0</v>
      </c>
      <c r="J147" s="159">
        <v>0</v>
      </c>
      <c r="N147" s="288">
        <f t="shared" si="14"/>
        <v>0</v>
      </c>
    </row>
    <row r="148" spans="1:14" ht="15">
      <c r="A148" s="58" t="s">
        <v>209</v>
      </c>
      <c r="B148" s="59" t="s">
        <v>2</v>
      </c>
      <c r="C148" s="59" t="s">
        <v>25</v>
      </c>
      <c r="D148" s="156">
        <v>0</v>
      </c>
      <c r="E148" s="153">
        <f t="shared" si="18"/>
        <v>0</v>
      </c>
      <c r="F148" s="60">
        <f t="shared" si="17"/>
        <v>35700</v>
      </c>
      <c r="G148" s="61">
        <v>35700</v>
      </c>
      <c r="H148" s="158">
        <v>0</v>
      </c>
      <c r="I148" s="158">
        <v>0</v>
      </c>
      <c r="J148" s="159">
        <v>0</v>
      </c>
      <c r="N148" s="288">
        <f t="shared" si="14"/>
        <v>0</v>
      </c>
    </row>
    <row r="149" spans="1:14" ht="15">
      <c r="A149" s="58" t="s">
        <v>225</v>
      </c>
      <c r="B149" s="59" t="s">
        <v>2</v>
      </c>
      <c r="C149" s="59" t="s">
        <v>25</v>
      </c>
      <c r="D149" s="156">
        <v>0</v>
      </c>
      <c r="E149" s="153">
        <f t="shared" si="18"/>
        <v>0</v>
      </c>
      <c r="F149" s="60">
        <f t="shared" si="17"/>
        <v>35700</v>
      </c>
      <c r="G149" s="61">
        <v>35700</v>
      </c>
      <c r="H149" s="158">
        <v>0</v>
      </c>
      <c r="I149" s="158">
        <v>0</v>
      </c>
      <c r="J149" s="159">
        <v>0</v>
      </c>
      <c r="N149" s="288">
        <f t="shared" si="14"/>
        <v>0</v>
      </c>
    </row>
    <row r="150" spans="1:14" ht="26.25">
      <c r="A150" s="327" t="s">
        <v>359</v>
      </c>
      <c r="B150" s="328" t="s">
        <v>2</v>
      </c>
      <c r="C150" s="328" t="s">
        <v>25</v>
      </c>
      <c r="D150" s="391">
        <v>100000</v>
      </c>
      <c r="E150" s="391">
        <f t="shared" si="18"/>
        <v>100000</v>
      </c>
      <c r="F150" s="329">
        <f t="shared" si="17"/>
        <v>100000</v>
      </c>
      <c r="G150" s="330">
        <v>0</v>
      </c>
      <c r="H150" s="392">
        <v>0</v>
      </c>
      <c r="I150" s="392">
        <v>0</v>
      </c>
      <c r="J150" s="393">
        <v>0</v>
      </c>
      <c r="N150" s="288">
        <f t="shared" si="14"/>
        <v>0</v>
      </c>
    </row>
    <row r="151" spans="1:14" ht="39">
      <c r="A151" s="58" t="s">
        <v>100</v>
      </c>
      <c r="B151" s="59" t="s">
        <v>2</v>
      </c>
      <c r="C151" s="59" t="s">
        <v>25</v>
      </c>
      <c r="D151" s="153">
        <v>157080</v>
      </c>
      <c r="E151" s="153">
        <f t="shared" si="18"/>
        <v>157080</v>
      </c>
      <c r="F151" s="60">
        <f t="shared" si="17"/>
        <v>157080</v>
      </c>
      <c r="G151" s="61">
        <v>0</v>
      </c>
      <c r="H151" s="3">
        <v>0</v>
      </c>
      <c r="I151" s="3">
        <v>0</v>
      </c>
      <c r="J151" s="6">
        <v>0</v>
      </c>
      <c r="N151" s="288">
        <f t="shared" si="14"/>
        <v>0</v>
      </c>
    </row>
    <row r="152" spans="1:14" ht="51" customHeight="1">
      <c r="A152" s="58" t="s">
        <v>158</v>
      </c>
      <c r="B152" s="59" t="s">
        <v>2</v>
      </c>
      <c r="C152" s="59" t="s">
        <v>25</v>
      </c>
      <c r="D152" s="48">
        <v>60000</v>
      </c>
      <c r="E152" s="48">
        <f t="shared" si="18"/>
        <v>60000</v>
      </c>
      <c r="F152" s="60">
        <f t="shared" si="17"/>
        <v>60000</v>
      </c>
      <c r="G152" s="61">
        <v>0</v>
      </c>
      <c r="H152" s="3">
        <v>0</v>
      </c>
      <c r="I152" s="3">
        <v>0</v>
      </c>
      <c r="J152" s="6">
        <v>0</v>
      </c>
      <c r="N152" s="288">
        <f t="shared" si="14"/>
        <v>0</v>
      </c>
    </row>
    <row r="153" spans="1:14" ht="26.25">
      <c r="A153" s="58" t="s">
        <v>39</v>
      </c>
      <c r="B153" s="59" t="s">
        <v>2</v>
      </c>
      <c r="C153" s="59" t="s">
        <v>25</v>
      </c>
      <c r="D153" s="48">
        <v>37000</v>
      </c>
      <c r="E153" s="48">
        <f t="shared" si="18"/>
        <v>37000</v>
      </c>
      <c r="F153" s="60">
        <f t="shared" si="17"/>
        <v>37000</v>
      </c>
      <c r="G153" s="61">
        <v>0</v>
      </c>
      <c r="H153" s="3">
        <v>0</v>
      </c>
      <c r="I153" s="3">
        <v>0</v>
      </c>
      <c r="J153" s="6">
        <v>0</v>
      </c>
      <c r="N153" s="288">
        <f t="shared" si="14"/>
        <v>0</v>
      </c>
    </row>
    <row r="154" spans="1:14" ht="39">
      <c r="A154" s="58" t="s">
        <v>65</v>
      </c>
      <c r="B154" s="59" t="s">
        <v>2</v>
      </c>
      <c r="C154" s="59" t="s">
        <v>25</v>
      </c>
      <c r="D154" s="48">
        <v>1000</v>
      </c>
      <c r="E154" s="48">
        <f t="shared" si="18"/>
        <v>1000</v>
      </c>
      <c r="F154" s="60">
        <f t="shared" si="17"/>
        <v>13000</v>
      </c>
      <c r="G154" s="61">
        <v>12000</v>
      </c>
      <c r="H154" s="3">
        <v>0</v>
      </c>
      <c r="I154" s="3">
        <v>0</v>
      </c>
      <c r="J154" s="6">
        <v>0</v>
      </c>
      <c r="N154" s="288">
        <f t="shared" si="14"/>
        <v>0</v>
      </c>
    </row>
    <row r="155" spans="1:14" ht="39">
      <c r="A155" s="58" t="s">
        <v>66</v>
      </c>
      <c r="B155" s="59" t="s">
        <v>2</v>
      </c>
      <c r="C155" s="59" t="s">
        <v>25</v>
      </c>
      <c r="D155" s="48">
        <v>1000</v>
      </c>
      <c r="E155" s="48">
        <f t="shared" si="18"/>
        <v>1000</v>
      </c>
      <c r="F155" s="60">
        <f t="shared" si="17"/>
        <v>17000</v>
      </c>
      <c r="G155" s="61">
        <v>16000</v>
      </c>
      <c r="H155" s="3">
        <v>0</v>
      </c>
      <c r="I155" s="3">
        <v>0</v>
      </c>
      <c r="J155" s="6">
        <v>0</v>
      </c>
      <c r="N155" s="288">
        <f t="shared" si="14"/>
        <v>0</v>
      </c>
    </row>
    <row r="156" spans="1:14" ht="26.25">
      <c r="A156" s="58" t="s">
        <v>67</v>
      </c>
      <c r="B156" s="59" t="s">
        <v>2</v>
      </c>
      <c r="C156" s="59" t="s">
        <v>25</v>
      </c>
      <c r="D156" s="48">
        <v>1000</v>
      </c>
      <c r="E156" s="48">
        <f t="shared" si="18"/>
        <v>1000</v>
      </c>
      <c r="F156" s="60">
        <f t="shared" si="17"/>
        <v>14000</v>
      </c>
      <c r="G156" s="61">
        <v>13000</v>
      </c>
      <c r="H156" s="3">
        <v>0</v>
      </c>
      <c r="I156" s="3">
        <v>0</v>
      </c>
      <c r="J156" s="6">
        <v>0</v>
      </c>
      <c r="N156" s="288">
        <f t="shared" si="14"/>
        <v>0</v>
      </c>
    </row>
    <row r="157" spans="1:14" ht="26.25">
      <c r="A157" s="58" t="s">
        <v>68</v>
      </c>
      <c r="B157" s="59" t="s">
        <v>2</v>
      </c>
      <c r="C157" s="59" t="s">
        <v>25</v>
      </c>
      <c r="D157" s="48">
        <v>1000</v>
      </c>
      <c r="E157" s="48">
        <f t="shared" si="18"/>
        <v>1000</v>
      </c>
      <c r="F157" s="60">
        <f t="shared" si="17"/>
        <v>12000</v>
      </c>
      <c r="G157" s="61">
        <v>11000</v>
      </c>
      <c r="H157" s="3">
        <v>0</v>
      </c>
      <c r="I157" s="3">
        <v>0</v>
      </c>
      <c r="J157" s="6">
        <v>0</v>
      </c>
      <c r="N157" s="288">
        <f aca="true" t="shared" si="19" ref="N157:N220">E157+G157-F157+H157+I157+J157</f>
        <v>0</v>
      </c>
    </row>
    <row r="158" spans="1:15" ht="26.25">
      <c r="A158" s="58" t="s">
        <v>69</v>
      </c>
      <c r="B158" s="59" t="s">
        <v>2</v>
      </c>
      <c r="C158" s="59" t="s">
        <v>25</v>
      </c>
      <c r="D158" s="48">
        <v>1000</v>
      </c>
      <c r="E158" s="48">
        <f t="shared" si="18"/>
        <v>1000</v>
      </c>
      <c r="F158" s="60">
        <f t="shared" si="17"/>
        <v>16000</v>
      </c>
      <c r="G158" s="61">
        <v>15000</v>
      </c>
      <c r="H158" s="3">
        <v>0</v>
      </c>
      <c r="I158" s="3">
        <v>0</v>
      </c>
      <c r="J158" s="6">
        <v>0</v>
      </c>
      <c r="K158" s="2"/>
      <c r="L158" s="2"/>
      <c r="M158" s="2"/>
      <c r="N158" s="288">
        <f t="shared" si="19"/>
        <v>0</v>
      </c>
      <c r="O158" s="2"/>
    </row>
    <row r="159" spans="1:14" ht="26.25">
      <c r="A159" s="58" t="s">
        <v>70</v>
      </c>
      <c r="B159" s="59" t="s">
        <v>2</v>
      </c>
      <c r="C159" s="59" t="s">
        <v>25</v>
      </c>
      <c r="D159" s="48">
        <v>1000</v>
      </c>
      <c r="E159" s="48">
        <f t="shared" si="18"/>
        <v>1000</v>
      </c>
      <c r="F159" s="60">
        <f t="shared" si="17"/>
        <v>14000</v>
      </c>
      <c r="G159" s="61">
        <v>13000</v>
      </c>
      <c r="H159" s="3">
        <v>0</v>
      </c>
      <c r="I159" s="3">
        <v>0</v>
      </c>
      <c r="J159" s="6">
        <v>0</v>
      </c>
      <c r="N159" s="288">
        <f t="shared" si="19"/>
        <v>0</v>
      </c>
    </row>
    <row r="160" spans="1:14" ht="30" customHeight="1">
      <c r="A160" s="58" t="s">
        <v>71</v>
      </c>
      <c r="B160" s="59" t="s">
        <v>2</v>
      </c>
      <c r="C160" s="59" t="s">
        <v>25</v>
      </c>
      <c r="D160" s="48">
        <v>1000</v>
      </c>
      <c r="E160" s="48">
        <f t="shared" si="18"/>
        <v>1000</v>
      </c>
      <c r="F160" s="60">
        <f t="shared" si="17"/>
        <v>13000</v>
      </c>
      <c r="G160" s="61">
        <v>12000</v>
      </c>
      <c r="H160" s="3">
        <v>0</v>
      </c>
      <c r="I160" s="3">
        <v>0</v>
      </c>
      <c r="J160" s="6">
        <v>0</v>
      </c>
      <c r="N160" s="288">
        <f t="shared" si="19"/>
        <v>0</v>
      </c>
    </row>
    <row r="161" spans="1:14" ht="31.5" customHeight="1">
      <c r="A161" s="58" t="s">
        <v>72</v>
      </c>
      <c r="B161" s="59" t="s">
        <v>2</v>
      </c>
      <c r="C161" s="59" t="s">
        <v>25</v>
      </c>
      <c r="D161" s="48">
        <v>1000</v>
      </c>
      <c r="E161" s="48">
        <f t="shared" si="18"/>
        <v>1000</v>
      </c>
      <c r="F161" s="60">
        <f t="shared" si="17"/>
        <v>17000</v>
      </c>
      <c r="G161" s="61">
        <v>16000</v>
      </c>
      <c r="H161" s="3">
        <v>0</v>
      </c>
      <c r="I161" s="3">
        <v>0</v>
      </c>
      <c r="J161" s="6">
        <v>0</v>
      </c>
      <c r="N161" s="288">
        <f t="shared" si="19"/>
        <v>0</v>
      </c>
    </row>
    <row r="162" spans="1:14" ht="26.25">
      <c r="A162" s="58" t="s">
        <v>73</v>
      </c>
      <c r="B162" s="59" t="s">
        <v>2</v>
      </c>
      <c r="C162" s="59" t="s">
        <v>25</v>
      </c>
      <c r="D162" s="48">
        <v>1000</v>
      </c>
      <c r="E162" s="48">
        <f t="shared" si="18"/>
        <v>1000</v>
      </c>
      <c r="F162" s="60">
        <f t="shared" si="17"/>
        <v>11000</v>
      </c>
      <c r="G162" s="61">
        <v>10000</v>
      </c>
      <c r="H162" s="3">
        <v>0</v>
      </c>
      <c r="I162" s="3">
        <v>0</v>
      </c>
      <c r="J162" s="6">
        <v>0</v>
      </c>
      <c r="N162" s="288">
        <f t="shared" si="19"/>
        <v>0</v>
      </c>
    </row>
    <row r="163" spans="1:14" ht="39">
      <c r="A163" s="58" t="s">
        <v>74</v>
      </c>
      <c r="B163" s="59" t="s">
        <v>2</v>
      </c>
      <c r="C163" s="59" t="s">
        <v>25</v>
      </c>
      <c r="D163" s="48">
        <v>1000</v>
      </c>
      <c r="E163" s="48">
        <f t="shared" si="18"/>
        <v>1000</v>
      </c>
      <c r="F163" s="60">
        <f t="shared" si="17"/>
        <v>15000</v>
      </c>
      <c r="G163" s="61">
        <v>14000</v>
      </c>
      <c r="H163" s="3">
        <v>0</v>
      </c>
      <c r="I163" s="3">
        <v>0</v>
      </c>
      <c r="J163" s="6">
        <v>0</v>
      </c>
      <c r="N163" s="288">
        <f t="shared" si="19"/>
        <v>0</v>
      </c>
    </row>
    <row r="164" spans="1:14" ht="39">
      <c r="A164" s="58" t="s">
        <v>75</v>
      </c>
      <c r="B164" s="59" t="s">
        <v>2</v>
      </c>
      <c r="C164" s="59" t="s">
        <v>25</v>
      </c>
      <c r="D164" s="48">
        <v>1000</v>
      </c>
      <c r="E164" s="48">
        <f t="shared" si="18"/>
        <v>1000</v>
      </c>
      <c r="F164" s="60">
        <f t="shared" si="17"/>
        <v>18000</v>
      </c>
      <c r="G164" s="61">
        <v>17000</v>
      </c>
      <c r="H164" s="3">
        <v>0</v>
      </c>
      <c r="I164" s="3">
        <v>0</v>
      </c>
      <c r="J164" s="6">
        <v>0</v>
      </c>
      <c r="N164" s="288">
        <f t="shared" si="19"/>
        <v>0</v>
      </c>
    </row>
    <row r="165" spans="1:14" ht="51.75">
      <c r="A165" s="58" t="s">
        <v>76</v>
      </c>
      <c r="B165" s="59" t="s">
        <v>2</v>
      </c>
      <c r="C165" s="59" t="s">
        <v>25</v>
      </c>
      <c r="D165" s="48">
        <v>4200</v>
      </c>
      <c r="E165" s="48">
        <f t="shared" si="18"/>
        <v>4200</v>
      </c>
      <c r="F165" s="60">
        <f t="shared" si="17"/>
        <v>4200</v>
      </c>
      <c r="G165" s="61">
        <v>0</v>
      </c>
      <c r="H165" s="3">
        <v>0</v>
      </c>
      <c r="I165" s="3">
        <v>0</v>
      </c>
      <c r="J165" s="6">
        <v>0</v>
      </c>
      <c r="N165" s="288">
        <f t="shared" si="19"/>
        <v>0</v>
      </c>
    </row>
    <row r="166" spans="1:14" ht="39">
      <c r="A166" s="58" t="s">
        <v>77</v>
      </c>
      <c r="B166" s="59" t="s">
        <v>2</v>
      </c>
      <c r="C166" s="59" t="s">
        <v>25</v>
      </c>
      <c r="D166" s="48">
        <v>4400</v>
      </c>
      <c r="E166" s="48">
        <f t="shared" si="18"/>
        <v>4400</v>
      </c>
      <c r="F166" s="60">
        <f t="shared" si="17"/>
        <v>4400</v>
      </c>
      <c r="G166" s="61">
        <v>0</v>
      </c>
      <c r="H166" s="3">
        <v>0</v>
      </c>
      <c r="I166" s="3">
        <v>0</v>
      </c>
      <c r="J166" s="6">
        <v>0</v>
      </c>
      <c r="N166" s="288">
        <f t="shared" si="19"/>
        <v>0</v>
      </c>
    </row>
    <row r="167" spans="1:15" s="2" customFormat="1" ht="39">
      <c r="A167" s="58" t="s">
        <v>78</v>
      </c>
      <c r="B167" s="59" t="s">
        <v>2</v>
      </c>
      <c r="C167" s="59" t="s">
        <v>25</v>
      </c>
      <c r="D167" s="48">
        <v>4300</v>
      </c>
      <c r="E167" s="48">
        <f t="shared" si="18"/>
        <v>4300</v>
      </c>
      <c r="F167" s="60">
        <f t="shared" si="17"/>
        <v>4300</v>
      </c>
      <c r="G167" s="61">
        <v>0</v>
      </c>
      <c r="H167" s="3">
        <v>0</v>
      </c>
      <c r="I167" s="3">
        <v>0</v>
      </c>
      <c r="J167" s="6">
        <v>0</v>
      </c>
      <c r="K167" s="12"/>
      <c r="L167" s="12"/>
      <c r="M167" s="12"/>
      <c r="N167" s="288">
        <f t="shared" si="19"/>
        <v>0</v>
      </c>
      <c r="O167" s="12"/>
    </row>
    <row r="168" spans="1:14" ht="64.5">
      <c r="A168" s="58" t="s">
        <v>79</v>
      </c>
      <c r="B168" s="59" t="s">
        <v>2</v>
      </c>
      <c r="C168" s="59" t="s">
        <v>25</v>
      </c>
      <c r="D168" s="48">
        <v>1000</v>
      </c>
      <c r="E168" s="48">
        <f t="shared" si="18"/>
        <v>1000</v>
      </c>
      <c r="F168" s="60">
        <f t="shared" si="17"/>
        <v>18000</v>
      </c>
      <c r="G168" s="61">
        <v>17000</v>
      </c>
      <c r="H168" s="3">
        <v>0</v>
      </c>
      <c r="I168" s="3">
        <v>0</v>
      </c>
      <c r="J168" s="6">
        <v>0</v>
      </c>
      <c r="N168" s="288">
        <f t="shared" si="19"/>
        <v>0</v>
      </c>
    </row>
    <row r="169" spans="1:14" ht="45" customHeight="1">
      <c r="A169" s="58" t="s">
        <v>80</v>
      </c>
      <c r="B169" s="59" t="s">
        <v>2</v>
      </c>
      <c r="C169" s="59" t="s">
        <v>25</v>
      </c>
      <c r="D169" s="48">
        <v>1000</v>
      </c>
      <c r="E169" s="48">
        <f t="shared" si="18"/>
        <v>1000</v>
      </c>
      <c r="F169" s="60">
        <f t="shared" si="17"/>
        <v>18000</v>
      </c>
      <c r="G169" s="61">
        <v>17000</v>
      </c>
      <c r="H169" s="3">
        <v>0</v>
      </c>
      <c r="I169" s="3">
        <v>0</v>
      </c>
      <c r="J169" s="6">
        <v>0</v>
      </c>
      <c r="N169" s="288">
        <f t="shared" si="19"/>
        <v>0</v>
      </c>
    </row>
    <row r="170" spans="1:14" ht="51.75">
      <c r="A170" s="58" t="s">
        <v>166</v>
      </c>
      <c r="B170" s="59" t="s">
        <v>2</v>
      </c>
      <c r="C170" s="59" t="s">
        <v>25</v>
      </c>
      <c r="D170" s="48">
        <v>142000</v>
      </c>
      <c r="E170" s="48">
        <f t="shared" si="18"/>
        <v>142000</v>
      </c>
      <c r="F170" s="60">
        <f t="shared" si="17"/>
        <v>142000</v>
      </c>
      <c r="G170" s="61">
        <v>0</v>
      </c>
      <c r="H170" s="3"/>
      <c r="I170" s="3"/>
      <c r="J170" s="6"/>
      <c r="N170" s="288">
        <f t="shared" si="19"/>
        <v>0</v>
      </c>
    </row>
    <row r="171" spans="1:14" ht="13.5" customHeight="1">
      <c r="A171" s="58" t="s">
        <v>129</v>
      </c>
      <c r="B171" s="59" t="s">
        <v>2</v>
      </c>
      <c r="C171" s="59" t="s">
        <v>25</v>
      </c>
      <c r="D171" s="48">
        <v>216000</v>
      </c>
      <c r="E171" s="48">
        <f t="shared" si="18"/>
        <v>216000</v>
      </c>
      <c r="F171" s="60">
        <f t="shared" si="17"/>
        <v>216000</v>
      </c>
      <c r="G171" s="61">
        <v>0</v>
      </c>
      <c r="H171" s="3">
        <v>0</v>
      </c>
      <c r="I171" s="3">
        <v>0</v>
      </c>
      <c r="J171" s="6">
        <v>0</v>
      </c>
      <c r="N171" s="288">
        <f t="shared" si="19"/>
        <v>0</v>
      </c>
    </row>
    <row r="172" spans="1:14" ht="29.25" customHeight="1">
      <c r="A172" s="58" t="s">
        <v>221</v>
      </c>
      <c r="B172" s="59" t="s">
        <v>2</v>
      </c>
      <c r="C172" s="59" t="s">
        <v>25</v>
      </c>
      <c r="D172" s="48">
        <v>50000</v>
      </c>
      <c r="E172" s="48">
        <f t="shared" si="18"/>
        <v>50000</v>
      </c>
      <c r="F172" s="60">
        <f t="shared" si="17"/>
        <v>50000</v>
      </c>
      <c r="G172" s="61">
        <v>0</v>
      </c>
      <c r="H172" s="3">
        <v>0</v>
      </c>
      <c r="I172" s="3">
        <v>0</v>
      </c>
      <c r="J172" s="6">
        <v>0</v>
      </c>
      <c r="N172" s="288">
        <f t="shared" si="19"/>
        <v>0</v>
      </c>
    </row>
    <row r="173" spans="1:14" ht="42" customHeight="1">
      <c r="A173" s="58" t="s">
        <v>290</v>
      </c>
      <c r="B173" s="59" t="s">
        <v>2</v>
      </c>
      <c r="C173" s="59" t="s">
        <v>25</v>
      </c>
      <c r="D173" s="48">
        <v>15000</v>
      </c>
      <c r="E173" s="48">
        <f t="shared" si="18"/>
        <v>15000</v>
      </c>
      <c r="F173" s="60">
        <f t="shared" si="17"/>
        <v>15000</v>
      </c>
      <c r="G173" s="61">
        <v>0</v>
      </c>
      <c r="H173" s="3">
        <v>0</v>
      </c>
      <c r="I173" s="3">
        <v>0</v>
      </c>
      <c r="J173" s="6">
        <v>0</v>
      </c>
      <c r="N173" s="288">
        <f t="shared" si="19"/>
        <v>0</v>
      </c>
    </row>
    <row r="174" spans="1:14" ht="26.25">
      <c r="A174" s="58" t="s">
        <v>42</v>
      </c>
      <c r="B174" s="59" t="s">
        <v>2</v>
      </c>
      <c r="C174" s="59" t="s">
        <v>25</v>
      </c>
      <c r="D174" s="48">
        <v>0</v>
      </c>
      <c r="E174" s="48">
        <f t="shared" si="18"/>
        <v>0</v>
      </c>
      <c r="F174" s="60">
        <f t="shared" si="17"/>
        <v>2960</v>
      </c>
      <c r="G174" s="61">
        <v>0</v>
      </c>
      <c r="H174" s="3">
        <v>0</v>
      </c>
      <c r="I174" s="3">
        <v>2960</v>
      </c>
      <c r="J174" s="6">
        <v>0</v>
      </c>
      <c r="N174" s="288">
        <f t="shared" si="19"/>
        <v>0</v>
      </c>
    </row>
    <row r="175" spans="1:14" ht="39">
      <c r="A175" s="58" t="s">
        <v>44</v>
      </c>
      <c r="B175" s="59" t="s">
        <v>2</v>
      </c>
      <c r="C175" s="59" t="s">
        <v>25</v>
      </c>
      <c r="D175" s="48">
        <v>2000</v>
      </c>
      <c r="E175" s="48">
        <f t="shared" si="18"/>
        <v>2000</v>
      </c>
      <c r="F175" s="60">
        <f t="shared" si="17"/>
        <v>14000</v>
      </c>
      <c r="G175" s="61">
        <v>12000</v>
      </c>
      <c r="H175" s="3">
        <v>0</v>
      </c>
      <c r="I175" s="3">
        <v>0</v>
      </c>
      <c r="J175" s="6">
        <v>0</v>
      </c>
      <c r="N175" s="288">
        <f t="shared" si="19"/>
        <v>0</v>
      </c>
    </row>
    <row r="176" spans="1:14" ht="26.25">
      <c r="A176" s="58" t="s">
        <v>45</v>
      </c>
      <c r="B176" s="59" t="s">
        <v>2</v>
      </c>
      <c r="C176" s="59" t="s">
        <v>25</v>
      </c>
      <c r="D176" s="48">
        <v>1716</v>
      </c>
      <c r="E176" s="48">
        <f t="shared" si="18"/>
        <v>1716</v>
      </c>
      <c r="F176" s="60">
        <f t="shared" si="17"/>
        <v>1716</v>
      </c>
      <c r="G176" s="61">
        <v>0</v>
      </c>
      <c r="H176" s="3">
        <v>0</v>
      </c>
      <c r="I176" s="3">
        <v>0</v>
      </c>
      <c r="J176" s="6">
        <v>0</v>
      </c>
      <c r="N176" s="288">
        <f t="shared" si="19"/>
        <v>0</v>
      </c>
    </row>
    <row r="177" spans="1:14" ht="44.25" customHeight="1">
      <c r="A177" s="58" t="s">
        <v>46</v>
      </c>
      <c r="B177" s="59" t="s">
        <v>2</v>
      </c>
      <c r="C177" s="59" t="s">
        <v>25</v>
      </c>
      <c r="D177" s="48">
        <v>9486</v>
      </c>
      <c r="E177" s="48">
        <f t="shared" si="18"/>
        <v>9486</v>
      </c>
      <c r="F177" s="60">
        <f t="shared" si="17"/>
        <v>9486</v>
      </c>
      <c r="G177" s="61">
        <v>0</v>
      </c>
      <c r="H177" s="3">
        <v>0</v>
      </c>
      <c r="I177" s="3">
        <v>0</v>
      </c>
      <c r="J177" s="6">
        <v>0</v>
      </c>
      <c r="N177" s="288">
        <f t="shared" si="19"/>
        <v>0</v>
      </c>
    </row>
    <row r="178" spans="1:14" ht="26.25">
      <c r="A178" s="58" t="s">
        <v>47</v>
      </c>
      <c r="B178" s="59" t="s">
        <v>2</v>
      </c>
      <c r="C178" s="59" t="s">
        <v>25</v>
      </c>
      <c r="D178" s="48">
        <v>1359</v>
      </c>
      <c r="E178" s="48">
        <f t="shared" si="18"/>
        <v>1359</v>
      </c>
      <c r="F178" s="60">
        <f t="shared" si="17"/>
        <v>1359</v>
      </c>
      <c r="G178" s="61">
        <v>0</v>
      </c>
      <c r="H178" s="3">
        <v>0</v>
      </c>
      <c r="I178" s="3">
        <v>0</v>
      </c>
      <c r="J178" s="6">
        <v>0</v>
      </c>
      <c r="N178" s="288">
        <f t="shared" si="19"/>
        <v>0</v>
      </c>
    </row>
    <row r="179" spans="1:14" ht="53.25" customHeight="1">
      <c r="A179" s="58" t="s">
        <v>48</v>
      </c>
      <c r="B179" s="59" t="s">
        <v>2</v>
      </c>
      <c r="C179" s="59" t="s">
        <v>25</v>
      </c>
      <c r="D179" s="48">
        <v>6500</v>
      </c>
      <c r="E179" s="48">
        <f t="shared" si="18"/>
        <v>6500</v>
      </c>
      <c r="F179" s="60">
        <f t="shared" si="17"/>
        <v>6500</v>
      </c>
      <c r="G179" s="61">
        <v>0</v>
      </c>
      <c r="H179" s="3">
        <v>0</v>
      </c>
      <c r="I179" s="3">
        <v>0</v>
      </c>
      <c r="J179" s="6">
        <v>0</v>
      </c>
      <c r="N179" s="288">
        <f t="shared" si="19"/>
        <v>0</v>
      </c>
    </row>
    <row r="180" spans="1:14" ht="26.25">
      <c r="A180" s="58" t="s">
        <v>168</v>
      </c>
      <c r="B180" s="59" t="s">
        <v>2</v>
      </c>
      <c r="C180" s="59" t="s">
        <v>25</v>
      </c>
      <c r="D180" s="48">
        <v>1000</v>
      </c>
      <c r="E180" s="48">
        <f t="shared" si="18"/>
        <v>1000</v>
      </c>
      <c r="F180" s="60">
        <f t="shared" si="17"/>
        <v>193494</v>
      </c>
      <c r="G180" s="61">
        <v>192494</v>
      </c>
      <c r="H180" s="3">
        <v>0</v>
      </c>
      <c r="I180" s="3">
        <v>0</v>
      </c>
      <c r="J180" s="6">
        <v>0</v>
      </c>
      <c r="N180" s="288">
        <f t="shared" si="19"/>
        <v>0</v>
      </c>
    </row>
    <row r="181" spans="1:14" ht="64.5">
      <c r="A181" s="58" t="s">
        <v>169</v>
      </c>
      <c r="B181" s="59" t="s">
        <v>2</v>
      </c>
      <c r="C181" s="59" t="s">
        <v>25</v>
      </c>
      <c r="D181" s="48">
        <v>1000</v>
      </c>
      <c r="E181" s="48">
        <f t="shared" si="18"/>
        <v>1000</v>
      </c>
      <c r="F181" s="60">
        <f t="shared" si="17"/>
        <v>170000</v>
      </c>
      <c r="G181" s="61">
        <v>169000</v>
      </c>
      <c r="H181" s="3">
        <v>0</v>
      </c>
      <c r="I181" s="3">
        <v>0</v>
      </c>
      <c r="J181" s="6">
        <v>0</v>
      </c>
      <c r="N181" s="288">
        <f t="shared" si="19"/>
        <v>0</v>
      </c>
    </row>
    <row r="182" spans="1:14" ht="64.5">
      <c r="A182" s="58" t="s">
        <v>170</v>
      </c>
      <c r="B182" s="59" t="s">
        <v>2</v>
      </c>
      <c r="C182" s="59" t="s">
        <v>25</v>
      </c>
      <c r="D182" s="48">
        <v>1000</v>
      </c>
      <c r="E182" s="48">
        <f t="shared" si="18"/>
        <v>1000</v>
      </c>
      <c r="F182" s="60">
        <f t="shared" si="17"/>
        <v>54000</v>
      </c>
      <c r="G182" s="61">
        <v>53000</v>
      </c>
      <c r="H182" s="3">
        <v>0</v>
      </c>
      <c r="I182" s="3">
        <v>0</v>
      </c>
      <c r="J182" s="6">
        <v>0</v>
      </c>
      <c r="N182" s="288">
        <f t="shared" si="19"/>
        <v>0</v>
      </c>
    </row>
    <row r="183" spans="1:14" ht="26.25">
      <c r="A183" s="134" t="s">
        <v>49</v>
      </c>
      <c r="B183" s="59" t="s">
        <v>2</v>
      </c>
      <c r="C183" s="135" t="s">
        <v>25</v>
      </c>
      <c r="D183" s="48">
        <v>10000</v>
      </c>
      <c r="E183" s="48">
        <f t="shared" si="18"/>
        <v>10000</v>
      </c>
      <c r="F183" s="60">
        <f t="shared" si="17"/>
        <v>10000</v>
      </c>
      <c r="G183" s="61">
        <v>0</v>
      </c>
      <c r="H183" s="3">
        <v>0</v>
      </c>
      <c r="I183" s="3">
        <v>0</v>
      </c>
      <c r="J183" s="6">
        <v>0</v>
      </c>
      <c r="N183" s="288">
        <f t="shared" si="19"/>
        <v>0</v>
      </c>
    </row>
    <row r="184" spans="1:15" ht="41.25" customHeight="1">
      <c r="A184" s="134" t="s">
        <v>141</v>
      </c>
      <c r="B184" s="59" t="s">
        <v>2</v>
      </c>
      <c r="C184" s="135" t="s">
        <v>25</v>
      </c>
      <c r="D184" s="153">
        <v>0</v>
      </c>
      <c r="E184" s="153">
        <f t="shared" si="18"/>
        <v>0</v>
      </c>
      <c r="F184" s="154">
        <f t="shared" si="17"/>
        <v>80000</v>
      </c>
      <c r="G184" s="155">
        <v>30000</v>
      </c>
      <c r="H184" s="156">
        <v>30000</v>
      </c>
      <c r="I184" s="156">
        <v>20000</v>
      </c>
      <c r="J184" s="157"/>
      <c r="K184" s="2"/>
      <c r="L184" s="2"/>
      <c r="M184" s="2"/>
      <c r="N184" s="288">
        <f t="shared" si="19"/>
        <v>0</v>
      </c>
      <c r="O184" s="2"/>
    </row>
    <row r="185" spans="1:14" ht="40.5" customHeight="1">
      <c r="A185" s="134" t="s">
        <v>142</v>
      </c>
      <c r="B185" s="59" t="s">
        <v>2</v>
      </c>
      <c r="C185" s="135" t="s">
        <v>25</v>
      </c>
      <c r="D185" s="48">
        <v>13000</v>
      </c>
      <c r="E185" s="48">
        <f t="shared" si="18"/>
        <v>13000</v>
      </c>
      <c r="F185" s="60">
        <f t="shared" si="17"/>
        <v>29000</v>
      </c>
      <c r="G185" s="61">
        <v>16000</v>
      </c>
      <c r="H185" s="3">
        <v>0</v>
      </c>
      <c r="I185" s="3">
        <v>0</v>
      </c>
      <c r="J185" s="6">
        <v>0</v>
      </c>
      <c r="N185" s="288">
        <f t="shared" si="19"/>
        <v>0</v>
      </c>
    </row>
    <row r="186" spans="1:14" ht="26.25">
      <c r="A186" s="134" t="s">
        <v>152</v>
      </c>
      <c r="B186" s="59" t="s">
        <v>2</v>
      </c>
      <c r="C186" s="135" t="s">
        <v>25</v>
      </c>
      <c r="D186" s="48">
        <v>1000</v>
      </c>
      <c r="E186" s="48">
        <f t="shared" si="18"/>
        <v>1000</v>
      </c>
      <c r="F186" s="60">
        <f t="shared" si="17"/>
        <v>56000</v>
      </c>
      <c r="G186" s="61">
        <v>55000</v>
      </c>
      <c r="H186" s="3">
        <v>0</v>
      </c>
      <c r="I186" s="3">
        <v>0</v>
      </c>
      <c r="J186" s="6">
        <v>0</v>
      </c>
      <c r="N186" s="288">
        <f t="shared" si="19"/>
        <v>0</v>
      </c>
    </row>
    <row r="187" spans="1:14" ht="39">
      <c r="A187" s="134" t="s">
        <v>123</v>
      </c>
      <c r="B187" s="59" t="s">
        <v>2</v>
      </c>
      <c r="C187" s="135" t="s">
        <v>25</v>
      </c>
      <c r="D187" s="48">
        <v>60000</v>
      </c>
      <c r="E187" s="48">
        <f t="shared" si="18"/>
        <v>60000</v>
      </c>
      <c r="F187" s="60">
        <f t="shared" si="17"/>
        <v>60000</v>
      </c>
      <c r="G187" s="61">
        <v>0</v>
      </c>
      <c r="H187" s="3">
        <v>0</v>
      </c>
      <c r="I187" s="3">
        <v>0</v>
      </c>
      <c r="J187" s="6">
        <v>0</v>
      </c>
      <c r="N187" s="288">
        <f t="shared" si="19"/>
        <v>0</v>
      </c>
    </row>
    <row r="188" spans="1:14" ht="15">
      <c r="A188" s="134" t="s">
        <v>124</v>
      </c>
      <c r="B188" s="59" t="s">
        <v>2</v>
      </c>
      <c r="C188" s="135" t="s">
        <v>25</v>
      </c>
      <c r="D188" s="48">
        <v>3000000</v>
      </c>
      <c r="E188" s="48">
        <f t="shared" si="18"/>
        <v>3000000</v>
      </c>
      <c r="F188" s="60">
        <f aca="true" t="shared" si="20" ref="F188:F215">D188+G188+H188+I188+J188</f>
        <v>3000000</v>
      </c>
      <c r="G188" s="61">
        <v>0</v>
      </c>
      <c r="H188" s="3">
        <v>0</v>
      </c>
      <c r="I188" s="3">
        <v>0</v>
      </c>
      <c r="J188" s="6">
        <v>0</v>
      </c>
      <c r="N188" s="288">
        <f t="shared" si="19"/>
        <v>0</v>
      </c>
    </row>
    <row r="189" spans="1:14" ht="26.25">
      <c r="A189" s="134" t="s">
        <v>185</v>
      </c>
      <c r="B189" s="59" t="s">
        <v>2</v>
      </c>
      <c r="C189" s="135" t="s">
        <v>25</v>
      </c>
      <c r="D189" s="48">
        <v>1000</v>
      </c>
      <c r="E189" s="48">
        <f aca="true" t="shared" si="21" ref="E189:E215">D189</f>
        <v>1000</v>
      </c>
      <c r="F189" s="60">
        <f t="shared" si="20"/>
        <v>1635498</v>
      </c>
      <c r="G189" s="61">
        <v>500000</v>
      </c>
      <c r="H189" s="3">
        <v>600000</v>
      </c>
      <c r="I189" s="3">
        <v>534498</v>
      </c>
      <c r="J189" s="6">
        <v>0</v>
      </c>
      <c r="N189" s="288">
        <f t="shared" si="19"/>
        <v>0</v>
      </c>
    </row>
    <row r="190" spans="1:14" ht="51.75">
      <c r="A190" s="134" t="s">
        <v>131</v>
      </c>
      <c r="B190" s="59" t="s">
        <v>2</v>
      </c>
      <c r="C190" s="135" t="s">
        <v>25</v>
      </c>
      <c r="D190" s="48">
        <v>16000</v>
      </c>
      <c r="E190" s="48">
        <f t="shared" si="21"/>
        <v>16000</v>
      </c>
      <c r="F190" s="60">
        <f t="shared" si="20"/>
        <v>16000</v>
      </c>
      <c r="G190" s="61">
        <v>0</v>
      </c>
      <c r="H190" s="3">
        <v>0</v>
      </c>
      <c r="I190" s="3">
        <v>0</v>
      </c>
      <c r="J190" s="6">
        <v>0</v>
      </c>
      <c r="N190" s="288">
        <f t="shared" si="19"/>
        <v>0</v>
      </c>
    </row>
    <row r="191" spans="1:14" ht="39">
      <c r="A191" s="134" t="s">
        <v>132</v>
      </c>
      <c r="B191" s="59" t="s">
        <v>2</v>
      </c>
      <c r="C191" s="135" t="s">
        <v>25</v>
      </c>
      <c r="D191" s="48">
        <v>26000</v>
      </c>
      <c r="E191" s="48">
        <f t="shared" si="21"/>
        <v>26000</v>
      </c>
      <c r="F191" s="60">
        <f t="shared" si="20"/>
        <v>26000</v>
      </c>
      <c r="G191" s="61">
        <v>0</v>
      </c>
      <c r="H191" s="3">
        <v>0</v>
      </c>
      <c r="I191" s="3">
        <v>0</v>
      </c>
      <c r="J191" s="6">
        <v>0</v>
      </c>
      <c r="N191" s="288">
        <f t="shared" si="19"/>
        <v>0</v>
      </c>
    </row>
    <row r="192" spans="1:14" ht="39">
      <c r="A192" s="134" t="s">
        <v>133</v>
      </c>
      <c r="B192" s="59" t="s">
        <v>2</v>
      </c>
      <c r="C192" s="135" t="s">
        <v>25</v>
      </c>
      <c r="D192" s="48">
        <v>24000</v>
      </c>
      <c r="E192" s="48">
        <f t="shared" si="21"/>
        <v>24000</v>
      </c>
      <c r="F192" s="60">
        <f t="shared" si="20"/>
        <v>24000</v>
      </c>
      <c r="G192" s="61">
        <v>0</v>
      </c>
      <c r="H192" s="3">
        <v>0</v>
      </c>
      <c r="I192" s="3">
        <v>0</v>
      </c>
      <c r="J192" s="6">
        <v>0</v>
      </c>
      <c r="N192" s="288">
        <f t="shared" si="19"/>
        <v>0</v>
      </c>
    </row>
    <row r="193" spans="1:14" ht="51.75">
      <c r="A193" s="134" t="s">
        <v>134</v>
      </c>
      <c r="B193" s="59" t="s">
        <v>2</v>
      </c>
      <c r="C193" s="135" t="s">
        <v>25</v>
      </c>
      <c r="D193" s="48">
        <v>22000</v>
      </c>
      <c r="E193" s="48">
        <f t="shared" si="21"/>
        <v>22000</v>
      </c>
      <c r="F193" s="60">
        <f t="shared" si="20"/>
        <v>22000</v>
      </c>
      <c r="G193" s="61">
        <v>0</v>
      </c>
      <c r="H193" s="3">
        <v>0</v>
      </c>
      <c r="I193" s="3">
        <v>0</v>
      </c>
      <c r="J193" s="6">
        <v>0</v>
      </c>
      <c r="N193" s="288">
        <f t="shared" si="19"/>
        <v>0</v>
      </c>
    </row>
    <row r="194" spans="1:14" ht="51.75">
      <c r="A194" s="134" t="s">
        <v>135</v>
      </c>
      <c r="B194" s="59" t="s">
        <v>2</v>
      </c>
      <c r="C194" s="135" t="s">
        <v>25</v>
      </c>
      <c r="D194" s="48">
        <v>18000</v>
      </c>
      <c r="E194" s="48">
        <f t="shared" si="21"/>
        <v>18000</v>
      </c>
      <c r="F194" s="60">
        <f t="shared" si="20"/>
        <v>18000</v>
      </c>
      <c r="G194" s="61">
        <v>0</v>
      </c>
      <c r="H194" s="3">
        <v>0</v>
      </c>
      <c r="I194" s="3">
        <v>0</v>
      </c>
      <c r="J194" s="6">
        <v>0</v>
      </c>
      <c r="N194" s="288">
        <f t="shared" si="19"/>
        <v>0</v>
      </c>
    </row>
    <row r="195" spans="1:14" ht="64.5">
      <c r="A195" s="134" t="s">
        <v>136</v>
      </c>
      <c r="B195" s="59" t="s">
        <v>2</v>
      </c>
      <c r="C195" s="135" t="s">
        <v>25</v>
      </c>
      <c r="D195" s="48">
        <v>18000</v>
      </c>
      <c r="E195" s="48">
        <f t="shared" si="21"/>
        <v>18000</v>
      </c>
      <c r="F195" s="60">
        <f t="shared" si="20"/>
        <v>18000</v>
      </c>
      <c r="G195" s="61">
        <v>0</v>
      </c>
      <c r="H195" s="3">
        <v>0</v>
      </c>
      <c r="I195" s="3">
        <v>0</v>
      </c>
      <c r="J195" s="6">
        <v>0</v>
      </c>
      <c r="N195" s="288">
        <f t="shared" si="19"/>
        <v>0</v>
      </c>
    </row>
    <row r="196" spans="1:14" ht="39.75" customHeight="1">
      <c r="A196" s="134" t="s">
        <v>137</v>
      </c>
      <c r="B196" s="59" t="s">
        <v>2</v>
      </c>
      <c r="C196" s="135" t="s">
        <v>25</v>
      </c>
      <c r="D196" s="48">
        <v>1000</v>
      </c>
      <c r="E196" s="48">
        <f t="shared" si="21"/>
        <v>1000</v>
      </c>
      <c r="F196" s="60">
        <f t="shared" si="20"/>
        <v>20000</v>
      </c>
      <c r="G196" s="61">
        <v>19000</v>
      </c>
      <c r="H196" s="3">
        <v>0</v>
      </c>
      <c r="I196" s="3">
        <v>0</v>
      </c>
      <c r="J196" s="6">
        <v>0</v>
      </c>
      <c r="N196" s="288">
        <f t="shared" si="19"/>
        <v>0</v>
      </c>
    </row>
    <row r="197" spans="1:14" ht="51.75">
      <c r="A197" s="134" t="s">
        <v>138</v>
      </c>
      <c r="B197" s="59" t="s">
        <v>2</v>
      </c>
      <c r="C197" s="135" t="s">
        <v>25</v>
      </c>
      <c r="D197" s="48">
        <v>1000</v>
      </c>
      <c r="E197" s="48">
        <f t="shared" si="21"/>
        <v>1000</v>
      </c>
      <c r="F197" s="60">
        <f t="shared" si="20"/>
        <v>20000</v>
      </c>
      <c r="G197" s="61">
        <v>19000</v>
      </c>
      <c r="H197" s="3">
        <v>0</v>
      </c>
      <c r="I197" s="3">
        <v>0</v>
      </c>
      <c r="J197" s="6">
        <v>0</v>
      </c>
      <c r="N197" s="288">
        <f t="shared" si="19"/>
        <v>0</v>
      </c>
    </row>
    <row r="198" spans="1:14" ht="51.75">
      <c r="A198" s="134" t="s">
        <v>139</v>
      </c>
      <c r="B198" s="59" t="s">
        <v>2</v>
      </c>
      <c r="C198" s="135" t="s">
        <v>25</v>
      </c>
      <c r="D198" s="48">
        <v>1000</v>
      </c>
      <c r="E198" s="48">
        <f t="shared" si="21"/>
        <v>1000</v>
      </c>
      <c r="F198" s="60">
        <f t="shared" si="20"/>
        <v>20000</v>
      </c>
      <c r="G198" s="61">
        <v>19000</v>
      </c>
      <c r="H198" s="3">
        <v>0</v>
      </c>
      <c r="I198" s="3">
        <v>0</v>
      </c>
      <c r="J198" s="6">
        <v>0</v>
      </c>
      <c r="N198" s="288">
        <f t="shared" si="19"/>
        <v>0</v>
      </c>
    </row>
    <row r="199" spans="1:14" ht="24.75" customHeight="1">
      <c r="A199" s="134" t="s">
        <v>186</v>
      </c>
      <c r="B199" s="59" t="s">
        <v>2</v>
      </c>
      <c r="C199" s="135" t="s">
        <v>25</v>
      </c>
      <c r="D199" s="48">
        <v>10000</v>
      </c>
      <c r="E199" s="48">
        <f t="shared" si="21"/>
        <v>10000</v>
      </c>
      <c r="F199" s="60">
        <f t="shared" si="20"/>
        <v>10000</v>
      </c>
      <c r="G199" s="61">
        <v>0</v>
      </c>
      <c r="H199" s="3">
        <v>0</v>
      </c>
      <c r="I199" s="3">
        <v>0</v>
      </c>
      <c r="J199" s="6">
        <v>0</v>
      </c>
      <c r="N199" s="288">
        <f t="shared" si="19"/>
        <v>0</v>
      </c>
    </row>
    <row r="200" spans="1:14" ht="36" customHeight="1">
      <c r="A200" s="134" t="s">
        <v>187</v>
      </c>
      <c r="B200" s="59" t="s">
        <v>2</v>
      </c>
      <c r="C200" s="135" t="s">
        <v>25</v>
      </c>
      <c r="D200" s="48">
        <v>10000</v>
      </c>
      <c r="E200" s="48">
        <f t="shared" si="21"/>
        <v>10000</v>
      </c>
      <c r="F200" s="60">
        <f t="shared" si="20"/>
        <v>10000</v>
      </c>
      <c r="G200" s="61">
        <v>0</v>
      </c>
      <c r="H200" s="3">
        <v>0</v>
      </c>
      <c r="I200" s="3">
        <v>0</v>
      </c>
      <c r="J200" s="6">
        <v>0</v>
      </c>
      <c r="N200" s="288">
        <f t="shared" si="19"/>
        <v>0</v>
      </c>
    </row>
    <row r="201" spans="1:14" ht="36" customHeight="1">
      <c r="A201" s="134" t="s">
        <v>188</v>
      </c>
      <c r="B201" s="59" t="s">
        <v>2</v>
      </c>
      <c r="C201" s="135" t="s">
        <v>25</v>
      </c>
      <c r="D201" s="48">
        <v>15000</v>
      </c>
      <c r="E201" s="48">
        <f t="shared" si="21"/>
        <v>15000</v>
      </c>
      <c r="F201" s="60">
        <f t="shared" si="20"/>
        <v>15000</v>
      </c>
      <c r="G201" s="61">
        <v>0</v>
      </c>
      <c r="H201" s="3">
        <v>0</v>
      </c>
      <c r="I201" s="3">
        <v>0</v>
      </c>
      <c r="J201" s="6">
        <v>0</v>
      </c>
      <c r="N201" s="288">
        <f t="shared" si="19"/>
        <v>0</v>
      </c>
    </row>
    <row r="202" spans="1:14" ht="36" customHeight="1">
      <c r="A202" s="134" t="s">
        <v>189</v>
      </c>
      <c r="B202" s="59" t="s">
        <v>2</v>
      </c>
      <c r="C202" s="135" t="s">
        <v>25</v>
      </c>
      <c r="D202" s="48">
        <v>7000</v>
      </c>
      <c r="E202" s="48">
        <f t="shared" si="21"/>
        <v>7000</v>
      </c>
      <c r="F202" s="60">
        <f t="shared" si="20"/>
        <v>7000</v>
      </c>
      <c r="G202" s="61">
        <v>0</v>
      </c>
      <c r="H202" s="3">
        <v>0</v>
      </c>
      <c r="I202" s="3">
        <v>0</v>
      </c>
      <c r="J202" s="6">
        <v>0</v>
      </c>
      <c r="N202" s="288">
        <f t="shared" si="19"/>
        <v>0</v>
      </c>
    </row>
    <row r="203" spans="1:14" ht="60" customHeight="1">
      <c r="A203" s="134" t="s">
        <v>190</v>
      </c>
      <c r="B203" s="59" t="s">
        <v>2</v>
      </c>
      <c r="C203" s="135" t="s">
        <v>25</v>
      </c>
      <c r="D203" s="48">
        <v>11000</v>
      </c>
      <c r="E203" s="48">
        <f t="shared" si="21"/>
        <v>11000</v>
      </c>
      <c r="F203" s="60">
        <f t="shared" si="20"/>
        <v>11000</v>
      </c>
      <c r="G203" s="61">
        <v>0</v>
      </c>
      <c r="H203" s="3">
        <v>0</v>
      </c>
      <c r="I203" s="3">
        <v>0</v>
      </c>
      <c r="J203" s="6">
        <v>0</v>
      </c>
      <c r="N203" s="288">
        <f t="shared" si="19"/>
        <v>0</v>
      </c>
    </row>
    <row r="204" spans="1:14" ht="39" customHeight="1">
      <c r="A204" s="134" t="s">
        <v>191</v>
      </c>
      <c r="B204" s="59" t="s">
        <v>2</v>
      </c>
      <c r="C204" s="135" t="s">
        <v>25</v>
      </c>
      <c r="D204" s="48">
        <v>13000</v>
      </c>
      <c r="E204" s="48">
        <f t="shared" si="21"/>
        <v>13000</v>
      </c>
      <c r="F204" s="60">
        <f t="shared" si="20"/>
        <v>13000</v>
      </c>
      <c r="G204" s="61">
        <v>0</v>
      </c>
      <c r="H204" s="3">
        <v>0</v>
      </c>
      <c r="I204" s="3">
        <v>0</v>
      </c>
      <c r="J204" s="6">
        <v>0</v>
      </c>
      <c r="N204" s="288">
        <f t="shared" si="19"/>
        <v>0</v>
      </c>
    </row>
    <row r="205" spans="1:14" ht="54.75" customHeight="1">
      <c r="A205" s="134" t="s">
        <v>192</v>
      </c>
      <c r="B205" s="59" t="s">
        <v>2</v>
      </c>
      <c r="C205" s="135" t="s">
        <v>25</v>
      </c>
      <c r="D205" s="48">
        <v>8000</v>
      </c>
      <c r="E205" s="48">
        <f t="shared" si="21"/>
        <v>8000</v>
      </c>
      <c r="F205" s="60">
        <f t="shared" si="20"/>
        <v>8000</v>
      </c>
      <c r="G205" s="61">
        <v>0</v>
      </c>
      <c r="H205" s="3">
        <v>0</v>
      </c>
      <c r="I205" s="3">
        <v>0</v>
      </c>
      <c r="J205" s="6">
        <v>0</v>
      </c>
      <c r="N205" s="288">
        <f t="shared" si="19"/>
        <v>0</v>
      </c>
    </row>
    <row r="206" spans="1:14" ht="27" customHeight="1">
      <c r="A206" s="134" t="s">
        <v>193</v>
      </c>
      <c r="B206" s="59" t="s">
        <v>2</v>
      </c>
      <c r="C206" s="135" t="s">
        <v>25</v>
      </c>
      <c r="D206" s="48">
        <v>13000</v>
      </c>
      <c r="E206" s="48">
        <f t="shared" si="21"/>
        <v>13000</v>
      </c>
      <c r="F206" s="60">
        <f t="shared" si="20"/>
        <v>13000</v>
      </c>
      <c r="G206" s="61">
        <v>0</v>
      </c>
      <c r="H206" s="3">
        <v>0</v>
      </c>
      <c r="I206" s="3">
        <v>0</v>
      </c>
      <c r="J206" s="6">
        <v>0</v>
      </c>
      <c r="N206" s="288">
        <f t="shared" si="19"/>
        <v>0</v>
      </c>
    </row>
    <row r="207" spans="1:14" ht="27" customHeight="1">
      <c r="A207" s="57" t="s">
        <v>268</v>
      </c>
      <c r="B207" s="59" t="s">
        <v>2</v>
      </c>
      <c r="C207" s="135" t="s">
        <v>25</v>
      </c>
      <c r="D207" s="48">
        <v>1200</v>
      </c>
      <c r="E207" s="48">
        <f t="shared" si="21"/>
        <v>1200</v>
      </c>
      <c r="F207" s="60">
        <f t="shared" si="20"/>
        <v>1200</v>
      </c>
      <c r="G207" s="61">
        <v>0</v>
      </c>
      <c r="H207" s="3">
        <v>0</v>
      </c>
      <c r="I207" s="3">
        <v>0</v>
      </c>
      <c r="J207" s="6">
        <v>0</v>
      </c>
      <c r="N207" s="288">
        <f t="shared" si="19"/>
        <v>0</v>
      </c>
    </row>
    <row r="208" spans="1:14" ht="27" customHeight="1">
      <c r="A208" s="57" t="s">
        <v>269</v>
      </c>
      <c r="B208" s="59" t="s">
        <v>2</v>
      </c>
      <c r="C208" s="135" t="s">
        <v>25</v>
      </c>
      <c r="D208" s="48">
        <v>1200</v>
      </c>
      <c r="E208" s="48">
        <f t="shared" si="21"/>
        <v>1200</v>
      </c>
      <c r="F208" s="60">
        <f t="shared" si="20"/>
        <v>1200</v>
      </c>
      <c r="G208" s="61">
        <v>0</v>
      </c>
      <c r="H208" s="3">
        <v>0</v>
      </c>
      <c r="I208" s="3">
        <v>0</v>
      </c>
      <c r="J208" s="6">
        <v>0</v>
      </c>
      <c r="N208" s="288">
        <f t="shared" si="19"/>
        <v>0</v>
      </c>
    </row>
    <row r="209" spans="1:14" ht="51.75">
      <c r="A209" s="57" t="s">
        <v>270</v>
      </c>
      <c r="B209" s="59" t="s">
        <v>2</v>
      </c>
      <c r="C209" s="135" t="s">
        <v>25</v>
      </c>
      <c r="D209" s="48">
        <v>1200</v>
      </c>
      <c r="E209" s="48">
        <f t="shared" si="21"/>
        <v>1200</v>
      </c>
      <c r="F209" s="60">
        <f t="shared" si="20"/>
        <v>1200</v>
      </c>
      <c r="G209" s="61">
        <v>0</v>
      </c>
      <c r="H209" s="3">
        <v>0</v>
      </c>
      <c r="I209" s="3">
        <v>0</v>
      </c>
      <c r="J209" s="6">
        <v>0</v>
      </c>
      <c r="N209" s="288">
        <f t="shared" si="19"/>
        <v>0</v>
      </c>
    </row>
    <row r="210" spans="1:14" ht="51.75">
      <c r="A210" s="57" t="s">
        <v>271</v>
      </c>
      <c r="B210" s="59" t="s">
        <v>2</v>
      </c>
      <c r="C210" s="135" t="s">
        <v>25</v>
      </c>
      <c r="D210" s="48">
        <v>1200</v>
      </c>
      <c r="E210" s="48">
        <f t="shared" si="21"/>
        <v>1200</v>
      </c>
      <c r="F210" s="60">
        <f t="shared" si="20"/>
        <v>1200</v>
      </c>
      <c r="G210" s="61">
        <v>0</v>
      </c>
      <c r="H210" s="3">
        <v>0</v>
      </c>
      <c r="I210" s="3">
        <v>0</v>
      </c>
      <c r="J210" s="6">
        <v>0</v>
      </c>
      <c r="N210" s="288">
        <f t="shared" si="19"/>
        <v>0</v>
      </c>
    </row>
    <row r="211" spans="1:14" ht="51.75">
      <c r="A211" s="57" t="s">
        <v>272</v>
      </c>
      <c r="B211" s="59" t="s">
        <v>2</v>
      </c>
      <c r="C211" s="135" t="s">
        <v>25</v>
      </c>
      <c r="D211" s="48">
        <v>1200</v>
      </c>
      <c r="E211" s="48">
        <f t="shared" si="21"/>
        <v>1200</v>
      </c>
      <c r="F211" s="60">
        <f t="shared" si="20"/>
        <v>1200</v>
      </c>
      <c r="G211" s="61">
        <v>0</v>
      </c>
      <c r="H211" s="3">
        <v>0</v>
      </c>
      <c r="I211" s="3">
        <v>0</v>
      </c>
      <c r="J211" s="6">
        <v>0</v>
      </c>
      <c r="N211" s="288">
        <f t="shared" si="19"/>
        <v>0</v>
      </c>
    </row>
    <row r="212" spans="1:14" ht="64.5">
      <c r="A212" s="57" t="s">
        <v>273</v>
      </c>
      <c r="B212" s="59" t="s">
        <v>2</v>
      </c>
      <c r="C212" s="135" t="s">
        <v>25</v>
      </c>
      <c r="D212" s="48">
        <v>1200</v>
      </c>
      <c r="E212" s="48">
        <f t="shared" si="21"/>
        <v>1200</v>
      </c>
      <c r="F212" s="60">
        <f t="shared" si="20"/>
        <v>1200</v>
      </c>
      <c r="G212" s="61">
        <v>0</v>
      </c>
      <c r="H212" s="3">
        <v>0</v>
      </c>
      <c r="I212" s="3">
        <v>0</v>
      </c>
      <c r="J212" s="6">
        <v>0</v>
      </c>
      <c r="N212" s="288">
        <f t="shared" si="19"/>
        <v>0</v>
      </c>
    </row>
    <row r="213" spans="1:14" ht="64.5">
      <c r="A213" s="57" t="s">
        <v>274</v>
      </c>
      <c r="B213" s="59" t="s">
        <v>2</v>
      </c>
      <c r="C213" s="135" t="s">
        <v>25</v>
      </c>
      <c r="D213" s="48">
        <v>1000</v>
      </c>
      <c r="E213" s="48">
        <f t="shared" si="21"/>
        <v>1000</v>
      </c>
      <c r="F213" s="60">
        <f t="shared" si="20"/>
        <v>1000</v>
      </c>
      <c r="G213" s="61">
        <v>0</v>
      </c>
      <c r="H213" s="3">
        <v>0</v>
      </c>
      <c r="I213" s="3">
        <v>0</v>
      </c>
      <c r="J213" s="6">
        <v>0</v>
      </c>
      <c r="N213" s="288">
        <f t="shared" si="19"/>
        <v>0</v>
      </c>
    </row>
    <row r="214" spans="1:14" ht="64.5">
      <c r="A214" s="57" t="s">
        <v>275</v>
      </c>
      <c r="B214" s="59" t="s">
        <v>2</v>
      </c>
      <c r="C214" s="135" t="s">
        <v>25</v>
      </c>
      <c r="D214" s="48">
        <v>1000</v>
      </c>
      <c r="E214" s="48">
        <f t="shared" si="21"/>
        <v>1000</v>
      </c>
      <c r="F214" s="60">
        <f t="shared" si="20"/>
        <v>1000</v>
      </c>
      <c r="G214" s="61">
        <v>0</v>
      </c>
      <c r="H214" s="3">
        <v>0</v>
      </c>
      <c r="I214" s="3">
        <v>0</v>
      </c>
      <c r="J214" s="6">
        <v>0</v>
      </c>
      <c r="N214" s="288">
        <f t="shared" si="19"/>
        <v>0</v>
      </c>
    </row>
    <row r="215" spans="1:14" ht="46.5" customHeight="1" thickBot="1">
      <c r="A215" s="331" t="s">
        <v>276</v>
      </c>
      <c r="B215" s="332" t="s">
        <v>2</v>
      </c>
      <c r="C215" s="333" t="s">
        <v>25</v>
      </c>
      <c r="D215" s="165">
        <v>1000</v>
      </c>
      <c r="E215" s="165">
        <f t="shared" si="21"/>
        <v>1000</v>
      </c>
      <c r="F215" s="166">
        <f t="shared" si="20"/>
        <v>1000</v>
      </c>
      <c r="G215" s="61">
        <v>0</v>
      </c>
      <c r="H215" s="3">
        <v>0</v>
      </c>
      <c r="I215" s="3">
        <v>0</v>
      </c>
      <c r="J215" s="6">
        <v>0</v>
      </c>
      <c r="N215" s="288">
        <f t="shared" si="19"/>
        <v>0</v>
      </c>
    </row>
    <row r="216" spans="1:14" ht="27" customHeight="1" thickBot="1">
      <c r="A216" s="578" t="s">
        <v>0</v>
      </c>
      <c r="B216" s="579"/>
      <c r="C216" s="580"/>
      <c r="D216" s="334">
        <f>SUM(D123:D215)</f>
        <v>8072173</v>
      </c>
      <c r="E216" s="334">
        <f aca="true" t="shared" si="22" ref="E216:J216">SUM(E123:E215)</f>
        <v>8072173</v>
      </c>
      <c r="F216" s="334">
        <f t="shared" si="22"/>
        <v>231166438</v>
      </c>
      <c r="G216" s="334">
        <f t="shared" si="22"/>
        <v>95315375</v>
      </c>
      <c r="H216" s="334">
        <f t="shared" si="22"/>
        <v>70630000</v>
      </c>
      <c r="I216" s="334">
        <f t="shared" si="22"/>
        <v>57148890</v>
      </c>
      <c r="J216" s="334">
        <f t="shared" si="22"/>
        <v>0</v>
      </c>
      <c r="N216" s="288">
        <f t="shared" si="19"/>
        <v>0</v>
      </c>
    </row>
    <row r="217" spans="1:14" ht="33.75" customHeight="1" thickBot="1">
      <c r="A217" s="507" t="s">
        <v>261</v>
      </c>
      <c r="B217" s="508"/>
      <c r="C217" s="509"/>
      <c r="D217" s="97">
        <f aca="true" t="shared" si="23" ref="D217:J217">D12+D17+D41+D60+D68+D118+D121+D216</f>
        <v>22640501</v>
      </c>
      <c r="E217" s="97">
        <f t="shared" si="23"/>
        <v>22640501</v>
      </c>
      <c r="F217" s="97">
        <f t="shared" si="23"/>
        <v>253804071</v>
      </c>
      <c r="G217" s="97">
        <f t="shared" si="23"/>
        <v>103384680</v>
      </c>
      <c r="H217" s="97">
        <f t="shared" si="23"/>
        <v>70630000</v>
      </c>
      <c r="I217" s="97">
        <f t="shared" si="23"/>
        <v>57148890</v>
      </c>
      <c r="J217" s="97">
        <f t="shared" si="23"/>
        <v>0</v>
      </c>
      <c r="K217" s="288"/>
      <c r="N217" s="288">
        <f t="shared" si="19"/>
        <v>0</v>
      </c>
    </row>
    <row r="218" spans="1:14" ht="15.75" thickBot="1">
      <c r="A218" s="504" t="s">
        <v>130</v>
      </c>
      <c r="B218" s="505"/>
      <c r="C218" s="506"/>
      <c r="D218" s="95">
        <v>0</v>
      </c>
      <c r="E218" s="95"/>
      <c r="F218" s="95"/>
      <c r="G218" s="96"/>
      <c r="H218" s="96"/>
      <c r="I218" s="112"/>
      <c r="J218" s="113"/>
      <c r="N218" s="288">
        <f t="shared" si="19"/>
        <v>0</v>
      </c>
    </row>
    <row r="219" spans="1:14" ht="39.75" customHeight="1" thickBot="1">
      <c r="A219" s="504" t="s">
        <v>130</v>
      </c>
      <c r="B219" s="505"/>
      <c r="C219" s="506"/>
      <c r="D219" s="335">
        <v>0</v>
      </c>
      <c r="E219" s="335"/>
      <c r="F219" s="335"/>
      <c r="G219" s="336"/>
      <c r="H219" s="336"/>
      <c r="I219" s="337"/>
      <c r="J219" s="113"/>
      <c r="N219" s="288">
        <f t="shared" si="19"/>
        <v>0</v>
      </c>
    </row>
    <row r="220" spans="1:14" ht="24.75" customHeight="1" thickBot="1">
      <c r="A220" s="490" t="s">
        <v>330</v>
      </c>
      <c r="B220" s="491"/>
      <c r="C220" s="492"/>
      <c r="D220" s="215">
        <f aca="true" t="shared" si="24" ref="D220:J220">D223+D240+D256+D262+D292+D297</f>
        <v>413454</v>
      </c>
      <c r="E220" s="215">
        <f t="shared" si="24"/>
        <v>413454</v>
      </c>
      <c r="F220" s="215">
        <f t="shared" si="24"/>
        <v>51906727</v>
      </c>
      <c r="G220" s="215">
        <f t="shared" si="24"/>
        <v>23624184</v>
      </c>
      <c r="H220" s="460">
        <f t="shared" si="24"/>
        <v>24102667</v>
      </c>
      <c r="I220" s="215">
        <f t="shared" si="24"/>
        <v>3766422</v>
      </c>
      <c r="J220" s="215">
        <f t="shared" si="24"/>
        <v>0</v>
      </c>
      <c r="N220" s="288">
        <f t="shared" si="19"/>
        <v>0</v>
      </c>
    </row>
    <row r="221" spans="1:14" ht="24.75" customHeight="1" thickBot="1">
      <c r="A221" s="552" t="s">
        <v>234</v>
      </c>
      <c r="B221" s="553"/>
      <c r="C221" s="553"/>
      <c r="D221" s="553"/>
      <c r="E221" s="553"/>
      <c r="F221" s="553"/>
      <c r="G221" s="553"/>
      <c r="H221" s="553"/>
      <c r="I221" s="553"/>
      <c r="J221" s="554"/>
      <c r="N221" s="288">
        <f aca="true" t="shared" si="25" ref="N221:N297">E221+G221-F221+H221+I221+J221</f>
        <v>0</v>
      </c>
    </row>
    <row r="222" spans="1:14" ht="24.75" customHeight="1">
      <c r="A222" s="294" t="s">
        <v>278</v>
      </c>
      <c r="B222" s="216" t="s">
        <v>2</v>
      </c>
      <c r="C222" s="216" t="s">
        <v>235</v>
      </c>
      <c r="D222" s="265">
        <v>45000</v>
      </c>
      <c r="E222" s="265">
        <v>45000</v>
      </c>
      <c r="F222" s="265">
        <v>45000</v>
      </c>
      <c r="G222" s="266"/>
      <c r="H222" s="266"/>
      <c r="I222" s="266"/>
      <c r="J222" s="267"/>
      <c r="N222" s="288">
        <f t="shared" si="25"/>
        <v>0</v>
      </c>
    </row>
    <row r="223" spans="1:14" ht="24.75" customHeight="1">
      <c r="A223" s="406" t="s">
        <v>291</v>
      </c>
      <c r="B223" s="295"/>
      <c r="C223" s="295"/>
      <c r="D223" s="296">
        <f>D222</f>
        <v>45000</v>
      </c>
      <c r="E223" s="296">
        <f>E222</f>
        <v>45000</v>
      </c>
      <c r="F223" s="296">
        <f>F222</f>
        <v>45000</v>
      </c>
      <c r="G223" s="266"/>
      <c r="H223" s="266"/>
      <c r="I223" s="266"/>
      <c r="J223" s="267"/>
      <c r="N223" s="288">
        <f t="shared" si="25"/>
        <v>0</v>
      </c>
    </row>
    <row r="224" spans="1:14" ht="15">
      <c r="A224" s="409" t="s">
        <v>292</v>
      </c>
      <c r="B224" s="297"/>
      <c r="C224" s="297"/>
      <c r="D224" s="298">
        <v>86289</v>
      </c>
      <c r="E224" s="298">
        <v>0</v>
      </c>
      <c r="F224" s="298">
        <v>0</v>
      </c>
      <c r="G224" s="266"/>
      <c r="H224" s="266"/>
      <c r="I224" s="266"/>
      <c r="J224" s="267"/>
      <c r="N224" s="288">
        <f t="shared" si="25"/>
        <v>0</v>
      </c>
    </row>
    <row r="225" spans="1:14" ht="15.75" thickBot="1">
      <c r="A225" s="555" t="s">
        <v>236</v>
      </c>
      <c r="B225" s="556"/>
      <c r="C225" s="557"/>
      <c r="D225" s="232">
        <f>D222+D224</f>
        <v>131289</v>
      </c>
      <c r="E225" s="232">
        <f>E222+E224</f>
        <v>45000</v>
      </c>
      <c r="F225" s="232">
        <f>F222+F224</f>
        <v>45000</v>
      </c>
      <c r="G225" s="232"/>
      <c r="H225" s="232"/>
      <c r="I225" s="232"/>
      <c r="J225" s="247"/>
      <c r="N225" s="288">
        <f t="shared" si="25"/>
        <v>0</v>
      </c>
    </row>
    <row r="226" spans="1:14" ht="15.75" thickBot="1">
      <c r="A226" s="485" t="s">
        <v>11</v>
      </c>
      <c r="B226" s="486"/>
      <c r="C226" s="486"/>
      <c r="D226" s="486"/>
      <c r="E226" s="486"/>
      <c r="F226" s="486"/>
      <c r="G226" s="486"/>
      <c r="H226" s="486"/>
      <c r="I226" s="486"/>
      <c r="J226" s="487"/>
      <c r="N226" s="288">
        <f t="shared" si="25"/>
        <v>0</v>
      </c>
    </row>
    <row r="227" spans="1:14" ht="25.5">
      <c r="A227" s="183" t="s">
        <v>171</v>
      </c>
      <c r="B227" s="173" t="s">
        <v>2</v>
      </c>
      <c r="C227" s="173" t="s">
        <v>230</v>
      </c>
      <c r="D227" s="175">
        <v>0</v>
      </c>
      <c r="E227" s="175">
        <f>D227</f>
        <v>0</v>
      </c>
      <c r="F227" s="184">
        <f>D227+G227+H227+I227+J227</f>
        <v>3550000</v>
      </c>
      <c r="G227" s="342">
        <v>3550000</v>
      </c>
      <c r="H227" s="175">
        <v>0</v>
      </c>
      <c r="I227" s="175">
        <v>0</v>
      </c>
      <c r="J227" s="185">
        <v>0</v>
      </c>
      <c r="N227" s="288">
        <f t="shared" si="25"/>
        <v>0</v>
      </c>
    </row>
    <row r="228" spans="1:14" ht="26.25" thickBot="1">
      <c r="A228" s="167" t="s">
        <v>172</v>
      </c>
      <c r="B228" s="168" t="s">
        <v>2</v>
      </c>
      <c r="C228" s="168" t="s">
        <v>230</v>
      </c>
      <c r="D228" s="169">
        <v>0</v>
      </c>
      <c r="E228" s="169">
        <f aca="true" t="shared" si="26" ref="E228:E239">D228</f>
        <v>0</v>
      </c>
      <c r="F228" s="186">
        <f aca="true" t="shared" si="27" ref="F228:F239">D228+G228+H228+I228+J228</f>
        <v>2655528</v>
      </c>
      <c r="G228" s="195">
        <v>2655528</v>
      </c>
      <c r="H228" s="169">
        <v>0</v>
      </c>
      <c r="I228" s="169">
        <v>0</v>
      </c>
      <c r="J228" s="171">
        <v>0</v>
      </c>
      <c r="N228" s="288">
        <f t="shared" si="25"/>
        <v>0</v>
      </c>
    </row>
    <row r="229" spans="1:14" ht="38.25">
      <c r="A229" s="167" t="s">
        <v>173</v>
      </c>
      <c r="B229" s="168" t="s">
        <v>2</v>
      </c>
      <c r="C229" s="173" t="s">
        <v>230</v>
      </c>
      <c r="D229" s="169">
        <v>0</v>
      </c>
      <c r="E229" s="169">
        <f t="shared" si="26"/>
        <v>0</v>
      </c>
      <c r="F229" s="186">
        <f t="shared" si="27"/>
        <v>29000</v>
      </c>
      <c r="G229" s="348">
        <v>29000</v>
      </c>
      <c r="H229" s="169">
        <v>0</v>
      </c>
      <c r="I229" s="169">
        <v>0</v>
      </c>
      <c r="J229" s="171">
        <v>0</v>
      </c>
      <c r="N229" s="288">
        <f t="shared" si="25"/>
        <v>0</v>
      </c>
    </row>
    <row r="230" spans="1:14" ht="39" thickBot="1">
      <c r="A230" s="167" t="s">
        <v>174</v>
      </c>
      <c r="B230" s="168" t="s">
        <v>2</v>
      </c>
      <c r="C230" s="168" t="s">
        <v>230</v>
      </c>
      <c r="D230" s="169">
        <v>0</v>
      </c>
      <c r="E230" s="169">
        <f t="shared" si="26"/>
        <v>0</v>
      </c>
      <c r="F230" s="186">
        <f t="shared" si="27"/>
        <v>27500</v>
      </c>
      <c r="G230" s="195">
        <v>27500</v>
      </c>
      <c r="H230" s="169">
        <v>0</v>
      </c>
      <c r="I230" s="169">
        <v>0</v>
      </c>
      <c r="J230" s="171">
        <v>0</v>
      </c>
      <c r="N230" s="288">
        <f t="shared" si="25"/>
        <v>0</v>
      </c>
    </row>
    <row r="231" spans="1:14" ht="48" customHeight="1">
      <c r="A231" s="167" t="s">
        <v>175</v>
      </c>
      <c r="B231" s="168" t="s">
        <v>2</v>
      </c>
      <c r="C231" s="173" t="s">
        <v>230</v>
      </c>
      <c r="D231" s="169">
        <v>0</v>
      </c>
      <c r="E231" s="169">
        <f t="shared" si="26"/>
        <v>0</v>
      </c>
      <c r="F231" s="186">
        <f t="shared" si="27"/>
        <v>26000</v>
      </c>
      <c r="G231" s="348">
        <v>26000</v>
      </c>
      <c r="H231" s="169">
        <v>0</v>
      </c>
      <c r="I231" s="169">
        <v>0</v>
      </c>
      <c r="J231" s="171">
        <v>0</v>
      </c>
      <c r="N231" s="288">
        <f t="shared" si="25"/>
        <v>0</v>
      </c>
    </row>
    <row r="232" spans="1:14" ht="39" thickBot="1">
      <c r="A232" s="167" t="s">
        <v>176</v>
      </c>
      <c r="B232" s="168" t="s">
        <v>2</v>
      </c>
      <c r="C232" s="168" t="s">
        <v>230</v>
      </c>
      <c r="D232" s="169">
        <v>0</v>
      </c>
      <c r="E232" s="169">
        <f t="shared" si="26"/>
        <v>0</v>
      </c>
      <c r="F232" s="186">
        <f t="shared" si="27"/>
        <v>12500</v>
      </c>
      <c r="G232" s="195">
        <v>12500</v>
      </c>
      <c r="H232" s="169">
        <v>0</v>
      </c>
      <c r="I232" s="169">
        <v>0</v>
      </c>
      <c r="J232" s="171">
        <v>0</v>
      </c>
      <c r="N232" s="288">
        <f t="shared" si="25"/>
        <v>0</v>
      </c>
    </row>
    <row r="233" spans="1:14" ht="25.5">
      <c r="A233" s="167" t="s">
        <v>223</v>
      </c>
      <c r="B233" s="168" t="s">
        <v>2</v>
      </c>
      <c r="C233" s="173" t="s">
        <v>230</v>
      </c>
      <c r="D233" s="169">
        <v>86000</v>
      </c>
      <c r="E233" s="169">
        <f t="shared" si="26"/>
        <v>86000</v>
      </c>
      <c r="F233" s="186">
        <f t="shared" si="27"/>
        <v>91000</v>
      </c>
      <c r="G233" s="348">
        <v>5000</v>
      </c>
      <c r="H233" s="169">
        <v>0</v>
      </c>
      <c r="I233" s="169">
        <v>0</v>
      </c>
      <c r="J233" s="171">
        <v>0</v>
      </c>
      <c r="N233" s="288">
        <f t="shared" si="25"/>
        <v>0</v>
      </c>
    </row>
    <row r="234" spans="1:14" ht="26.25" thickBot="1">
      <c r="A234" s="167" t="s">
        <v>224</v>
      </c>
      <c r="B234" s="168" t="s">
        <v>2</v>
      </c>
      <c r="C234" s="168" t="s">
        <v>230</v>
      </c>
      <c r="D234" s="169">
        <v>60000</v>
      </c>
      <c r="E234" s="169">
        <f t="shared" si="26"/>
        <v>60000</v>
      </c>
      <c r="F234" s="186">
        <f t="shared" si="27"/>
        <v>60000</v>
      </c>
      <c r="G234" s="195">
        <v>0</v>
      </c>
      <c r="H234" s="169">
        <v>0</v>
      </c>
      <c r="I234" s="169">
        <v>0</v>
      </c>
      <c r="J234" s="171">
        <v>0</v>
      </c>
      <c r="N234" s="288">
        <f t="shared" si="25"/>
        <v>0</v>
      </c>
    </row>
    <row r="235" spans="1:14" ht="25.5">
      <c r="A235" s="167" t="s">
        <v>177</v>
      </c>
      <c r="B235" s="168" t="s">
        <v>2</v>
      </c>
      <c r="C235" s="173" t="s">
        <v>230</v>
      </c>
      <c r="D235" s="169">
        <v>0</v>
      </c>
      <c r="E235" s="169">
        <f t="shared" si="26"/>
        <v>0</v>
      </c>
      <c r="F235" s="186">
        <f t="shared" si="27"/>
        <v>200000</v>
      </c>
      <c r="G235" s="348">
        <v>200000</v>
      </c>
      <c r="H235" s="169">
        <v>0</v>
      </c>
      <c r="I235" s="169">
        <v>0</v>
      </c>
      <c r="J235" s="171">
        <v>0</v>
      </c>
      <c r="N235" s="288">
        <f t="shared" si="25"/>
        <v>0</v>
      </c>
    </row>
    <row r="236" spans="1:14" ht="24.75" customHeight="1" thickBot="1">
      <c r="A236" s="167" t="s">
        <v>178</v>
      </c>
      <c r="B236" s="168" t="s">
        <v>2</v>
      </c>
      <c r="C236" s="168" t="s">
        <v>230</v>
      </c>
      <c r="D236" s="169">
        <v>0</v>
      </c>
      <c r="E236" s="169">
        <f t="shared" si="26"/>
        <v>0</v>
      </c>
      <c r="F236" s="186">
        <f t="shared" si="27"/>
        <v>176000</v>
      </c>
      <c r="G236" s="195">
        <v>176000</v>
      </c>
      <c r="H236" s="169">
        <v>0</v>
      </c>
      <c r="I236" s="169">
        <v>0</v>
      </c>
      <c r="J236" s="171">
        <v>0</v>
      </c>
      <c r="N236" s="288">
        <f t="shared" si="25"/>
        <v>0</v>
      </c>
    </row>
    <row r="237" spans="1:14" ht="24.75" customHeight="1">
      <c r="A237" s="167" t="s">
        <v>179</v>
      </c>
      <c r="B237" s="168" t="s">
        <v>2</v>
      </c>
      <c r="C237" s="173" t="s">
        <v>230</v>
      </c>
      <c r="D237" s="169">
        <v>0</v>
      </c>
      <c r="E237" s="169">
        <f t="shared" si="26"/>
        <v>0</v>
      </c>
      <c r="F237" s="186">
        <f t="shared" si="27"/>
        <v>5000</v>
      </c>
      <c r="G237" s="195">
        <v>5000</v>
      </c>
      <c r="H237" s="169">
        <v>0</v>
      </c>
      <c r="I237" s="169">
        <v>0</v>
      </c>
      <c r="J237" s="171">
        <v>0</v>
      </c>
      <c r="N237" s="288">
        <f t="shared" si="25"/>
        <v>0</v>
      </c>
    </row>
    <row r="238" spans="1:14" ht="24.75" customHeight="1" thickBot="1">
      <c r="A238" s="191" t="s">
        <v>180</v>
      </c>
      <c r="B238" s="132" t="s">
        <v>2</v>
      </c>
      <c r="C238" s="168" t="s">
        <v>230</v>
      </c>
      <c r="D238" s="133">
        <v>0</v>
      </c>
      <c r="E238" s="133">
        <f>D238</f>
        <v>0</v>
      </c>
      <c r="F238" s="192">
        <f>D238+G238+H238+I238+J238</f>
        <v>4000</v>
      </c>
      <c r="G238" s="196">
        <v>4000</v>
      </c>
      <c r="H238" s="133">
        <v>0</v>
      </c>
      <c r="I238" s="133">
        <v>0</v>
      </c>
      <c r="J238" s="193">
        <v>0</v>
      </c>
      <c r="N238" s="288">
        <f t="shared" si="25"/>
        <v>0</v>
      </c>
    </row>
    <row r="239" spans="1:14" ht="24.75" customHeight="1">
      <c r="A239" s="217" t="s">
        <v>113</v>
      </c>
      <c r="B239" s="218" t="s">
        <v>2</v>
      </c>
      <c r="C239" s="219" t="s">
        <v>230</v>
      </c>
      <c r="D239" s="221">
        <v>0</v>
      </c>
      <c r="E239" s="221">
        <f t="shared" si="26"/>
        <v>0</v>
      </c>
      <c r="F239" s="222">
        <f t="shared" si="27"/>
        <v>156000</v>
      </c>
      <c r="G239" s="223">
        <v>156000</v>
      </c>
      <c r="H239" s="221">
        <v>0</v>
      </c>
      <c r="I239" s="221">
        <v>0</v>
      </c>
      <c r="J239" s="224">
        <v>0</v>
      </c>
      <c r="N239" s="288">
        <f t="shared" si="25"/>
        <v>0</v>
      </c>
    </row>
    <row r="240" spans="1:14" ht="15">
      <c r="A240" s="488" t="s">
        <v>237</v>
      </c>
      <c r="B240" s="489"/>
      <c r="C240" s="489"/>
      <c r="D240" s="220">
        <f>SUM(D227:D239)</f>
        <v>146000</v>
      </c>
      <c r="E240" s="220">
        <f aca="true" t="shared" si="28" ref="E240:J240">SUM(E227:E239)</f>
        <v>146000</v>
      </c>
      <c r="F240" s="220">
        <f t="shared" si="28"/>
        <v>6992528</v>
      </c>
      <c r="G240" s="220">
        <f t="shared" si="28"/>
        <v>6846528</v>
      </c>
      <c r="H240" s="220">
        <f t="shared" si="28"/>
        <v>0</v>
      </c>
      <c r="I240" s="220">
        <f t="shared" si="28"/>
        <v>0</v>
      </c>
      <c r="J240" s="248">
        <f t="shared" si="28"/>
        <v>0</v>
      </c>
      <c r="N240" s="288">
        <f t="shared" si="25"/>
        <v>0</v>
      </c>
    </row>
    <row r="241" spans="1:14" ht="14.25">
      <c r="A241" s="558" t="s">
        <v>238</v>
      </c>
      <c r="B241" s="559"/>
      <c r="C241" s="559"/>
      <c r="D241" s="268">
        <v>16100</v>
      </c>
      <c r="E241" s="268">
        <v>0</v>
      </c>
      <c r="F241" s="268">
        <v>0</v>
      </c>
      <c r="G241" s="268"/>
      <c r="H241" s="268"/>
      <c r="I241" s="268"/>
      <c r="J241" s="269"/>
      <c r="N241" s="288">
        <f t="shared" si="25"/>
        <v>0</v>
      </c>
    </row>
    <row r="242" spans="1:14" ht="15.75" customHeight="1" thickBot="1">
      <c r="A242" s="560" t="s">
        <v>239</v>
      </c>
      <c r="B242" s="561"/>
      <c r="C242" s="561"/>
      <c r="D242" s="225">
        <f>D240+D241</f>
        <v>162100</v>
      </c>
      <c r="E242" s="225">
        <f aca="true" t="shared" si="29" ref="E242:J242">E240+E241</f>
        <v>146000</v>
      </c>
      <c r="F242" s="225">
        <f t="shared" si="29"/>
        <v>6992528</v>
      </c>
      <c r="G242" s="225">
        <f t="shared" si="29"/>
        <v>6846528</v>
      </c>
      <c r="H242" s="225">
        <f t="shared" si="29"/>
        <v>0</v>
      </c>
      <c r="I242" s="225">
        <f t="shared" si="29"/>
        <v>0</v>
      </c>
      <c r="J242" s="249">
        <f t="shared" si="29"/>
        <v>0</v>
      </c>
      <c r="N242" s="288">
        <f t="shared" si="25"/>
        <v>0</v>
      </c>
    </row>
    <row r="243" spans="1:14" ht="54" customHeight="1" hidden="1">
      <c r="A243" s="479" t="s">
        <v>194</v>
      </c>
      <c r="B243" s="573"/>
      <c r="C243" s="573"/>
      <c r="D243" s="573"/>
      <c r="E243" s="573"/>
      <c r="F243" s="573"/>
      <c r="G243" s="573"/>
      <c r="H243" s="573"/>
      <c r="I243" s="573"/>
      <c r="J243" s="481"/>
      <c r="N243" s="288">
        <f t="shared" si="25"/>
        <v>0</v>
      </c>
    </row>
    <row r="244" spans="1:14" ht="54.75" customHeight="1">
      <c r="A244" s="183" t="s">
        <v>195</v>
      </c>
      <c r="B244" s="173" t="s">
        <v>2</v>
      </c>
      <c r="C244" s="173" t="s">
        <v>231</v>
      </c>
      <c r="D244" s="175">
        <v>4000</v>
      </c>
      <c r="E244" s="175">
        <f>D244</f>
        <v>4000</v>
      </c>
      <c r="F244" s="184">
        <f>D244+G244+H244+I244+J244</f>
        <v>4000</v>
      </c>
      <c r="G244" s="176">
        <v>0</v>
      </c>
      <c r="H244" s="175">
        <v>0</v>
      </c>
      <c r="I244" s="175">
        <v>0</v>
      </c>
      <c r="J244" s="185">
        <v>0</v>
      </c>
      <c r="N244" s="288">
        <f t="shared" si="25"/>
        <v>0</v>
      </c>
    </row>
    <row r="245" spans="1:14" ht="54.75" customHeight="1" thickBot="1">
      <c r="A245" s="167" t="s">
        <v>199</v>
      </c>
      <c r="B245" s="168" t="s">
        <v>2</v>
      </c>
      <c r="C245" s="168" t="s">
        <v>231</v>
      </c>
      <c r="D245" s="169">
        <v>26000</v>
      </c>
      <c r="E245" s="169">
        <f>D245</f>
        <v>26000</v>
      </c>
      <c r="F245" s="186">
        <f>D245+G245+H245+I245+J245</f>
        <v>26000</v>
      </c>
      <c r="G245" s="187"/>
      <c r="H245" s="188"/>
      <c r="I245" s="188"/>
      <c r="J245" s="189"/>
      <c r="N245" s="288"/>
    </row>
    <row r="246" spans="1:14" ht="55.5" customHeight="1">
      <c r="A246" s="190" t="s">
        <v>198</v>
      </c>
      <c r="B246" s="168" t="s">
        <v>2</v>
      </c>
      <c r="C246" s="173" t="s">
        <v>231</v>
      </c>
      <c r="D246" s="169">
        <v>115472</v>
      </c>
      <c r="E246" s="169">
        <f>D246</f>
        <v>115472</v>
      </c>
      <c r="F246" s="186">
        <f>D246+G246+H246+I246+J246</f>
        <v>1154723</v>
      </c>
      <c r="G246" s="180">
        <v>1039251</v>
      </c>
      <c r="H246" s="169">
        <v>0</v>
      </c>
      <c r="I246" s="169">
        <v>0</v>
      </c>
      <c r="J246" s="171">
        <v>0</v>
      </c>
      <c r="N246" s="288">
        <f t="shared" si="25"/>
        <v>0</v>
      </c>
    </row>
    <row r="247" spans="1:14" ht="49.5" customHeight="1" thickBot="1">
      <c r="A247" s="167" t="s">
        <v>200</v>
      </c>
      <c r="B247" s="168" t="s">
        <v>2</v>
      </c>
      <c r="C247" s="168" t="s">
        <v>231</v>
      </c>
      <c r="D247" s="169">
        <v>32364</v>
      </c>
      <c r="E247" s="169">
        <f>D247</f>
        <v>32364</v>
      </c>
      <c r="F247" s="186">
        <f>D247+G247+H247+I247+J247</f>
        <v>32364</v>
      </c>
      <c r="G247" s="180">
        <v>0</v>
      </c>
      <c r="H247" s="169">
        <v>0</v>
      </c>
      <c r="I247" s="169">
        <v>0</v>
      </c>
      <c r="J247" s="171">
        <v>0</v>
      </c>
      <c r="N247" s="288">
        <f t="shared" si="25"/>
        <v>0</v>
      </c>
    </row>
    <row r="248" spans="1:14" ht="69" customHeight="1">
      <c r="A248" s="167" t="s">
        <v>201</v>
      </c>
      <c r="B248" s="168" t="s">
        <v>2</v>
      </c>
      <c r="C248" s="173" t="s">
        <v>231</v>
      </c>
      <c r="D248" s="169">
        <v>1190</v>
      </c>
      <c r="E248" s="169">
        <f>D248</f>
        <v>1190</v>
      </c>
      <c r="F248" s="186">
        <f>D248+G248+H248+I248+J248</f>
        <v>31190</v>
      </c>
      <c r="G248" s="180">
        <v>30000</v>
      </c>
      <c r="H248" s="169">
        <v>0</v>
      </c>
      <c r="I248" s="169">
        <v>0</v>
      </c>
      <c r="J248" s="171">
        <v>0</v>
      </c>
      <c r="N248" s="288">
        <f t="shared" si="25"/>
        <v>0</v>
      </c>
    </row>
    <row r="249" spans="1:14" ht="71.25" customHeight="1" thickBot="1">
      <c r="A249" s="167" t="s">
        <v>202</v>
      </c>
      <c r="B249" s="168" t="s">
        <v>2</v>
      </c>
      <c r="C249" s="168" t="s">
        <v>231</v>
      </c>
      <c r="D249" s="169">
        <v>1428</v>
      </c>
      <c r="E249" s="169">
        <f aca="true" t="shared" si="30" ref="E249:E255">D249</f>
        <v>1428</v>
      </c>
      <c r="F249" s="186">
        <f aca="true" t="shared" si="31" ref="F249:F255">D249+G249+H249+I249+J249</f>
        <v>14280</v>
      </c>
      <c r="G249" s="180">
        <v>12852</v>
      </c>
      <c r="H249" s="169">
        <v>0</v>
      </c>
      <c r="I249" s="169">
        <v>0</v>
      </c>
      <c r="J249" s="171">
        <v>0</v>
      </c>
      <c r="N249" s="288">
        <f t="shared" si="25"/>
        <v>0</v>
      </c>
    </row>
    <row r="250" spans="1:14" ht="29.25" customHeight="1">
      <c r="A250" s="167" t="s">
        <v>114</v>
      </c>
      <c r="B250" s="168" t="s">
        <v>2</v>
      </c>
      <c r="C250" s="173" t="s">
        <v>231</v>
      </c>
      <c r="D250" s="169">
        <v>0</v>
      </c>
      <c r="E250" s="169">
        <f t="shared" si="30"/>
        <v>0</v>
      </c>
      <c r="F250" s="186">
        <f t="shared" si="31"/>
        <v>130000</v>
      </c>
      <c r="G250" s="180">
        <v>130000</v>
      </c>
      <c r="H250" s="169"/>
      <c r="I250" s="169"/>
      <c r="J250" s="171"/>
      <c r="N250" s="288">
        <f t="shared" si="25"/>
        <v>0</v>
      </c>
    </row>
    <row r="251" spans="1:14" ht="74.25" customHeight="1" thickBot="1">
      <c r="A251" s="167" t="s">
        <v>115</v>
      </c>
      <c r="B251" s="168" t="s">
        <v>2</v>
      </c>
      <c r="C251" s="168" t="s">
        <v>231</v>
      </c>
      <c r="D251" s="169">
        <v>0</v>
      </c>
      <c r="E251" s="169">
        <f t="shared" si="30"/>
        <v>0</v>
      </c>
      <c r="F251" s="186">
        <f t="shared" si="31"/>
        <v>130000</v>
      </c>
      <c r="G251" s="180">
        <v>130000</v>
      </c>
      <c r="H251" s="169"/>
      <c r="I251" s="169"/>
      <c r="J251" s="171"/>
      <c r="N251" s="288">
        <f t="shared" si="25"/>
        <v>0</v>
      </c>
    </row>
    <row r="252" spans="1:14" ht="87.75" customHeight="1">
      <c r="A252" s="167" t="s">
        <v>116</v>
      </c>
      <c r="B252" s="168" t="s">
        <v>2</v>
      </c>
      <c r="C252" s="173" t="s">
        <v>231</v>
      </c>
      <c r="D252" s="169">
        <v>0</v>
      </c>
      <c r="E252" s="169">
        <f t="shared" si="30"/>
        <v>0</v>
      </c>
      <c r="F252" s="186">
        <f t="shared" si="31"/>
        <v>153510</v>
      </c>
      <c r="G252" s="180">
        <v>153510</v>
      </c>
      <c r="H252" s="169"/>
      <c r="I252" s="169"/>
      <c r="J252" s="171"/>
      <c r="N252" s="288">
        <f t="shared" si="25"/>
        <v>0</v>
      </c>
    </row>
    <row r="253" spans="1:14" ht="122.25" customHeight="1" thickBot="1">
      <c r="A253" s="167" t="s">
        <v>117</v>
      </c>
      <c r="B253" s="168" t="s">
        <v>2</v>
      </c>
      <c r="C253" s="168" t="s">
        <v>231</v>
      </c>
      <c r="D253" s="169">
        <v>0</v>
      </c>
      <c r="E253" s="169">
        <f t="shared" si="30"/>
        <v>0</v>
      </c>
      <c r="F253" s="186">
        <f t="shared" si="31"/>
        <v>152320</v>
      </c>
      <c r="G253" s="180">
        <v>152320</v>
      </c>
      <c r="H253" s="169"/>
      <c r="I253" s="169"/>
      <c r="J253" s="171"/>
      <c r="N253" s="288">
        <f t="shared" si="25"/>
        <v>0</v>
      </c>
    </row>
    <row r="254" spans="1:14" ht="75" customHeight="1">
      <c r="A254" s="167" t="s">
        <v>88</v>
      </c>
      <c r="B254" s="168" t="s">
        <v>2</v>
      </c>
      <c r="C254" s="173" t="s">
        <v>231</v>
      </c>
      <c r="D254" s="169">
        <v>0</v>
      </c>
      <c r="E254" s="169">
        <f t="shared" si="30"/>
        <v>0</v>
      </c>
      <c r="F254" s="186">
        <f t="shared" si="31"/>
        <v>156080</v>
      </c>
      <c r="G254" s="180">
        <v>156080</v>
      </c>
      <c r="H254" s="169"/>
      <c r="I254" s="169"/>
      <c r="J254" s="171"/>
      <c r="N254" s="288">
        <f t="shared" si="25"/>
        <v>0</v>
      </c>
    </row>
    <row r="255" spans="1:14" ht="34.5" customHeight="1" thickBot="1">
      <c r="A255" s="217" t="s">
        <v>101</v>
      </c>
      <c r="B255" s="218" t="s">
        <v>2</v>
      </c>
      <c r="C255" s="218" t="s">
        <v>231</v>
      </c>
      <c r="D255" s="221">
        <v>0</v>
      </c>
      <c r="E255" s="221">
        <f t="shared" si="30"/>
        <v>0</v>
      </c>
      <c r="F255" s="222">
        <f t="shared" si="31"/>
        <v>100000</v>
      </c>
      <c r="G255" s="226">
        <v>100000</v>
      </c>
      <c r="H255" s="221"/>
      <c r="I255" s="221"/>
      <c r="J255" s="224"/>
      <c r="N255" s="288">
        <f t="shared" si="25"/>
        <v>0</v>
      </c>
    </row>
    <row r="256" spans="1:14" ht="34.5" customHeight="1" thickBot="1">
      <c r="A256" s="596" t="s">
        <v>240</v>
      </c>
      <c r="B256" s="597"/>
      <c r="C256" s="597"/>
      <c r="D256" s="443">
        <f aca="true" t="shared" si="32" ref="D256:J256">SUM(D244:D255)</f>
        <v>180454</v>
      </c>
      <c r="E256" s="443">
        <f t="shared" si="32"/>
        <v>180454</v>
      </c>
      <c r="F256" s="443">
        <f t="shared" si="32"/>
        <v>2084467</v>
      </c>
      <c r="G256" s="443">
        <f t="shared" si="32"/>
        <v>1904013</v>
      </c>
      <c r="H256" s="443">
        <f t="shared" si="32"/>
        <v>0</v>
      </c>
      <c r="I256" s="443">
        <f t="shared" si="32"/>
        <v>0</v>
      </c>
      <c r="J256" s="444">
        <f t="shared" si="32"/>
        <v>0</v>
      </c>
      <c r="N256" s="288">
        <f t="shared" si="25"/>
        <v>0</v>
      </c>
    </row>
    <row r="257" spans="1:14" ht="34.5" customHeight="1">
      <c r="A257" s="588" t="s">
        <v>241</v>
      </c>
      <c r="B257" s="589"/>
      <c r="C257" s="589"/>
      <c r="D257" s="445">
        <v>8000</v>
      </c>
      <c r="E257" s="445">
        <v>0</v>
      </c>
      <c r="F257" s="445">
        <v>0</v>
      </c>
      <c r="G257" s="445"/>
      <c r="H257" s="445"/>
      <c r="I257" s="445"/>
      <c r="J257" s="446"/>
      <c r="N257" s="288">
        <f t="shared" si="25"/>
        <v>0</v>
      </c>
    </row>
    <row r="258" spans="1:14" ht="34.5" customHeight="1">
      <c r="A258" s="564" t="s">
        <v>242</v>
      </c>
      <c r="B258" s="565"/>
      <c r="C258" s="565"/>
      <c r="D258" s="270">
        <f>D256+D257</f>
        <v>188454</v>
      </c>
      <c r="E258" s="270">
        <f aca="true" t="shared" si="33" ref="E258:J258">E256+E257</f>
        <v>180454</v>
      </c>
      <c r="F258" s="270">
        <f t="shared" si="33"/>
        <v>2084467</v>
      </c>
      <c r="G258" s="270">
        <f t="shared" si="33"/>
        <v>1904013</v>
      </c>
      <c r="H258" s="270">
        <f t="shared" si="33"/>
        <v>0</v>
      </c>
      <c r="I258" s="270">
        <f t="shared" si="33"/>
        <v>0</v>
      </c>
      <c r="J258" s="271">
        <f t="shared" si="33"/>
        <v>0</v>
      </c>
      <c r="N258" s="288">
        <f t="shared" si="25"/>
        <v>0</v>
      </c>
    </row>
    <row r="259" spans="1:14" ht="34.5" customHeight="1" thickBot="1">
      <c r="A259" s="590" t="s">
        <v>360</v>
      </c>
      <c r="B259" s="591"/>
      <c r="C259" s="591"/>
      <c r="D259" s="591"/>
      <c r="E259" s="591"/>
      <c r="F259" s="591"/>
      <c r="G259" s="591"/>
      <c r="H259" s="591"/>
      <c r="I259" s="591"/>
      <c r="J259" s="592"/>
      <c r="N259" s="288"/>
    </row>
    <row r="260" spans="1:14" ht="34.5" customHeight="1">
      <c r="A260" s="338" t="s">
        <v>361</v>
      </c>
      <c r="B260" s="339" t="s">
        <v>2</v>
      </c>
      <c r="C260" s="339" t="s">
        <v>362</v>
      </c>
      <c r="D260" s="447">
        <v>7000</v>
      </c>
      <c r="E260" s="447">
        <f>D260</f>
        <v>7000</v>
      </c>
      <c r="F260" s="341">
        <f>E260+G260+H260+I260+J260</f>
        <v>7000</v>
      </c>
      <c r="G260" s="448">
        <v>0</v>
      </c>
      <c r="H260" s="447">
        <v>0</v>
      </c>
      <c r="I260" s="447">
        <v>0</v>
      </c>
      <c r="J260" s="449">
        <v>0</v>
      </c>
      <c r="N260" s="288"/>
    </row>
    <row r="261" spans="1:14" ht="34.5" customHeight="1" thickBot="1">
      <c r="A261" s="450" t="s">
        <v>363</v>
      </c>
      <c r="B261" s="360" t="s">
        <v>2</v>
      </c>
      <c r="C261" s="360" t="s">
        <v>362</v>
      </c>
      <c r="D261" s="451">
        <v>12000</v>
      </c>
      <c r="E261" s="451">
        <f>D261</f>
        <v>12000</v>
      </c>
      <c r="F261" s="452">
        <f>E261+G261+H261+I261+J261</f>
        <v>12000</v>
      </c>
      <c r="G261" s="453">
        <v>0</v>
      </c>
      <c r="H261" s="451">
        <v>0</v>
      </c>
      <c r="I261" s="451">
        <v>0</v>
      </c>
      <c r="J261" s="454">
        <v>0</v>
      </c>
      <c r="N261" s="288"/>
    </row>
    <row r="262" spans="1:14" ht="34.5" customHeight="1">
      <c r="A262" s="593" t="s">
        <v>364</v>
      </c>
      <c r="B262" s="594"/>
      <c r="C262" s="595"/>
      <c r="D262" s="455">
        <f>SUM(D260:D261)</f>
        <v>19000</v>
      </c>
      <c r="E262" s="455">
        <f aca="true" t="shared" si="34" ref="E262:J262">SUM(E260:E261)</f>
        <v>19000</v>
      </c>
      <c r="F262" s="455">
        <f t="shared" si="34"/>
        <v>19000</v>
      </c>
      <c r="G262" s="455">
        <f t="shared" si="34"/>
        <v>0</v>
      </c>
      <c r="H262" s="455">
        <f t="shared" si="34"/>
        <v>0</v>
      </c>
      <c r="I262" s="455">
        <f t="shared" si="34"/>
        <v>0</v>
      </c>
      <c r="J262" s="455">
        <f t="shared" si="34"/>
        <v>0</v>
      </c>
      <c r="N262" s="288"/>
    </row>
    <row r="263" spans="1:14" ht="34.5" customHeight="1">
      <c r="A263" s="583" t="s">
        <v>365</v>
      </c>
      <c r="B263" s="563"/>
      <c r="C263" s="584"/>
      <c r="D263" s="456">
        <v>223085</v>
      </c>
      <c r="E263" s="456"/>
      <c r="F263" s="456"/>
      <c r="G263" s="456"/>
      <c r="H263" s="456"/>
      <c r="I263" s="456"/>
      <c r="J263" s="456"/>
      <c r="N263" s="288"/>
    </row>
    <row r="264" spans="1:14" ht="34.5" customHeight="1">
      <c r="A264" s="561" t="s">
        <v>366</v>
      </c>
      <c r="B264" s="561"/>
      <c r="C264" s="561"/>
      <c r="D264" s="457">
        <f>D263+D262</f>
        <v>242085</v>
      </c>
      <c r="E264" s="457">
        <f aca="true" t="shared" si="35" ref="E264:J264">E263+E262</f>
        <v>19000</v>
      </c>
      <c r="F264" s="457">
        <f t="shared" si="35"/>
        <v>19000</v>
      </c>
      <c r="G264" s="457">
        <f t="shared" si="35"/>
        <v>0</v>
      </c>
      <c r="H264" s="457">
        <f t="shared" si="35"/>
        <v>0</v>
      </c>
      <c r="I264" s="457">
        <f t="shared" si="35"/>
        <v>0</v>
      </c>
      <c r="J264" s="457">
        <f t="shared" si="35"/>
        <v>0</v>
      </c>
      <c r="N264" s="288"/>
    </row>
    <row r="265" spans="1:14" ht="34.5" customHeight="1" thickBot="1">
      <c r="A265" s="585" t="s">
        <v>181</v>
      </c>
      <c r="B265" s="586"/>
      <c r="C265" s="586"/>
      <c r="D265" s="586"/>
      <c r="E265" s="586"/>
      <c r="F265" s="586"/>
      <c r="G265" s="586"/>
      <c r="H265" s="586"/>
      <c r="I265" s="586"/>
      <c r="J265" s="587"/>
      <c r="N265" s="288">
        <f t="shared" si="25"/>
        <v>0</v>
      </c>
    </row>
    <row r="266" spans="1:14" ht="34.5" customHeight="1">
      <c r="A266" s="183" t="s">
        <v>305</v>
      </c>
      <c r="B266" s="173" t="s">
        <v>2</v>
      </c>
      <c r="C266" s="173" t="s">
        <v>232</v>
      </c>
      <c r="D266" s="175">
        <v>1000</v>
      </c>
      <c r="E266" s="175">
        <f aca="true" t="shared" si="36" ref="E266:E274">D266</f>
        <v>1000</v>
      </c>
      <c r="F266" s="387">
        <f aca="true" t="shared" si="37" ref="F266:F291">D266+G266+H266+I266+J266</f>
        <v>1532200</v>
      </c>
      <c r="G266" s="194">
        <v>1531200</v>
      </c>
      <c r="H266" s="175">
        <v>0</v>
      </c>
      <c r="I266" s="175">
        <v>0</v>
      </c>
      <c r="J266" s="185">
        <v>0</v>
      </c>
      <c r="N266" s="288"/>
    </row>
    <row r="267" spans="1:14" ht="34.5" customHeight="1">
      <c r="A267" s="167" t="s">
        <v>306</v>
      </c>
      <c r="B267" s="168" t="s">
        <v>2</v>
      </c>
      <c r="C267" s="168" t="s">
        <v>232</v>
      </c>
      <c r="D267" s="169">
        <v>1000</v>
      </c>
      <c r="E267" s="169">
        <f t="shared" si="36"/>
        <v>1000</v>
      </c>
      <c r="F267" s="388">
        <f t="shared" si="37"/>
        <v>2900646</v>
      </c>
      <c r="G267" s="195">
        <v>2899646</v>
      </c>
      <c r="H267" s="169">
        <v>0</v>
      </c>
      <c r="I267" s="169">
        <v>0</v>
      </c>
      <c r="J267" s="171">
        <v>0</v>
      </c>
      <c r="N267" s="288"/>
    </row>
    <row r="268" spans="1:14" ht="34.5" customHeight="1">
      <c r="A268" s="167" t="s">
        <v>307</v>
      </c>
      <c r="B268" s="168" t="s">
        <v>2</v>
      </c>
      <c r="C268" s="168" t="s">
        <v>232</v>
      </c>
      <c r="D268" s="169">
        <v>1000</v>
      </c>
      <c r="E268" s="169">
        <f t="shared" si="36"/>
        <v>1000</v>
      </c>
      <c r="F268" s="388">
        <f t="shared" si="37"/>
        <v>1167667</v>
      </c>
      <c r="G268" s="195">
        <v>1166667</v>
      </c>
      <c r="H268" s="169">
        <v>0</v>
      </c>
      <c r="I268" s="169">
        <v>0</v>
      </c>
      <c r="J268" s="171">
        <v>0</v>
      </c>
      <c r="N268" s="288"/>
    </row>
    <row r="269" spans="1:14" ht="34.5" customHeight="1">
      <c r="A269" s="167" t="s">
        <v>308</v>
      </c>
      <c r="B269" s="168" t="s">
        <v>2</v>
      </c>
      <c r="C269" s="168" t="s">
        <v>232</v>
      </c>
      <c r="D269" s="169">
        <v>1000</v>
      </c>
      <c r="E269" s="169">
        <f t="shared" si="36"/>
        <v>1000</v>
      </c>
      <c r="F269" s="388">
        <f t="shared" si="37"/>
        <v>2651791</v>
      </c>
      <c r="G269" s="195">
        <v>2650791</v>
      </c>
      <c r="H269" s="169">
        <v>0</v>
      </c>
      <c r="I269" s="169">
        <v>0</v>
      </c>
      <c r="J269" s="171">
        <v>0</v>
      </c>
      <c r="N269" s="288"/>
    </row>
    <row r="270" spans="1:14" ht="15" customHeight="1">
      <c r="A270" s="167" t="s">
        <v>309</v>
      </c>
      <c r="B270" s="168" t="s">
        <v>2</v>
      </c>
      <c r="C270" s="168" t="s">
        <v>232</v>
      </c>
      <c r="D270" s="169">
        <v>1000</v>
      </c>
      <c r="E270" s="169">
        <f t="shared" si="36"/>
        <v>1000</v>
      </c>
      <c r="F270" s="388">
        <f t="shared" si="37"/>
        <v>1833149</v>
      </c>
      <c r="G270" s="195">
        <v>1832149</v>
      </c>
      <c r="H270" s="169">
        <v>0</v>
      </c>
      <c r="I270" s="169">
        <v>0</v>
      </c>
      <c r="J270" s="171">
        <v>0</v>
      </c>
      <c r="N270" s="288"/>
    </row>
    <row r="271" spans="1:14" ht="39.75" customHeight="1">
      <c r="A271" s="344" t="s">
        <v>372</v>
      </c>
      <c r="B271" s="345" t="s">
        <v>2</v>
      </c>
      <c r="C271" s="345" t="s">
        <v>232</v>
      </c>
      <c r="D271" s="346">
        <v>1000</v>
      </c>
      <c r="E271" s="346">
        <f t="shared" si="36"/>
        <v>1000</v>
      </c>
      <c r="F271" s="347">
        <f t="shared" si="37"/>
        <v>12928219</v>
      </c>
      <c r="G271" s="348">
        <v>2000000</v>
      </c>
      <c r="H271" s="346">
        <v>8000000</v>
      </c>
      <c r="I271" s="346">
        <v>2927219</v>
      </c>
      <c r="J271" s="349">
        <v>0</v>
      </c>
      <c r="N271" s="288"/>
    </row>
    <row r="272" spans="1:14" ht="33" customHeight="1">
      <c r="A272" s="344" t="s">
        <v>367</v>
      </c>
      <c r="B272" s="345" t="s">
        <v>2</v>
      </c>
      <c r="C272" s="345" t="s">
        <v>232</v>
      </c>
      <c r="D272" s="346">
        <v>1000</v>
      </c>
      <c r="E272" s="346">
        <f t="shared" si="36"/>
        <v>1000</v>
      </c>
      <c r="F272" s="347">
        <f t="shared" si="37"/>
        <v>17617507</v>
      </c>
      <c r="G272" s="348">
        <v>1000000</v>
      </c>
      <c r="H272" s="346">
        <v>15834137</v>
      </c>
      <c r="I272" s="346">
        <v>782370</v>
      </c>
      <c r="J272" s="349">
        <v>0</v>
      </c>
      <c r="N272" s="288"/>
    </row>
    <row r="273" spans="1:15" ht="35.25" customHeight="1">
      <c r="A273" s="317" t="s">
        <v>373</v>
      </c>
      <c r="B273" s="345" t="s">
        <v>2</v>
      </c>
      <c r="C273" s="345" t="s">
        <v>232</v>
      </c>
      <c r="D273" s="346">
        <v>1000</v>
      </c>
      <c r="E273" s="346">
        <f t="shared" si="36"/>
        <v>1000</v>
      </c>
      <c r="F273" s="458">
        <f t="shared" si="37"/>
        <v>351437</v>
      </c>
      <c r="G273" s="348">
        <v>350437</v>
      </c>
      <c r="H273" s="346">
        <v>0</v>
      </c>
      <c r="I273" s="346">
        <v>0</v>
      </c>
      <c r="J273" s="349">
        <v>0</v>
      </c>
      <c r="K273" s="11"/>
      <c r="L273" s="11"/>
      <c r="M273" s="11"/>
      <c r="N273" s="459"/>
      <c r="O273" s="11"/>
    </row>
    <row r="274" spans="1:15" ht="37.5" customHeight="1">
      <c r="A274" s="317" t="s">
        <v>368</v>
      </c>
      <c r="B274" s="345" t="s">
        <v>2</v>
      </c>
      <c r="C274" s="345" t="s">
        <v>232</v>
      </c>
      <c r="D274" s="346">
        <v>1000</v>
      </c>
      <c r="E274" s="346">
        <f t="shared" si="36"/>
        <v>1000</v>
      </c>
      <c r="F274" s="458">
        <f t="shared" si="37"/>
        <v>655320</v>
      </c>
      <c r="G274" s="348">
        <v>654320</v>
      </c>
      <c r="H274" s="346">
        <v>0</v>
      </c>
      <c r="I274" s="346">
        <v>0</v>
      </c>
      <c r="J274" s="349">
        <v>0</v>
      </c>
      <c r="K274" s="11"/>
      <c r="L274" s="11"/>
      <c r="M274" s="11"/>
      <c r="N274" s="459"/>
      <c r="O274" s="11"/>
    </row>
    <row r="275" spans="1:14" ht="33" customHeight="1">
      <c r="A275" s="57" t="s">
        <v>87</v>
      </c>
      <c r="B275" s="168" t="s">
        <v>2</v>
      </c>
      <c r="C275" s="168" t="s">
        <v>232</v>
      </c>
      <c r="D275" s="179">
        <v>0</v>
      </c>
      <c r="E275" s="169">
        <f>D275</f>
        <v>0</v>
      </c>
      <c r="F275" s="214">
        <f t="shared" si="37"/>
        <v>170000</v>
      </c>
      <c r="G275" s="180">
        <v>170000</v>
      </c>
      <c r="H275" s="181">
        <v>0</v>
      </c>
      <c r="I275" s="181">
        <v>0</v>
      </c>
      <c r="J275" s="182">
        <v>0</v>
      </c>
      <c r="N275" s="288">
        <f t="shared" si="25"/>
        <v>0</v>
      </c>
    </row>
    <row r="276" spans="1:14" ht="73.5" customHeight="1">
      <c r="A276" s="57" t="s">
        <v>122</v>
      </c>
      <c r="B276" s="168" t="s">
        <v>2</v>
      </c>
      <c r="C276" s="168" t="s">
        <v>232</v>
      </c>
      <c r="D276" s="179">
        <v>0</v>
      </c>
      <c r="E276" s="169">
        <f>D276</f>
        <v>0</v>
      </c>
      <c r="F276" s="214">
        <f t="shared" si="37"/>
        <v>160000</v>
      </c>
      <c r="G276" s="180">
        <v>160000</v>
      </c>
      <c r="H276" s="181">
        <v>0</v>
      </c>
      <c r="I276" s="181">
        <v>0</v>
      </c>
      <c r="J276" s="182">
        <v>0</v>
      </c>
      <c r="N276" s="288">
        <f t="shared" si="25"/>
        <v>0</v>
      </c>
    </row>
    <row r="277" spans="1:14" ht="15.75" customHeight="1">
      <c r="A277" s="231"/>
      <c r="B277" s="168"/>
      <c r="C277" s="168"/>
      <c r="D277" s="169"/>
      <c r="E277" s="221">
        <f>D277</f>
        <v>0</v>
      </c>
      <c r="F277" s="228">
        <f t="shared" si="37"/>
        <v>0</v>
      </c>
      <c r="G277" s="226">
        <v>0</v>
      </c>
      <c r="H277" s="229">
        <v>0</v>
      </c>
      <c r="I277" s="229">
        <v>0</v>
      </c>
      <c r="J277" s="230">
        <v>0</v>
      </c>
      <c r="N277" s="288">
        <f t="shared" si="25"/>
        <v>0</v>
      </c>
    </row>
    <row r="278" spans="1:14" ht="33" customHeight="1">
      <c r="A278" s="385" t="s">
        <v>315</v>
      </c>
      <c r="B278" s="168" t="s">
        <v>2</v>
      </c>
      <c r="C278" s="168" t="s">
        <v>232</v>
      </c>
      <c r="D278" s="221">
        <v>1000</v>
      </c>
      <c r="E278" s="169">
        <f aca="true" t="shared" si="38" ref="E278:E291">D278</f>
        <v>1000</v>
      </c>
      <c r="F278" s="186">
        <f t="shared" si="37"/>
        <v>8700</v>
      </c>
      <c r="G278" s="223">
        <v>6090</v>
      </c>
      <c r="H278" s="221">
        <v>1610</v>
      </c>
      <c r="I278" s="221">
        <v>0</v>
      </c>
      <c r="J278" s="224">
        <v>0</v>
      </c>
      <c r="N278" s="288"/>
    </row>
    <row r="279" spans="1:14" ht="39.75" customHeight="1">
      <c r="A279" s="385" t="s">
        <v>316</v>
      </c>
      <c r="B279" s="168" t="s">
        <v>2</v>
      </c>
      <c r="C279" s="168" t="s">
        <v>232</v>
      </c>
      <c r="D279" s="221">
        <v>1000</v>
      </c>
      <c r="E279" s="169">
        <f t="shared" si="38"/>
        <v>1000</v>
      </c>
      <c r="F279" s="186">
        <f t="shared" si="37"/>
        <v>16600</v>
      </c>
      <c r="G279" s="223">
        <v>11620</v>
      </c>
      <c r="H279" s="221">
        <v>3980</v>
      </c>
      <c r="I279" s="221">
        <v>0</v>
      </c>
      <c r="J279" s="224">
        <v>0</v>
      </c>
      <c r="N279" s="288"/>
    </row>
    <row r="280" spans="1:14" ht="29.25" customHeight="1">
      <c r="A280" s="385" t="s">
        <v>317</v>
      </c>
      <c r="B280" s="168" t="s">
        <v>2</v>
      </c>
      <c r="C280" s="168" t="s">
        <v>232</v>
      </c>
      <c r="D280" s="221">
        <v>1000</v>
      </c>
      <c r="E280" s="169">
        <f t="shared" si="38"/>
        <v>1000</v>
      </c>
      <c r="F280" s="186">
        <f t="shared" si="37"/>
        <v>7500</v>
      </c>
      <c r="G280" s="223">
        <v>4550</v>
      </c>
      <c r="H280" s="221">
        <v>1950</v>
      </c>
      <c r="I280" s="221">
        <v>0</v>
      </c>
      <c r="J280" s="224">
        <v>0</v>
      </c>
      <c r="N280" s="288"/>
    </row>
    <row r="281" spans="1:14" ht="25.5">
      <c r="A281" s="385" t="s">
        <v>318</v>
      </c>
      <c r="B281" s="168" t="s">
        <v>2</v>
      </c>
      <c r="C281" s="168" t="s">
        <v>232</v>
      </c>
      <c r="D281" s="221">
        <v>1000</v>
      </c>
      <c r="E281" s="169">
        <f t="shared" si="38"/>
        <v>1000</v>
      </c>
      <c r="F281" s="186">
        <f t="shared" si="37"/>
        <v>15000</v>
      </c>
      <c r="G281" s="223">
        <v>10500</v>
      </c>
      <c r="H281" s="221">
        <v>3500</v>
      </c>
      <c r="I281" s="221">
        <v>0</v>
      </c>
      <c r="J281" s="224">
        <v>0</v>
      </c>
      <c r="N281" s="288"/>
    </row>
    <row r="282" spans="1:14" ht="38.25">
      <c r="A282" s="357" t="s">
        <v>374</v>
      </c>
      <c r="B282" s="345" t="s">
        <v>2</v>
      </c>
      <c r="C282" s="345" t="s">
        <v>232</v>
      </c>
      <c r="D282" s="353">
        <v>1000</v>
      </c>
      <c r="E282" s="346">
        <f t="shared" si="38"/>
        <v>1000</v>
      </c>
      <c r="F282" s="358">
        <f t="shared" si="37"/>
        <v>115204</v>
      </c>
      <c r="G282" s="355">
        <v>5204</v>
      </c>
      <c r="H282" s="353">
        <v>99000</v>
      </c>
      <c r="I282" s="353">
        <v>10000</v>
      </c>
      <c r="J282" s="356">
        <v>0</v>
      </c>
      <c r="N282" s="288"/>
    </row>
    <row r="283" spans="1:14" ht="38.25">
      <c r="A283" s="357" t="s">
        <v>369</v>
      </c>
      <c r="B283" s="345" t="s">
        <v>2</v>
      </c>
      <c r="C283" s="345" t="s">
        <v>232</v>
      </c>
      <c r="D283" s="353">
        <v>1000</v>
      </c>
      <c r="E283" s="346">
        <f t="shared" si="38"/>
        <v>1000</v>
      </c>
      <c r="F283" s="358">
        <f t="shared" si="37"/>
        <v>281666</v>
      </c>
      <c r="G283" s="355">
        <v>139833</v>
      </c>
      <c r="H283" s="353">
        <v>100000</v>
      </c>
      <c r="I283" s="353">
        <v>40833</v>
      </c>
      <c r="J283" s="356">
        <v>0</v>
      </c>
      <c r="N283" s="288"/>
    </row>
    <row r="284" spans="1:14" ht="38.25">
      <c r="A284" s="357" t="s">
        <v>375</v>
      </c>
      <c r="B284" s="345" t="s">
        <v>2</v>
      </c>
      <c r="C284" s="345" t="s">
        <v>232</v>
      </c>
      <c r="D284" s="353">
        <v>1000</v>
      </c>
      <c r="E284" s="346">
        <f t="shared" si="38"/>
        <v>1000</v>
      </c>
      <c r="F284" s="358">
        <f t="shared" si="37"/>
        <v>47826</v>
      </c>
      <c r="G284" s="355">
        <v>2826</v>
      </c>
      <c r="H284" s="353">
        <v>39000</v>
      </c>
      <c r="I284" s="353">
        <v>5000</v>
      </c>
      <c r="J284" s="356">
        <v>0</v>
      </c>
      <c r="N284" s="288"/>
    </row>
    <row r="285" spans="1:14" ht="38.25">
      <c r="A285" s="357" t="s">
        <v>370</v>
      </c>
      <c r="B285" s="345" t="s">
        <v>2</v>
      </c>
      <c r="C285" s="345" t="s">
        <v>232</v>
      </c>
      <c r="D285" s="353">
        <v>1000</v>
      </c>
      <c r="E285" s="346">
        <f t="shared" si="38"/>
        <v>1000</v>
      </c>
      <c r="F285" s="358">
        <f t="shared" si="37"/>
        <v>89000</v>
      </c>
      <c r="G285" s="355">
        <v>79000</v>
      </c>
      <c r="H285" s="353">
        <v>8000</v>
      </c>
      <c r="I285" s="353">
        <v>1000</v>
      </c>
      <c r="J285" s="356">
        <v>0</v>
      </c>
      <c r="N285" s="288"/>
    </row>
    <row r="286" spans="1:14" ht="25.5">
      <c r="A286" s="385" t="s">
        <v>319</v>
      </c>
      <c r="B286" s="168" t="s">
        <v>2</v>
      </c>
      <c r="C286" s="168" t="s">
        <v>232</v>
      </c>
      <c r="D286" s="221">
        <v>1000</v>
      </c>
      <c r="E286" s="169">
        <f t="shared" si="38"/>
        <v>1000</v>
      </c>
      <c r="F286" s="186">
        <f t="shared" si="37"/>
        <v>10200</v>
      </c>
      <c r="G286" s="223">
        <v>7140</v>
      </c>
      <c r="H286" s="221">
        <v>2060</v>
      </c>
      <c r="I286" s="221">
        <v>0</v>
      </c>
      <c r="J286" s="224">
        <v>0</v>
      </c>
      <c r="N286" s="288"/>
    </row>
    <row r="287" spans="1:14" ht="38.25">
      <c r="A287" s="385" t="s">
        <v>320</v>
      </c>
      <c r="B287" s="168" t="s">
        <v>2</v>
      </c>
      <c r="C287" s="168" t="s">
        <v>232</v>
      </c>
      <c r="D287" s="221">
        <v>1000</v>
      </c>
      <c r="E287" s="169">
        <f t="shared" si="38"/>
        <v>1000</v>
      </c>
      <c r="F287" s="186">
        <f t="shared" si="37"/>
        <v>8000</v>
      </c>
      <c r="G287" s="223">
        <v>5600</v>
      </c>
      <c r="H287" s="221">
        <v>1400</v>
      </c>
      <c r="I287" s="221">
        <v>0</v>
      </c>
      <c r="J287" s="224">
        <v>0</v>
      </c>
      <c r="N287" s="288"/>
    </row>
    <row r="288" spans="1:14" ht="38.25">
      <c r="A288" s="385" t="s">
        <v>321</v>
      </c>
      <c r="B288" s="168" t="s">
        <v>2</v>
      </c>
      <c r="C288" s="168" t="s">
        <v>232</v>
      </c>
      <c r="D288" s="221">
        <v>1000</v>
      </c>
      <c r="E288" s="169">
        <f t="shared" si="38"/>
        <v>1000</v>
      </c>
      <c r="F288" s="186">
        <f t="shared" si="37"/>
        <v>8000</v>
      </c>
      <c r="G288" s="223">
        <v>5600</v>
      </c>
      <c r="H288" s="221">
        <v>1400</v>
      </c>
      <c r="I288" s="221">
        <v>0</v>
      </c>
      <c r="J288" s="224">
        <v>0</v>
      </c>
      <c r="N288" s="288"/>
    </row>
    <row r="289" spans="1:14" ht="38.25">
      <c r="A289" s="385" t="s">
        <v>322</v>
      </c>
      <c r="B289" s="168" t="s">
        <v>2</v>
      </c>
      <c r="C289" s="168" t="s">
        <v>232</v>
      </c>
      <c r="D289" s="221">
        <v>1000</v>
      </c>
      <c r="E289" s="169">
        <f t="shared" si="38"/>
        <v>1000</v>
      </c>
      <c r="F289" s="186">
        <f t="shared" si="37"/>
        <v>10000</v>
      </c>
      <c r="G289" s="223">
        <v>7000</v>
      </c>
      <c r="H289" s="221">
        <v>2000</v>
      </c>
      <c r="I289" s="221">
        <v>0</v>
      </c>
      <c r="J289" s="224">
        <v>0</v>
      </c>
      <c r="N289" s="288"/>
    </row>
    <row r="290" spans="1:14" ht="38.25">
      <c r="A290" s="385" t="s">
        <v>323</v>
      </c>
      <c r="B290" s="168" t="s">
        <v>2</v>
      </c>
      <c r="C290" s="168" t="s">
        <v>232</v>
      </c>
      <c r="D290" s="221">
        <v>1000</v>
      </c>
      <c r="E290" s="169">
        <f t="shared" si="38"/>
        <v>1000</v>
      </c>
      <c r="F290" s="186">
        <f t="shared" si="37"/>
        <v>13100</v>
      </c>
      <c r="G290" s="223">
        <v>9170</v>
      </c>
      <c r="H290" s="221">
        <v>2930</v>
      </c>
      <c r="I290" s="221">
        <v>0</v>
      </c>
      <c r="J290" s="224">
        <v>0</v>
      </c>
      <c r="N290" s="288"/>
    </row>
    <row r="291" spans="1:14" ht="39" thickBot="1">
      <c r="A291" s="386" t="s">
        <v>324</v>
      </c>
      <c r="B291" s="132" t="s">
        <v>2</v>
      </c>
      <c r="C291" s="168" t="s">
        <v>232</v>
      </c>
      <c r="D291" s="133">
        <v>1000</v>
      </c>
      <c r="E291" s="133">
        <f t="shared" si="38"/>
        <v>1000</v>
      </c>
      <c r="F291" s="192">
        <f t="shared" si="37"/>
        <v>9000</v>
      </c>
      <c r="G291" s="196">
        <v>6300</v>
      </c>
      <c r="H291" s="133">
        <v>1700</v>
      </c>
      <c r="I291" s="133">
        <v>0</v>
      </c>
      <c r="J291" s="193">
        <v>0</v>
      </c>
      <c r="N291" s="288"/>
    </row>
    <row r="292" spans="1:14" ht="15">
      <c r="A292" s="474" t="s">
        <v>329</v>
      </c>
      <c r="B292" s="475"/>
      <c r="C292" s="475"/>
      <c r="D292" s="220">
        <f aca="true" t="shared" si="39" ref="D292:J292">SUM(D266:D291)</f>
        <v>23000</v>
      </c>
      <c r="E292" s="220">
        <f t="shared" si="39"/>
        <v>23000</v>
      </c>
      <c r="F292" s="220">
        <f t="shared" si="39"/>
        <v>42607732</v>
      </c>
      <c r="G292" s="220">
        <f t="shared" si="39"/>
        <v>14715643</v>
      </c>
      <c r="H292" s="220">
        <f t="shared" si="39"/>
        <v>24102667</v>
      </c>
      <c r="I292" s="220">
        <f t="shared" si="39"/>
        <v>3766422</v>
      </c>
      <c r="J292" s="220">
        <f t="shared" si="39"/>
        <v>0</v>
      </c>
      <c r="N292" s="288">
        <f t="shared" si="25"/>
        <v>0</v>
      </c>
    </row>
    <row r="293" spans="1:14" ht="14.25">
      <c r="A293" s="562" t="s">
        <v>328</v>
      </c>
      <c r="B293" s="563"/>
      <c r="C293" s="563"/>
      <c r="D293" s="268">
        <v>166794</v>
      </c>
      <c r="E293" s="268">
        <v>0</v>
      </c>
      <c r="F293" s="268">
        <v>0</v>
      </c>
      <c r="G293" s="268"/>
      <c r="H293" s="268"/>
      <c r="I293" s="268"/>
      <c r="J293" s="269"/>
      <c r="N293" s="288"/>
    </row>
    <row r="294" spans="1:14" ht="15">
      <c r="A294" s="566" t="s">
        <v>281</v>
      </c>
      <c r="B294" s="567"/>
      <c r="C294" s="568"/>
      <c r="D294" s="225">
        <f>D292+D293</f>
        <v>189794</v>
      </c>
      <c r="E294" s="225">
        <f aca="true" t="shared" si="40" ref="E294:J294">E292+E293</f>
        <v>23000</v>
      </c>
      <c r="F294" s="225">
        <f t="shared" si="40"/>
        <v>42607732</v>
      </c>
      <c r="G294" s="225">
        <f t="shared" si="40"/>
        <v>14715643</v>
      </c>
      <c r="H294" s="225">
        <f t="shared" si="40"/>
        <v>24102667</v>
      </c>
      <c r="I294" s="225">
        <f t="shared" si="40"/>
        <v>3766422</v>
      </c>
      <c r="J294" s="225">
        <f t="shared" si="40"/>
        <v>0</v>
      </c>
      <c r="N294" s="288">
        <f t="shared" si="25"/>
        <v>0</v>
      </c>
    </row>
    <row r="295" spans="1:14" ht="15">
      <c r="A295" s="471" t="s">
        <v>211</v>
      </c>
      <c r="B295" s="472"/>
      <c r="C295" s="472"/>
      <c r="D295" s="472"/>
      <c r="E295" s="472"/>
      <c r="F295" s="472"/>
      <c r="G295" s="472"/>
      <c r="H295" s="472"/>
      <c r="I295" s="472"/>
      <c r="J295" s="473"/>
      <c r="N295" s="288">
        <f t="shared" si="25"/>
        <v>0</v>
      </c>
    </row>
    <row r="296" spans="1:14" ht="38.25">
      <c r="A296" s="167" t="s">
        <v>91</v>
      </c>
      <c r="B296" s="168" t="s">
        <v>2</v>
      </c>
      <c r="C296" s="168" t="s">
        <v>233</v>
      </c>
      <c r="D296" s="169">
        <v>0</v>
      </c>
      <c r="E296" s="169">
        <f>D296</f>
        <v>0</v>
      </c>
      <c r="F296" s="170">
        <f>D296+G296+H296+I296+J296</f>
        <v>158000</v>
      </c>
      <c r="G296" s="169">
        <v>158000</v>
      </c>
      <c r="H296" s="169"/>
      <c r="I296" s="169"/>
      <c r="J296" s="171"/>
      <c r="N296" s="288">
        <f t="shared" si="25"/>
        <v>0</v>
      </c>
    </row>
    <row r="297" spans="1:14" ht="15.75" thickBot="1">
      <c r="A297" s="516" t="s">
        <v>325</v>
      </c>
      <c r="B297" s="517"/>
      <c r="C297" s="517"/>
      <c r="D297" s="131">
        <f aca="true" t="shared" si="41" ref="D297:J297">SUM(D296)</f>
        <v>0</v>
      </c>
      <c r="E297" s="131">
        <f t="shared" si="41"/>
        <v>0</v>
      </c>
      <c r="F297" s="131">
        <f t="shared" si="41"/>
        <v>158000</v>
      </c>
      <c r="G297" s="131">
        <f t="shared" si="41"/>
        <v>158000</v>
      </c>
      <c r="H297" s="131">
        <f t="shared" si="41"/>
        <v>0</v>
      </c>
      <c r="I297" s="131">
        <f t="shared" si="41"/>
        <v>0</v>
      </c>
      <c r="J297" s="251">
        <f t="shared" si="41"/>
        <v>0</v>
      </c>
      <c r="N297" s="288">
        <f t="shared" si="25"/>
        <v>0</v>
      </c>
    </row>
    <row r="298" spans="1:14" ht="15">
      <c r="A298" s="574" t="s">
        <v>326</v>
      </c>
      <c r="B298" s="575"/>
      <c r="C298" s="575"/>
      <c r="D298" s="369">
        <v>0</v>
      </c>
      <c r="E298" s="369">
        <v>0</v>
      </c>
      <c r="F298" s="370">
        <v>0</v>
      </c>
      <c r="G298" s="371">
        <v>0</v>
      </c>
      <c r="H298" s="369">
        <v>0</v>
      </c>
      <c r="I298" s="369">
        <v>0</v>
      </c>
      <c r="J298" s="372">
        <v>0</v>
      </c>
      <c r="N298" s="288"/>
    </row>
    <row r="299" spans="1:15" ht="15">
      <c r="A299" s="561" t="s">
        <v>327</v>
      </c>
      <c r="B299" s="561"/>
      <c r="C299" s="561"/>
      <c r="D299" s="225">
        <f>D297+D298</f>
        <v>0</v>
      </c>
      <c r="E299" s="225">
        <f aca="true" t="shared" si="42" ref="E299:J299">E297+E298</f>
        <v>0</v>
      </c>
      <c r="F299" s="225">
        <f t="shared" si="42"/>
        <v>158000</v>
      </c>
      <c r="G299" s="225">
        <f t="shared" si="42"/>
        <v>158000</v>
      </c>
      <c r="H299" s="225">
        <f t="shared" si="42"/>
        <v>0</v>
      </c>
      <c r="I299" s="225">
        <f t="shared" si="42"/>
        <v>0</v>
      </c>
      <c r="J299" s="225">
        <f t="shared" si="42"/>
        <v>0</v>
      </c>
      <c r="K299" s="375" t="s">
        <v>331</v>
      </c>
      <c r="L299" s="375"/>
      <c r="M299" s="375">
        <v>24016223</v>
      </c>
      <c r="N299" s="376">
        <f>D305-M299</f>
        <v>0</v>
      </c>
      <c r="O299" s="375" t="s">
        <v>285</v>
      </c>
    </row>
    <row r="300" spans="1:15" ht="15">
      <c r="A300" s="496" t="s">
        <v>246</v>
      </c>
      <c r="B300" s="497"/>
      <c r="C300" s="498"/>
      <c r="D300" s="126">
        <v>300000</v>
      </c>
      <c r="E300" s="126">
        <v>300000</v>
      </c>
      <c r="F300" s="127">
        <v>300000</v>
      </c>
      <c r="G300" s="128"/>
      <c r="H300" s="129"/>
      <c r="I300" s="129"/>
      <c r="J300" s="130"/>
      <c r="K300" s="375" t="s">
        <v>332</v>
      </c>
      <c r="L300" s="375"/>
      <c r="M300" s="375">
        <v>462000</v>
      </c>
      <c r="N300" s="376">
        <f>D304-M300</f>
        <v>0</v>
      </c>
      <c r="O300" s="375"/>
    </row>
    <row r="301" spans="1:15" ht="15">
      <c r="A301" s="496" t="s">
        <v>247</v>
      </c>
      <c r="B301" s="497"/>
      <c r="C301" s="498"/>
      <c r="D301" s="233">
        <v>162000</v>
      </c>
      <c r="E301" s="233">
        <v>162000</v>
      </c>
      <c r="F301" s="234">
        <v>162000</v>
      </c>
      <c r="G301" s="235"/>
      <c r="H301" s="236"/>
      <c r="I301" s="236"/>
      <c r="J301" s="237"/>
      <c r="K301" s="375" t="s">
        <v>287</v>
      </c>
      <c r="L301" s="375"/>
      <c r="M301" s="375">
        <v>887722</v>
      </c>
      <c r="N301" s="376">
        <f>D303-M301</f>
        <v>26000</v>
      </c>
      <c r="O301" s="375"/>
    </row>
    <row r="302" spans="1:15" ht="14.25">
      <c r="A302" s="569" t="s">
        <v>248</v>
      </c>
      <c r="B302" s="570"/>
      <c r="C302" s="571"/>
      <c r="D302" s="239">
        <f aca="true" t="shared" si="43" ref="D302:I302">D12+D43+D60+D68+D118+D121+D216+D17</f>
        <v>22640501</v>
      </c>
      <c r="E302" s="239">
        <f t="shared" si="43"/>
        <v>22640501</v>
      </c>
      <c r="F302" s="239">
        <f t="shared" si="43"/>
        <v>253804071</v>
      </c>
      <c r="G302" s="239">
        <f t="shared" si="43"/>
        <v>103384680</v>
      </c>
      <c r="H302" s="239">
        <f t="shared" si="43"/>
        <v>70630000</v>
      </c>
      <c r="I302" s="239">
        <f t="shared" si="43"/>
        <v>57148890</v>
      </c>
      <c r="J302" s="239">
        <f>J12+J43+J60+J68+J118+J121+J216</f>
        <v>0</v>
      </c>
      <c r="K302" s="376" t="s">
        <v>333</v>
      </c>
      <c r="L302" s="375"/>
      <c r="M302" s="375">
        <v>22666501</v>
      </c>
      <c r="N302" s="376">
        <f>D302-M302</f>
        <v>-26000</v>
      </c>
      <c r="O302" s="375"/>
    </row>
    <row r="303" spans="1:14" ht="14.25">
      <c r="A303" s="569" t="s">
        <v>279</v>
      </c>
      <c r="B303" s="570"/>
      <c r="C303" s="571"/>
      <c r="D303" s="289">
        <f>D225+D242+D258+D294+D299+D264</f>
        <v>913722</v>
      </c>
      <c r="E303" s="289">
        <f>E225+E242+E258+E294+E299+E264</f>
        <v>413454</v>
      </c>
      <c r="F303" s="289">
        <f>F225+F242+F258+F294+F299</f>
        <v>51887727</v>
      </c>
      <c r="G303" s="289">
        <f>G225+G242+G258+G294+G299</f>
        <v>23624184</v>
      </c>
      <c r="H303" s="289">
        <f>H225+H242+H258+H294+H299</f>
        <v>24102667</v>
      </c>
      <c r="I303" s="289">
        <f>I225+I242+I258+I294+I299</f>
        <v>3766422</v>
      </c>
      <c r="J303" s="289">
        <f>J225+J242+J258+J294+J299</f>
        <v>0</v>
      </c>
      <c r="K303" s="461">
        <f>D223+D240+D292+D297+D256+D262</f>
        <v>413454</v>
      </c>
      <c r="L303" s="462"/>
      <c r="M303" s="461">
        <f>D224+D241+D257+D293+D298+D263</f>
        <v>500268</v>
      </c>
      <c r="N303" s="461">
        <f>K303+M303</f>
        <v>913722</v>
      </c>
    </row>
    <row r="304" spans="1:14" ht="15">
      <c r="A304" s="569" t="s">
        <v>249</v>
      </c>
      <c r="B304" s="570"/>
      <c r="C304" s="571"/>
      <c r="D304" s="238">
        <f>D300+D301</f>
        <v>462000</v>
      </c>
      <c r="E304" s="238">
        <f aca="true" t="shared" si="44" ref="E304:J304">E300+E301</f>
        <v>462000</v>
      </c>
      <c r="F304" s="238">
        <f t="shared" si="44"/>
        <v>462000</v>
      </c>
      <c r="G304" s="238">
        <f t="shared" si="44"/>
        <v>0</v>
      </c>
      <c r="H304" s="238">
        <f t="shared" si="44"/>
        <v>0</v>
      </c>
      <c r="I304" s="238">
        <f t="shared" si="44"/>
        <v>0</v>
      </c>
      <c r="J304" s="238">
        <f t="shared" si="44"/>
        <v>0</v>
      </c>
      <c r="K304" s="463" t="s">
        <v>334</v>
      </c>
      <c r="L304" s="464"/>
      <c r="M304" s="463" t="s">
        <v>335</v>
      </c>
      <c r="N304" s="465" t="s">
        <v>371</v>
      </c>
    </row>
    <row r="305" spans="1:10" ht="15" thickBot="1">
      <c r="A305" s="494" t="s">
        <v>26</v>
      </c>
      <c r="B305" s="495"/>
      <c r="C305" s="495"/>
      <c r="D305" s="254">
        <f>D304+D303+D302</f>
        <v>24016223</v>
      </c>
      <c r="E305" s="254">
        <f aca="true" t="shared" si="45" ref="E305:J305">E304+E303+E302</f>
        <v>23515955</v>
      </c>
      <c r="F305" s="254">
        <f t="shared" si="45"/>
        <v>306153798</v>
      </c>
      <c r="G305" s="254">
        <f t="shared" si="45"/>
        <v>127008864</v>
      </c>
      <c r="H305" s="254">
        <f t="shared" si="45"/>
        <v>94732667</v>
      </c>
      <c r="I305" s="254">
        <f t="shared" si="45"/>
        <v>60915312</v>
      </c>
      <c r="J305" s="255">
        <f t="shared" si="45"/>
        <v>0</v>
      </c>
    </row>
    <row r="306" spans="1:9" ht="15">
      <c r="A306" s="407"/>
      <c r="B306" s="407"/>
      <c r="C306" s="407"/>
      <c r="D306" s="20"/>
      <c r="E306" s="20"/>
      <c r="F306" s="20"/>
      <c r="G306" s="11"/>
      <c r="H306" s="11"/>
      <c r="I306" s="11"/>
    </row>
    <row r="307" spans="1:10" ht="12.75">
      <c r="A307" s="21" t="s">
        <v>103</v>
      </c>
      <c r="B307" s="22"/>
      <c r="C307" s="22"/>
      <c r="D307" s="22" t="s">
        <v>104</v>
      </c>
      <c r="E307" s="22"/>
      <c r="F307" s="22"/>
      <c r="G307" s="27" t="s">
        <v>105</v>
      </c>
      <c r="H307" s="27"/>
      <c r="I307" s="27" t="s">
        <v>106</v>
      </c>
      <c r="J307" s="27"/>
    </row>
    <row r="308" spans="1:10" ht="12.75">
      <c r="A308" s="21" t="s">
        <v>107</v>
      </c>
      <c r="B308" s="22"/>
      <c r="C308" s="22"/>
      <c r="D308" s="22" t="s">
        <v>108</v>
      </c>
      <c r="E308" s="22"/>
      <c r="F308" s="22"/>
      <c r="G308" s="27" t="s">
        <v>109</v>
      </c>
      <c r="H308" s="27"/>
      <c r="I308" s="27" t="s">
        <v>110</v>
      </c>
      <c r="J308" s="27"/>
    </row>
    <row r="309" spans="1:10" ht="12.75">
      <c r="A309" s="22"/>
      <c r="B309" s="22"/>
      <c r="C309" s="22"/>
      <c r="D309" s="22"/>
      <c r="E309" s="22"/>
      <c r="F309" s="22"/>
      <c r="G309" s="27"/>
      <c r="H309" s="27"/>
      <c r="I309" s="27"/>
      <c r="J309" s="27"/>
    </row>
    <row r="310" spans="1:10" ht="12.75">
      <c r="A310" s="493"/>
      <c r="B310" s="493"/>
      <c r="C310" s="493"/>
      <c r="D310" s="493"/>
      <c r="E310" s="493"/>
      <c r="F310" s="493"/>
      <c r="G310" s="467"/>
      <c r="H310" s="467"/>
      <c r="I310" s="467"/>
      <c r="J310" s="467"/>
    </row>
    <row r="311" spans="1:11" ht="12.75">
      <c r="A311" s="25"/>
      <c r="B311" s="25"/>
      <c r="C311" s="25"/>
      <c r="D311" s="25"/>
      <c r="E311" s="25"/>
      <c r="F311" s="25"/>
      <c r="H311" s="288"/>
      <c r="I311" s="288"/>
      <c r="J311" s="288"/>
      <c r="K311" s="288"/>
    </row>
    <row r="312" spans="2:10" ht="15">
      <c r="B312" s="613" t="s">
        <v>376</v>
      </c>
      <c r="C312" s="25"/>
      <c r="D312" s="25"/>
      <c r="E312" s="25"/>
      <c r="F312" s="613" t="s">
        <v>378</v>
      </c>
      <c r="H312" s="288"/>
      <c r="I312" s="288"/>
      <c r="J312" s="288"/>
    </row>
    <row r="313" spans="2:10" ht="14.25">
      <c r="B313" s="614" t="s">
        <v>377</v>
      </c>
      <c r="C313" s="25"/>
      <c r="D313" s="25"/>
      <c r="E313" s="25"/>
      <c r="F313" s="614" t="s">
        <v>379</v>
      </c>
      <c r="H313" s="288"/>
      <c r="I313" s="288"/>
      <c r="J313" s="288"/>
    </row>
    <row r="314" spans="1:11" ht="12.75">
      <c r="A314" s="25"/>
      <c r="B314" s="25"/>
      <c r="C314" s="25"/>
      <c r="D314" s="25"/>
      <c r="E314" s="25"/>
      <c r="H314" s="288"/>
      <c r="I314" s="288"/>
      <c r="J314" s="288"/>
      <c r="K314" s="288"/>
    </row>
    <row r="315" spans="1:6" ht="12.75">
      <c r="A315" s="25"/>
      <c r="B315" s="25"/>
      <c r="C315" s="25"/>
      <c r="D315" s="25"/>
      <c r="E315" s="25"/>
      <c r="F315" s="25"/>
    </row>
    <row r="316" spans="1:10" ht="12.75">
      <c r="A316" s="25"/>
      <c r="B316" s="25"/>
      <c r="C316" s="25"/>
      <c r="D316" s="25"/>
      <c r="E316" s="305"/>
      <c r="F316" s="25"/>
      <c r="H316" s="288"/>
      <c r="I316" s="288"/>
      <c r="J316" s="288"/>
    </row>
    <row r="317" spans="1:10" ht="12.75">
      <c r="A317" s="25"/>
      <c r="B317" s="25"/>
      <c r="C317" s="25"/>
      <c r="D317" s="25"/>
      <c r="E317" s="25"/>
      <c r="F317" s="25"/>
      <c r="H317" s="288"/>
      <c r="I317" s="288"/>
      <c r="J317" s="288"/>
    </row>
    <row r="318" spans="1:11" ht="12.75">
      <c r="A318" s="405"/>
      <c r="B318" s="405"/>
      <c r="C318" s="405"/>
      <c r="D318" s="405"/>
      <c r="E318" s="25"/>
      <c r="F318" s="25"/>
      <c r="H318" s="288"/>
      <c r="I318" s="288"/>
      <c r="J318" s="288"/>
      <c r="K318" s="288"/>
    </row>
    <row r="319" spans="1:10" ht="12.75">
      <c r="A319" s="36"/>
      <c r="B319" s="25"/>
      <c r="C319" s="25"/>
      <c r="D319" s="38"/>
      <c r="E319" s="25"/>
      <c r="F319" s="25"/>
      <c r="H319" s="288"/>
      <c r="I319" s="288"/>
      <c r="J319" s="288"/>
    </row>
    <row r="320" spans="1:11" ht="12.75">
      <c r="A320" s="39"/>
      <c r="B320" s="25"/>
      <c r="C320" s="25"/>
      <c r="D320" s="39"/>
      <c r="E320" s="25"/>
      <c r="F320" s="25"/>
      <c r="H320" s="288"/>
      <c r="I320" s="288"/>
      <c r="J320" s="288"/>
      <c r="K320" s="288"/>
    </row>
    <row r="321" spans="1:11" ht="12.75">
      <c r="A321" s="39"/>
      <c r="B321" s="25"/>
      <c r="C321" s="25"/>
      <c r="D321" s="39"/>
      <c r="E321" s="25"/>
      <c r="F321" s="25"/>
      <c r="H321" s="288"/>
      <c r="I321" s="288"/>
      <c r="J321" s="288"/>
      <c r="K321" s="288"/>
    </row>
    <row r="322" spans="1:11" ht="12.75">
      <c r="A322" s="39"/>
      <c r="B322" s="25"/>
      <c r="C322" s="25"/>
      <c r="D322" s="39"/>
      <c r="E322" s="25"/>
      <c r="F322" s="25"/>
      <c r="H322" s="288"/>
      <c r="I322" s="288"/>
      <c r="J322" s="288"/>
      <c r="K322" s="288"/>
    </row>
    <row r="323" spans="1:10" ht="12.75">
      <c r="A323" s="39"/>
      <c r="B323" s="25"/>
      <c r="C323" s="25"/>
      <c r="D323" s="39"/>
      <c r="E323" s="25"/>
      <c r="F323" s="25"/>
      <c r="H323" s="288"/>
      <c r="I323" s="288"/>
      <c r="J323" s="288"/>
    </row>
    <row r="324" spans="1:11" ht="12.75">
      <c r="A324" s="39"/>
      <c r="B324" s="25"/>
      <c r="C324" s="25"/>
      <c r="D324" s="39"/>
      <c r="E324" s="25"/>
      <c r="F324" s="25"/>
      <c r="H324" s="288"/>
      <c r="I324" s="288"/>
      <c r="J324" s="288"/>
      <c r="K324" s="288"/>
    </row>
    <row r="325" spans="1:11" ht="12.75">
      <c r="A325" s="39"/>
      <c r="B325" s="25"/>
      <c r="C325" s="25"/>
      <c r="D325" s="39"/>
      <c r="E325" s="25"/>
      <c r="F325" s="25"/>
      <c r="H325" s="288"/>
      <c r="I325" s="288"/>
      <c r="J325" s="288"/>
      <c r="K325" s="288"/>
    </row>
    <row r="326" spans="1:10" ht="12.75">
      <c r="A326" s="39"/>
      <c r="B326" s="25"/>
      <c r="C326" s="25"/>
      <c r="D326" s="25"/>
      <c r="E326" s="25"/>
      <c r="F326" s="25"/>
      <c r="H326" s="288"/>
      <c r="I326" s="288"/>
      <c r="J326" s="288"/>
    </row>
    <row r="327" spans="1:11" ht="12.75">
      <c r="A327" s="39"/>
      <c r="B327" s="25"/>
      <c r="C327" s="25"/>
      <c r="D327" s="25"/>
      <c r="E327" s="25"/>
      <c r="F327" s="25"/>
      <c r="H327" s="288"/>
      <c r="I327" s="288"/>
      <c r="J327" s="288"/>
      <c r="K327" s="288"/>
    </row>
    <row r="328" spans="1:11" ht="12.75">
      <c r="A328" s="25"/>
      <c r="B328" s="25"/>
      <c r="C328" s="25"/>
      <c r="D328" s="25"/>
      <c r="E328" s="25"/>
      <c r="F328" s="25"/>
      <c r="H328" s="288"/>
      <c r="I328" s="288"/>
      <c r="J328" s="288"/>
      <c r="K328" s="288"/>
    </row>
    <row r="329" spans="1:6" ht="12.75">
      <c r="A329" s="25"/>
      <c r="B329" s="25"/>
      <c r="C329" s="25"/>
      <c r="D329" s="25"/>
      <c r="E329" s="25"/>
      <c r="F329" s="25"/>
    </row>
    <row r="330" spans="1:10" ht="12.75">
      <c r="A330" s="25"/>
      <c r="B330" s="25"/>
      <c r="C330" s="25"/>
      <c r="D330" s="25"/>
      <c r="E330" s="25"/>
      <c r="F330" s="25"/>
      <c r="H330" s="288"/>
      <c r="I330" s="288"/>
      <c r="J330" s="288"/>
    </row>
    <row r="331" spans="1:11" ht="12.75">
      <c r="A331" s="25"/>
      <c r="B331" s="25"/>
      <c r="C331" s="25"/>
      <c r="D331" s="25"/>
      <c r="E331" s="40"/>
      <c r="F331" s="25"/>
      <c r="H331" s="288"/>
      <c r="I331" s="288"/>
      <c r="J331" s="288"/>
      <c r="K331" s="288"/>
    </row>
    <row r="332" spans="1:11" ht="12.75">
      <c r="A332" s="25"/>
      <c r="B332" s="25"/>
      <c r="C332" s="25"/>
      <c r="D332" s="25"/>
      <c r="E332" s="25"/>
      <c r="F332" s="25"/>
      <c r="H332" s="288"/>
      <c r="I332" s="288"/>
      <c r="J332" s="288"/>
      <c r="K332" s="288"/>
    </row>
    <row r="333" spans="1:10" ht="12.75">
      <c r="A333" s="25"/>
      <c r="B333" s="25"/>
      <c r="C333" s="25"/>
      <c r="D333" s="25"/>
      <c r="E333" s="25"/>
      <c r="F333" s="25"/>
      <c r="H333" s="288"/>
      <c r="I333" s="288"/>
      <c r="J333" s="288"/>
    </row>
    <row r="334" spans="1:11" ht="12.75">
      <c r="A334" s="25"/>
      <c r="B334" s="25"/>
      <c r="C334" s="25"/>
      <c r="D334" s="25"/>
      <c r="E334" s="25"/>
      <c r="F334" s="25"/>
      <c r="H334" s="288"/>
      <c r="I334" s="288"/>
      <c r="J334" s="288"/>
      <c r="K334" s="288"/>
    </row>
    <row r="335" spans="1:11" ht="12.75">
      <c r="A335" s="25"/>
      <c r="B335" s="25"/>
      <c r="C335" s="25"/>
      <c r="D335" s="25"/>
      <c r="E335" s="25"/>
      <c r="F335" s="25"/>
      <c r="H335" s="288"/>
      <c r="I335" s="288"/>
      <c r="J335" s="288"/>
      <c r="K335" s="288"/>
    </row>
    <row r="336" spans="1:11" ht="12.75">
      <c r="A336" s="25"/>
      <c r="B336" s="25"/>
      <c r="C336" s="25"/>
      <c r="D336" s="25"/>
      <c r="E336" s="25"/>
      <c r="F336" s="25"/>
      <c r="H336" s="288"/>
      <c r="I336" s="288"/>
      <c r="J336" s="288"/>
      <c r="K336" s="288"/>
    </row>
    <row r="337" spans="1:6" ht="12.75">
      <c r="A337" s="25"/>
      <c r="B337" s="25"/>
      <c r="C337" s="25"/>
      <c r="D337" s="25"/>
      <c r="E337" s="25"/>
      <c r="F337" s="25"/>
    </row>
    <row r="338" spans="1:10" ht="12.75">
      <c r="A338" s="25"/>
      <c r="B338" s="25"/>
      <c r="C338" s="25"/>
      <c r="D338" s="25"/>
      <c r="E338" s="25"/>
      <c r="F338" s="25"/>
      <c r="H338" s="288"/>
      <c r="I338" s="288"/>
      <c r="J338" s="288"/>
    </row>
    <row r="339" spans="1:10" ht="12.75">
      <c r="A339" s="25"/>
      <c r="B339" s="25"/>
      <c r="C339" s="25"/>
      <c r="D339" s="25"/>
      <c r="E339" s="25"/>
      <c r="F339" s="25"/>
      <c r="H339" s="288"/>
      <c r="I339" s="288"/>
      <c r="J339" s="288"/>
    </row>
    <row r="340" spans="1:10" ht="12.75">
      <c r="A340" s="25"/>
      <c r="B340" s="25"/>
      <c r="C340" s="25"/>
      <c r="D340" s="25"/>
      <c r="E340" s="25"/>
      <c r="F340" s="25"/>
      <c r="H340" s="288"/>
      <c r="I340" s="288"/>
      <c r="J340" s="288"/>
    </row>
    <row r="341" spans="1:10" ht="12.75">
      <c r="A341" s="25"/>
      <c r="B341" s="25"/>
      <c r="C341" s="25"/>
      <c r="D341" s="25"/>
      <c r="E341" s="25"/>
      <c r="F341" s="25"/>
      <c r="H341" s="288"/>
      <c r="I341" s="288"/>
      <c r="J341" s="288"/>
    </row>
    <row r="342" spans="1:10" ht="12.75">
      <c r="A342" s="25"/>
      <c r="B342" s="25"/>
      <c r="C342" s="25"/>
      <c r="D342" s="25"/>
      <c r="E342" s="25"/>
      <c r="F342" s="25"/>
      <c r="H342" s="288"/>
      <c r="I342" s="288"/>
      <c r="J342" s="288"/>
    </row>
    <row r="343" spans="1:11" ht="12.75">
      <c r="A343" s="25"/>
      <c r="B343" s="25"/>
      <c r="C343" s="25"/>
      <c r="D343" s="25"/>
      <c r="E343" s="25"/>
      <c r="F343" s="25"/>
      <c r="H343" s="288"/>
      <c r="I343" s="288"/>
      <c r="J343" s="288"/>
      <c r="K343" s="288"/>
    </row>
    <row r="344" spans="1:11" ht="12.75">
      <c r="A344" s="25"/>
      <c r="B344" s="25"/>
      <c r="C344" s="25"/>
      <c r="D344" s="25"/>
      <c r="E344" s="25"/>
      <c r="F344" s="25"/>
      <c r="H344" s="288"/>
      <c r="I344" s="288"/>
      <c r="J344" s="288"/>
      <c r="K344" s="288"/>
    </row>
    <row r="345" spans="1:10" ht="12.75">
      <c r="A345" s="25"/>
      <c r="B345" s="25"/>
      <c r="C345" s="25"/>
      <c r="D345" s="25"/>
      <c r="E345" s="25"/>
      <c r="F345" s="25"/>
      <c r="H345" s="288"/>
      <c r="I345" s="288"/>
      <c r="J345" s="288"/>
    </row>
    <row r="346" spans="1:10" ht="12.75">
      <c r="A346" s="25"/>
      <c r="B346" s="25"/>
      <c r="C346" s="25"/>
      <c r="D346" s="25"/>
      <c r="E346" s="25"/>
      <c r="F346" s="25"/>
      <c r="H346" s="288"/>
      <c r="I346" s="288"/>
      <c r="J346" s="288"/>
    </row>
    <row r="347" spans="1:10" ht="12.75">
      <c r="A347" s="25"/>
      <c r="B347" s="25"/>
      <c r="C347" s="25"/>
      <c r="D347" s="25"/>
      <c r="E347" s="25"/>
      <c r="F347" s="25"/>
      <c r="H347" s="288"/>
      <c r="I347" s="288"/>
      <c r="J347" s="288"/>
    </row>
    <row r="348" spans="1:11" ht="12.75">
      <c r="A348" s="25"/>
      <c r="B348" s="25"/>
      <c r="C348" s="25"/>
      <c r="D348" s="25"/>
      <c r="E348" s="25"/>
      <c r="F348" s="25"/>
      <c r="H348" s="288"/>
      <c r="I348" s="288"/>
      <c r="J348" s="288"/>
      <c r="K348" s="288"/>
    </row>
    <row r="349" spans="1:10" ht="12.75">
      <c r="A349" s="25"/>
      <c r="B349" s="25"/>
      <c r="C349" s="25"/>
      <c r="D349" s="25"/>
      <c r="E349" s="25"/>
      <c r="F349" s="25"/>
      <c r="H349" s="288"/>
      <c r="I349" s="288"/>
      <c r="J349" s="288"/>
    </row>
    <row r="350" spans="1:11" ht="12.75">
      <c r="A350" s="25"/>
      <c r="B350" s="25"/>
      <c r="C350" s="25"/>
      <c r="D350" s="25"/>
      <c r="E350" s="25"/>
      <c r="F350" s="25"/>
      <c r="H350" s="288"/>
      <c r="I350" s="288"/>
      <c r="J350" s="288"/>
      <c r="K350" s="288"/>
    </row>
    <row r="351" spans="1:10" ht="12.75">
      <c r="A351" s="25"/>
      <c r="B351" s="25"/>
      <c r="C351" s="25"/>
      <c r="D351" s="25"/>
      <c r="E351" s="25"/>
      <c r="F351" s="25"/>
      <c r="H351" s="288"/>
      <c r="I351" s="288"/>
      <c r="J351" s="288"/>
    </row>
    <row r="352" spans="1:10" ht="12.75">
      <c r="A352" s="25"/>
      <c r="B352" s="25"/>
      <c r="C352" s="25"/>
      <c r="D352" s="25"/>
      <c r="E352" s="25"/>
      <c r="F352" s="25"/>
      <c r="H352" s="288"/>
      <c r="I352" s="288"/>
      <c r="J352" s="288"/>
    </row>
    <row r="353" spans="1:10" ht="12.75">
      <c r="A353" s="25"/>
      <c r="B353" s="25"/>
      <c r="C353" s="25"/>
      <c r="D353" s="25"/>
      <c r="E353" s="25"/>
      <c r="F353" s="25"/>
      <c r="H353" s="288"/>
      <c r="I353" s="288"/>
      <c r="J353" s="288"/>
    </row>
    <row r="354" spans="1:11" ht="12.75">
      <c r="A354" s="25"/>
      <c r="B354" s="25"/>
      <c r="C354" s="25"/>
      <c r="D354" s="25"/>
      <c r="E354" s="25"/>
      <c r="F354" s="25"/>
      <c r="H354" s="288"/>
      <c r="I354" s="288"/>
      <c r="J354" s="288"/>
      <c r="K354" s="288"/>
    </row>
    <row r="355" spans="1:11" ht="12.75">
      <c r="A355" s="25"/>
      <c r="B355" s="25"/>
      <c r="C355" s="25"/>
      <c r="D355" s="25"/>
      <c r="E355" s="25"/>
      <c r="F355" s="25"/>
      <c r="H355" s="288"/>
      <c r="I355" s="288"/>
      <c r="J355" s="288"/>
      <c r="K355" s="288"/>
    </row>
    <row r="356" spans="1:10" ht="12.75">
      <c r="A356" s="25"/>
      <c r="B356" s="25"/>
      <c r="C356" s="25"/>
      <c r="D356" s="25"/>
      <c r="E356" s="25"/>
      <c r="F356" s="25"/>
      <c r="H356" s="288"/>
      <c r="I356" s="288"/>
      <c r="J356" s="288"/>
    </row>
    <row r="357" spans="1:10" ht="12.75">
      <c r="A357" s="25"/>
      <c r="B357" s="25"/>
      <c r="C357" s="25"/>
      <c r="D357" s="25"/>
      <c r="E357" s="25"/>
      <c r="F357" s="25"/>
      <c r="H357" s="288"/>
      <c r="I357" s="288"/>
      <c r="J357" s="288"/>
    </row>
    <row r="358" spans="1:10" ht="12.75">
      <c r="A358" s="25"/>
      <c r="B358" s="25"/>
      <c r="C358" s="25"/>
      <c r="D358" s="25"/>
      <c r="E358" s="25"/>
      <c r="F358" s="25"/>
      <c r="H358" s="288"/>
      <c r="I358" s="288"/>
      <c r="J358" s="288"/>
    </row>
    <row r="359" spans="1:10" ht="12.75">
      <c r="A359" s="25"/>
      <c r="B359" s="25"/>
      <c r="C359" s="25"/>
      <c r="D359" s="25"/>
      <c r="E359" s="25"/>
      <c r="F359" s="25"/>
      <c r="H359" s="288"/>
      <c r="I359" s="288"/>
      <c r="J359" s="288"/>
    </row>
    <row r="360" spans="1:10" ht="12.75">
      <c r="A360" s="25"/>
      <c r="B360" s="25"/>
      <c r="C360" s="25"/>
      <c r="D360" s="25"/>
      <c r="E360" s="25"/>
      <c r="F360" s="25"/>
      <c r="H360" s="288"/>
      <c r="I360" s="288"/>
      <c r="J360" s="288"/>
    </row>
    <row r="361" spans="1:10" ht="12.75">
      <c r="A361" s="25"/>
      <c r="B361" s="25"/>
      <c r="C361" s="25"/>
      <c r="D361" s="25"/>
      <c r="E361" s="25"/>
      <c r="F361" s="25"/>
      <c r="H361" s="288"/>
      <c r="I361" s="288"/>
      <c r="J361" s="288"/>
    </row>
    <row r="362" spans="1:10" ht="12.75">
      <c r="A362" s="25"/>
      <c r="B362" s="25"/>
      <c r="C362" s="25"/>
      <c r="D362" s="25"/>
      <c r="E362" s="25"/>
      <c r="F362" s="25"/>
      <c r="H362" s="288"/>
      <c r="I362" s="288"/>
      <c r="J362" s="288"/>
    </row>
    <row r="363" spans="1:11" ht="12.75">
      <c r="A363" s="25"/>
      <c r="B363" s="25"/>
      <c r="C363" s="25"/>
      <c r="D363" s="25"/>
      <c r="E363" s="25"/>
      <c r="F363" s="25"/>
      <c r="H363" s="288"/>
      <c r="I363" s="288"/>
      <c r="J363" s="288"/>
      <c r="K363" s="288"/>
    </row>
    <row r="364" spans="1:11" ht="12.75">
      <c r="A364" s="25"/>
      <c r="B364" s="25"/>
      <c r="C364" s="25"/>
      <c r="D364" s="25"/>
      <c r="E364" s="25"/>
      <c r="F364" s="25"/>
      <c r="H364" s="288"/>
      <c r="I364" s="288"/>
      <c r="J364" s="288"/>
      <c r="K364" s="288"/>
    </row>
    <row r="365" spans="1:11" ht="12.75">
      <c r="A365" s="25"/>
      <c r="B365" s="25"/>
      <c r="C365" s="25"/>
      <c r="D365" s="25"/>
      <c r="E365" s="25"/>
      <c r="F365" s="25"/>
      <c r="H365" s="288"/>
      <c r="I365" s="288"/>
      <c r="J365" s="288"/>
      <c r="K365" s="288"/>
    </row>
    <row r="366" spans="1:11" ht="12.75">
      <c r="A366" s="25"/>
      <c r="B366" s="25"/>
      <c r="C366" s="25"/>
      <c r="D366" s="25"/>
      <c r="E366" s="25"/>
      <c r="F366" s="25"/>
      <c r="H366" s="288"/>
      <c r="I366" s="288"/>
      <c r="J366" s="288"/>
      <c r="K366" s="288"/>
    </row>
    <row r="367" spans="1:11" ht="12.75">
      <c r="A367" s="25"/>
      <c r="B367" s="25"/>
      <c r="C367" s="25"/>
      <c r="D367" s="25"/>
      <c r="E367" s="25"/>
      <c r="F367" s="25"/>
      <c r="H367" s="288"/>
      <c r="I367" s="288"/>
      <c r="J367" s="288"/>
      <c r="K367" s="288"/>
    </row>
    <row r="368" spans="1:11" ht="12.75">
      <c r="A368" s="25"/>
      <c r="B368" s="25"/>
      <c r="C368" s="25"/>
      <c r="D368" s="25"/>
      <c r="E368" s="25"/>
      <c r="F368" s="25"/>
      <c r="H368" s="288"/>
      <c r="I368" s="288"/>
      <c r="J368" s="288"/>
      <c r="K368" s="288"/>
    </row>
    <row r="369" spans="1:11" ht="12.75">
      <c r="A369" s="25"/>
      <c r="B369" s="25"/>
      <c r="C369" s="25"/>
      <c r="D369" s="25"/>
      <c r="E369" s="25"/>
      <c r="F369" s="25"/>
      <c r="H369" s="288"/>
      <c r="I369" s="288"/>
      <c r="J369" s="288"/>
      <c r="K369" s="288"/>
    </row>
    <row r="370" spans="1:11" ht="12.75">
      <c r="A370" s="25"/>
      <c r="B370" s="25"/>
      <c r="C370" s="25"/>
      <c r="D370" s="25"/>
      <c r="E370" s="25"/>
      <c r="F370" s="25"/>
      <c r="H370" s="288"/>
      <c r="I370" s="288"/>
      <c r="J370" s="288"/>
      <c r="K370" s="288"/>
    </row>
    <row r="371" spans="1:11" ht="12.75">
      <c r="A371" s="25"/>
      <c r="B371" s="25"/>
      <c r="C371" s="25"/>
      <c r="D371" s="25"/>
      <c r="E371" s="25"/>
      <c r="F371" s="25"/>
      <c r="H371" s="288"/>
      <c r="I371" s="288"/>
      <c r="J371" s="288"/>
      <c r="K371" s="288"/>
    </row>
    <row r="372" spans="1:11" ht="12.75">
      <c r="A372" s="25"/>
      <c r="B372" s="25"/>
      <c r="C372" s="25"/>
      <c r="D372" s="25"/>
      <c r="E372" s="25"/>
      <c r="F372" s="25"/>
      <c r="H372" s="288"/>
      <c r="I372" s="288"/>
      <c r="J372" s="288"/>
      <c r="K372" s="288"/>
    </row>
    <row r="373" spans="1:10" ht="12.75">
      <c r="A373" s="25"/>
      <c r="B373" s="25"/>
      <c r="C373" s="25"/>
      <c r="D373" s="25"/>
      <c r="E373" s="25"/>
      <c r="F373" s="25"/>
      <c r="H373" s="288"/>
      <c r="I373" s="288"/>
      <c r="J373" s="288"/>
    </row>
    <row r="374" spans="1:11" ht="12.75">
      <c r="A374" s="25"/>
      <c r="B374" s="25"/>
      <c r="C374" s="25"/>
      <c r="D374" s="25"/>
      <c r="E374" s="25"/>
      <c r="F374" s="25"/>
      <c r="H374" s="288"/>
      <c r="I374" s="288"/>
      <c r="J374" s="288"/>
      <c r="K374" s="288"/>
    </row>
    <row r="375" spans="1:11" ht="12.75">
      <c r="A375" s="25"/>
      <c r="B375" s="25"/>
      <c r="C375" s="25"/>
      <c r="D375" s="25"/>
      <c r="E375" s="25"/>
      <c r="F375" s="25"/>
      <c r="H375" s="288"/>
      <c r="I375" s="288"/>
      <c r="J375" s="288"/>
      <c r="K375" s="288"/>
    </row>
    <row r="376" spans="1:11" ht="12.75">
      <c r="A376" s="25"/>
      <c r="B376" s="25"/>
      <c r="C376" s="25"/>
      <c r="D376" s="25"/>
      <c r="E376" s="25"/>
      <c r="F376" s="25"/>
      <c r="H376" s="288"/>
      <c r="I376" s="288"/>
      <c r="J376" s="288"/>
      <c r="K376" s="288"/>
    </row>
    <row r="377" spans="1:11" ht="12.75">
      <c r="A377" s="25"/>
      <c r="B377" s="25"/>
      <c r="C377" s="25"/>
      <c r="D377" s="25"/>
      <c r="E377" s="25"/>
      <c r="F377" s="25"/>
      <c r="H377" s="288"/>
      <c r="I377" s="288"/>
      <c r="J377" s="288"/>
      <c r="K377" s="288"/>
    </row>
    <row r="378" spans="1:10" ht="12.75">
      <c r="A378" s="25"/>
      <c r="B378" s="25"/>
      <c r="C378" s="25"/>
      <c r="D378" s="25"/>
      <c r="E378" s="25"/>
      <c r="F378" s="25"/>
      <c r="H378" s="288"/>
      <c r="I378" s="288"/>
      <c r="J378" s="288"/>
    </row>
    <row r="379" spans="1:10" ht="12.75">
      <c r="A379" s="25"/>
      <c r="B379" s="25"/>
      <c r="C379" s="25"/>
      <c r="D379" s="25"/>
      <c r="E379" s="25"/>
      <c r="F379" s="25"/>
      <c r="H379" s="288"/>
      <c r="I379" s="288"/>
      <c r="J379" s="288"/>
    </row>
    <row r="380" spans="1:10" ht="12.75">
      <c r="A380" s="25"/>
      <c r="B380" s="25"/>
      <c r="C380" s="25"/>
      <c r="D380" s="25"/>
      <c r="E380" s="25"/>
      <c r="F380" s="25"/>
      <c r="H380" s="288"/>
      <c r="I380" s="288"/>
      <c r="J380" s="288"/>
    </row>
    <row r="381" spans="1:10" ht="12.75">
      <c r="A381" s="25"/>
      <c r="B381" s="25"/>
      <c r="C381" s="25"/>
      <c r="D381" s="25"/>
      <c r="E381" s="25"/>
      <c r="F381" s="25"/>
      <c r="H381" s="288"/>
      <c r="I381" s="288"/>
      <c r="J381" s="288"/>
    </row>
    <row r="382" spans="1:10" ht="12.75">
      <c r="A382" s="25"/>
      <c r="B382" s="25"/>
      <c r="C382" s="25"/>
      <c r="D382" s="25"/>
      <c r="E382" s="25"/>
      <c r="F382" s="25"/>
      <c r="H382" s="288"/>
      <c r="I382" s="288"/>
      <c r="J382" s="288"/>
    </row>
    <row r="383" spans="1:10" ht="12.75">
      <c r="A383" s="25"/>
      <c r="B383" s="25"/>
      <c r="C383" s="25"/>
      <c r="D383" s="25"/>
      <c r="E383" s="25"/>
      <c r="F383" s="25"/>
      <c r="H383" s="288"/>
      <c r="I383" s="288"/>
      <c r="J383" s="288"/>
    </row>
    <row r="384" spans="1:11" ht="12.75">
      <c r="A384" s="25"/>
      <c r="B384" s="25"/>
      <c r="C384" s="25"/>
      <c r="D384" s="25"/>
      <c r="E384" s="25"/>
      <c r="F384" s="25"/>
      <c r="H384" s="288"/>
      <c r="I384" s="288"/>
      <c r="J384" s="288"/>
      <c r="K384" s="288"/>
    </row>
    <row r="385" spans="1:6" ht="12.75">
      <c r="A385" s="25"/>
      <c r="B385" s="25"/>
      <c r="C385" s="25"/>
      <c r="D385" s="25"/>
      <c r="E385" s="25"/>
      <c r="F385" s="25"/>
    </row>
    <row r="386" spans="1:10" ht="12.75">
      <c r="A386" s="25"/>
      <c r="B386" s="25"/>
      <c r="C386" s="25"/>
      <c r="D386" s="25"/>
      <c r="E386" s="25"/>
      <c r="F386" s="25"/>
      <c r="H386" s="288"/>
      <c r="I386" s="288"/>
      <c r="J386" s="288"/>
    </row>
    <row r="387" spans="1:10" ht="12.75">
      <c r="A387" s="25"/>
      <c r="B387" s="25"/>
      <c r="C387" s="25"/>
      <c r="D387" s="25"/>
      <c r="E387" s="25"/>
      <c r="F387" s="25"/>
      <c r="H387" s="288"/>
      <c r="I387" s="288"/>
      <c r="J387" s="288"/>
    </row>
    <row r="388" spans="1:6" ht="12.75">
      <c r="A388" s="25"/>
      <c r="B388" s="25"/>
      <c r="C388" s="25"/>
      <c r="D388" s="25"/>
      <c r="E388" s="25"/>
      <c r="F388" s="25"/>
    </row>
    <row r="389" spans="1:11" ht="12.75">
      <c r="A389" s="25"/>
      <c r="B389" s="25"/>
      <c r="C389" s="25"/>
      <c r="D389" s="25"/>
      <c r="E389" s="25"/>
      <c r="F389" s="25"/>
      <c r="H389" s="288"/>
      <c r="I389" s="288"/>
      <c r="J389" s="288"/>
      <c r="K389" s="288"/>
    </row>
    <row r="390" spans="1:11" ht="12.75">
      <c r="A390" s="25"/>
      <c r="B390" s="25"/>
      <c r="C390" s="25"/>
      <c r="D390" s="25"/>
      <c r="E390" s="25"/>
      <c r="F390" s="25"/>
      <c r="H390" s="288"/>
      <c r="I390" s="288"/>
      <c r="J390" s="288"/>
      <c r="K390" s="288"/>
    </row>
    <row r="391" spans="1:11" ht="12.75">
      <c r="A391" s="25"/>
      <c r="B391" s="25"/>
      <c r="C391" s="25"/>
      <c r="D391" s="25"/>
      <c r="E391" s="25"/>
      <c r="F391" s="25"/>
      <c r="H391" s="288"/>
      <c r="I391" s="288"/>
      <c r="J391" s="288"/>
      <c r="K391" s="288"/>
    </row>
    <row r="392" spans="1:11" ht="12.75">
      <c r="A392" s="25"/>
      <c r="B392" s="25"/>
      <c r="C392" s="25"/>
      <c r="D392" s="25"/>
      <c r="E392" s="25"/>
      <c r="F392" s="25"/>
      <c r="H392" s="288"/>
      <c r="I392" s="288"/>
      <c r="J392" s="288"/>
      <c r="K392" s="288"/>
    </row>
    <row r="393" spans="1:11" ht="12.75">
      <c r="A393" s="25"/>
      <c r="B393" s="25"/>
      <c r="C393" s="25"/>
      <c r="D393" s="25"/>
      <c r="E393" s="25"/>
      <c r="F393" s="25"/>
      <c r="H393" s="288"/>
      <c r="I393" s="288"/>
      <c r="J393" s="288"/>
      <c r="K393" s="288"/>
    </row>
    <row r="394" spans="1:11" ht="12.75">
      <c r="A394" s="25"/>
      <c r="B394" s="25"/>
      <c r="C394" s="25"/>
      <c r="D394" s="25"/>
      <c r="E394" s="25"/>
      <c r="F394" s="25"/>
      <c r="H394" s="288"/>
      <c r="I394" s="288"/>
      <c r="J394" s="288"/>
      <c r="K394" s="288"/>
    </row>
    <row r="395" spans="1:10" ht="12.75">
      <c r="A395" s="25"/>
      <c r="B395" s="25"/>
      <c r="C395" s="25"/>
      <c r="D395" s="25"/>
      <c r="E395" s="25"/>
      <c r="F395" s="25"/>
      <c r="H395" s="288"/>
      <c r="I395" s="288"/>
      <c r="J395" s="288"/>
    </row>
    <row r="396" spans="1:10" ht="12.75">
      <c r="A396" s="25"/>
      <c r="B396" s="25"/>
      <c r="C396" s="25"/>
      <c r="D396" s="25"/>
      <c r="E396" s="25"/>
      <c r="F396" s="25"/>
      <c r="H396" s="288"/>
      <c r="I396" s="288"/>
      <c r="J396" s="288"/>
    </row>
    <row r="397" spans="1:10" ht="12.75">
      <c r="A397" s="25"/>
      <c r="B397" s="25"/>
      <c r="C397" s="25"/>
      <c r="D397" s="25"/>
      <c r="E397" s="25"/>
      <c r="F397" s="25"/>
      <c r="H397" s="288"/>
      <c r="I397" s="288"/>
      <c r="J397" s="288"/>
    </row>
    <row r="398" spans="1:13" ht="12.75">
      <c r="A398" s="25"/>
      <c r="B398" s="25"/>
      <c r="C398" s="25"/>
      <c r="D398" s="25"/>
      <c r="E398" s="25"/>
      <c r="F398" s="25"/>
      <c r="H398" s="288"/>
      <c r="I398" s="288"/>
      <c r="J398" s="288"/>
      <c r="K398" s="288"/>
      <c r="L398" s="288"/>
      <c r="M398" s="288"/>
    </row>
    <row r="399" spans="1:10" ht="12.75">
      <c r="A399" s="25"/>
      <c r="B399" s="25"/>
      <c r="C399" s="25"/>
      <c r="D399" s="25"/>
      <c r="E399" s="25"/>
      <c r="F399" s="25"/>
      <c r="H399" s="288"/>
      <c r="I399" s="288"/>
      <c r="J399" s="288"/>
    </row>
    <row r="400" spans="1:10" ht="12.75">
      <c r="A400" s="25"/>
      <c r="B400" s="25"/>
      <c r="C400" s="25"/>
      <c r="D400" s="25"/>
      <c r="E400" s="25"/>
      <c r="F400" s="25"/>
      <c r="H400" s="288"/>
      <c r="I400" s="288"/>
      <c r="J400" s="288"/>
    </row>
    <row r="401" spans="1:10" ht="12.75">
      <c r="A401" s="25"/>
      <c r="B401" s="25"/>
      <c r="C401" s="25"/>
      <c r="D401" s="25"/>
      <c r="E401" s="25"/>
      <c r="F401" s="25"/>
      <c r="H401" s="288"/>
      <c r="I401" s="288"/>
      <c r="J401" s="288"/>
    </row>
    <row r="402" spans="1:10" ht="12.75">
      <c r="A402" s="25"/>
      <c r="B402" s="25"/>
      <c r="C402" s="25"/>
      <c r="D402" s="25"/>
      <c r="E402" s="25"/>
      <c r="F402" s="25"/>
      <c r="H402" s="288"/>
      <c r="I402" s="288"/>
      <c r="J402" s="288"/>
    </row>
    <row r="403" spans="1:11" ht="12.75">
      <c r="A403" s="25"/>
      <c r="B403" s="25"/>
      <c r="C403" s="25"/>
      <c r="D403" s="25"/>
      <c r="E403" s="25"/>
      <c r="F403" s="25"/>
      <c r="H403" s="288"/>
      <c r="I403" s="288"/>
      <c r="J403" s="288"/>
      <c r="K403" s="288"/>
    </row>
    <row r="404" spans="1:11" ht="12.75">
      <c r="A404" s="25"/>
      <c r="B404" s="25"/>
      <c r="C404" s="25"/>
      <c r="D404" s="25"/>
      <c r="E404" s="25"/>
      <c r="F404" s="25"/>
      <c r="H404" s="288"/>
      <c r="I404" s="288"/>
      <c r="J404" s="288"/>
      <c r="K404" s="288"/>
    </row>
    <row r="405" spans="1:11" ht="12.75">
      <c r="A405" s="25"/>
      <c r="B405" s="25"/>
      <c r="C405" s="25"/>
      <c r="D405" s="25"/>
      <c r="E405" s="25"/>
      <c r="F405" s="25"/>
      <c r="H405" s="288"/>
      <c r="I405" s="288"/>
      <c r="J405" s="288"/>
      <c r="K405" s="288"/>
    </row>
    <row r="406" spans="1:11" ht="12.75">
      <c r="A406" s="25"/>
      <c r="B406" s="25"/>
      <c r="C406" s="25"/>
      <c r="D406" s="25"/>
      <c r="E406" s="25"/>
      <c r="F406" s="25"/>
      <c r="H406" s="288"/>
      <c r="I406" s="288"/>
      <c r="J406" s="288"/>
      <c r="K406" s="288"/>
    </row>
    <row r="407" spans="1:10" ht="12.75">
      <c r="A407" s="25"/>
      <c r="B407" s="25"/>
      <c r="C407" s="25"/>
      <c r="D407" s="25"/>
      <c r="E407" s="25"/>
      <c r="F407" s="25"/>
      <c r="H407" s="288"/>
      <c r="I407" s="288"/>
      <c r="J407" s="288"/>
    </row>
    <row r="408" spans="1:11" ht="12.75">
      <c r="A408" s="25"/>
      <c r="B408" s="25"/>
      <c r="C408" s="25"/>
      <c r="D408" s="25"/>
      <c r="E408" s="25"/>
      <c r="F408" s="25"/>
      <c r="H408" s="288"/>
      <c r="I408" s="288"/>
      <c r="J408" s="288"/>
      <c r="K408" s="288"/>
    </row>
    <row r="409" spans="1:11" ht="12.75">
      <c r="A409" s="25"/>
      <c r="B409" s="25"/>
      <c r="C409" s="25"/>
      <c r="D409" s="25"/>
      <c r="E409" s="25"/>
      <c r="F409" s="25"/>
      <c r="H409" s="288"/>
      <c r="I409" s="288"/>
      <c r="J409" s="288"/>
      <c r="K409" s="288"/>
    </row>
    <row r="410" spans="1:10" ht="12.75">
      <c r="A410" s="25"/>
      <c r="B410" s="25"/>
      <c r="C410" s="25"/>
      <c r="D410" s="25"/>
      <c r="E410" s="25"/>
      <c r="F410" s="25"/>
      <c r="H410" s="288"/>
      <c r="I410" s="288"/>
      <c r="J410" s="288"/>
    </row>
    <row r="411" spans="1:10" ht="12.75">
      <c r="A411" s="25"/>
      <c r="B411" s="25"/>
      <c r="C411" s="25"/>
      <c r="D411" s="25"/>
      <c r="E411" s="25"/>
      <c r="F411" s="25"/>
      <c r="H411" s="288"/>
      <c r="I411" s="288"/>
      <c r="J411" s="288"/>
    </row>
    <row r="412" spans="1:11" ht="12.75">
      <c r="A412" s="25"/>
      <c r="B412" s="25"/>
      <c r="C412" s="25"/>
      <c r="D412" s="25"/>
      <c r="E412" s="25"/>
      <c r="F412" s="25"/>
      <c r="H412" s="288"/>
      <c r="I412" s="288"/>
      <c r="J412" s="288"/>
      <c r="K412" s="288"/>
    </row>
    <row r="413" spans="1:11" ht="12.75">
      <c r="A413" s="25"/>
      <c r="B413" s="25"/>
      <c r="C413" s="25"/>
      <c r="D413" s="25"/>
      <c r="E413" s="25"/>
      <c r="F413" s="25"/>
      <c r="H413" s="288"/>
      <c r="I413" s="288"/>
      <c r="J413" s="288"/>
      <c r="K413" s="288"/>
    </row>
    <row r="414" spans="1:11" ht="12.75">
      <c r="A414" s="25"/>
      <c r="B414" s="25"/>
      <c r="C414" s="25"/>
      <c r="D414" s="25"/>
      <c r="E414" s="25"/>
      <c r="F414" s="25"/>
      <c r="H414" s="288"/>
      <c r="I414" s="288"/>
      <c r="J414" s="288"/>
      <c r="K414" s="288"/>
    </row>
    <row r="415" spans="1:11" ht="12.75">
      <c r="A415" s="25"/>
      <c r="B415" s="25"/>
      <c r="C415" s="25"/>
      <c r="D415" s="25"/>
      <c r="E415" s="25"/>
      <c r="F415" s="25"/>
      <c r="H415" s="288"/>
      <c r="I415" s="288"/>
      <c r="J415" s="288"/>
      <c r="K415" s="288"/>
    </row>
    <row r="416" spans="1:10" ht="12.75">
      <c r="A416" s="25"/>
      <c r="B416" s="25"/>
      <c r="C416" s="25"/>
      <c r="D416" s="25"/>
      <c r="E416" s="25"/>
      <c r="F416" s="25"/>
      <c r="H416" s="288"/>
      <c r="I416" s="288"/>
      <c r="J416" s="288"/>
    </row>
    <row r="417" spans="1:10" ht="12.75">
      <c r="A417" s="25"/>
      <c r="B417" s="25"/>
      <c r="C417" s="25"/>
      <c r="D417" s="25"/>
      <c r="E417" s="25"/>
      <c r="F417" s="25"/>
      <c r="H417" s="288"/>
      <c r="I417" s="288"/>
      <c r="J417" s="288"/>
    </row>
    <row r="418" spans="1:10" ht="12.75">
      <c r="A418" s="25"/>
      <c r="B418" s="25"/>
      <c r="C418" s="25"/>
      <c r="D418" s="25"/>
      <c r="E418" s="25"/>
      <c r="F418" s="25"/>
      <c r="H418" s="288"/>
      <c r="I418" s="288"/>
      <c r="J418" s="288"/>
    </row>
    <row r="419" spans="1:10" ht="12.75">
      <c r="A419" s="25"/>
      <c r="B419" s="25"/>
      <c r="C419" s="25"/>
      <c r="D419" s="25"/>
      <c r="E419" s="25"/>
      <c r="F419" s="25"/>
      <c r="H419" s="288"/>
      <c r="I419" s="288"/>
      <c r="J419" s="288"/>
    </row>
    <row r="420" spans="1:11" ht="12.75">
      <c r="A420" s="25"/>
      <c r="B420" s="25"/>
      <c r="C420" s="25"/>
      <c r="D420" s="25"/>
      <c r="E420" s="25"/>
      <c r="F420" s="25"/>
      <c r="H420" s="288"/>
      <c r="I420" s="288"/>
      <c r="J420" s="288"/>
      <c r="K420" s="288"/>
    </row>
    <row r="421" spans="1:11" ht="12.75">
      <c r="A421" s="25"/>
      <c r="B421" s="25"/>
      <c r="C421" s="25"/>
      <c r="D421" s="25"/>
      <c r="E421" s="25"/>
      <c r="F421" s="25"/>
      <c r="H421" s="288"/>
      <c r="I421" s="288"/>
      <c r="J421" s="288"/>
      <c r="K421" s="288"/>
    </row>
    <row r="422" spans="1:11" ht="12.75">
      <c r="A422" s="25"/>
      <c r="B422" s="25"/>
      <c r="C422" s="25"/>
      <c r="D422" s="25"/>
      <c r="E422" s="25"/>
      <c r="F422" s="25"/>
      <c r="H422" s="288"/>
      <c r="I422" s="288"/>
      <c r="J422" s="288"/>
      <c r="K422" s="288"/>
    </row>
    <row r="423" spans="1:11" ht="12.75">
      <c r="A423" s="25"/>
      <c r="B423" s="25"/>
      <c r="C423" s="25"/>
      <c r="D423" s="25"/>
      <c r="E423" s="25"/>
      <c r="F423" s="25"/>
      <c r="H423" s="288"/>
      <c r="I423" s="288"/>
      <c r="J423" s="288"/>
      <c r="K423" s="288"/>
    </row>
    <row r="424" spans="1:11" ht="12.75">
      <c r="A424" s="25"/>
      <c r="B424" s="25"/>
      <c r="C424" s="25"/>
      <c r="D424" s="25"/>
      <c r="E424" s="25"/>
      <c r="F424" s="25"/>
      <c r="H424" s="288"/>
      <c r="I424" s="288"/>
      <c r="J424" s="288"/>
      <c r="K424" s="288"/>
    </row>
    <row r="425" spans="1:11" ht="12.75">
      <c r="A425" s="25"/>
      <c r="B425" s="25"/>
      <c r="C425" s="25"/>
      <c r="D425" s="25"/>
      <c r="E425" s="25"/>
      <c r="F425" s="25"/>
      <c r="H425" s="288"/>
      <c r="I425" s="288"/>
      <c r="J425" s="288"/>
      <c r="K425" s="288"/>
    </row>
    <row r="426" spans="1:11" ht="12.75">
      <c r="A426" s="25"/>
      <c r="B426" s="25"/>
      <c r="C426" s="25"/>
      <c r="D426" s="25"/>
      <c r="E426" s="25"/>
      <c r="F426" s="25"/>
      <c r="H426" s="288"/>
      <c r="I426" s="288"/>
      <c r="J426" s="288"/>
      <c r="K426" s="288"/>
    </row>
    <row r="427" spans="1:11" ht="12.75">
      <c r="A427" s="25"/>
      <c r="B427" s="25"/>
      <c r="C427" s="25"/>
      <c r="D427" s="25"/>
      <c r="E427" s="25"/>
      <c r="F427" s="25"/>
      <c r="H427" s="288"/>
      <c r="I427" s="288"/>
      <c r="J427" s="288"/>
      <c r="K427" s="288"/>
    </row>
    <row r="428" spans="1:11" ht="12.75">
      <c r="A428" s="25"/>
      <c r="B428" s="25"/>
      <c r="C428" s="25"/>
      <c r="D428" s="25"/>
      <c r="E428" s="25"/>
      <c r="F428" s="25"/>
      <c r="H428" s="288"/>
      <c r="I428" s="288"/>
      <c r="J428" s="288"/>
      <c r="K428" s="288"/>
    </row>
    <row r="429" spans="1:11" ht="12.75">
      <c r="A429" s="25"/>
      <c r="B429" s="25"/>
      <c r="C429" s="25"/>
      <c r="D429" s="25"/>
      <c r="E429" s="25"/>
      <c r="F429" s="25"/>
      <c r="H429" s="288"/>
      <c r="I429" s="288"/>
      <c r="J429" s="288"/>
      <c r="K429" s="288"/>
    </row>
    <row r="430" spans="1:11" ht="12.75">
      <c r="A430" s="25"/>
      <c r="B430" s="25"/>
      <c r="C430" s="25"/>
      <c r="D430" s="25"/>
      <c r="E430" s="25"/>
      <c r="F430" s="25"/>
      <c r="H430" s="288"/>
      <c r="I430" s="288"/>
      <c r="J430" s="288"/>
      <c r="K430" s="288"/>
    </row>
    <row r="431" spans="1:10" ht="12.75">
      <c r="A431" s="25"/>
      <c r="B431" s="25"/>
      <c r="C431" s="25"/>
      <c r="D431" s="25"/>
      <c r="E431" s="25"/>
      <c r="F431" s="25"/>
      <c r="H431" s="288"/>
      <c r="I431" s="288"/>
      <c r="J431" s="288"/>
    </row>
    <row r="432" spans="1:10" ht="12.75">
      <c r="A432" s="25"/>
      <c r="B432" s="25"/>
      <c r="C432" s="25"/>
      <c r="D432" s="25"/>
      <c r="E432" s="25"/>
      <c r="F432" s="25"/>
      <c r="H432" s="288"/>
      <c r="I432" s="288"/>
      <c r="J432" s="288"/>
    </row>
    <row r="433" spans="1:10" ht="12.75">
      <c r="A433" s="25"/>
      <c r="B433" s="25"/>
      <c r="C433" s="25"/>
      <c r="D433" s="25"/>
      <c r="E433" s="25"/>
      <c r="F433" s="25"/>
      <c r="H433" s="288"/>
      <c r="I433" s="288"/>
      <c r="J433" s="288"/>
    </row>
    <row r="434" spans="1:11" ht="12.75">
      <c r="A434" s="25"/>
      <c r="B434" s="25"/>
      <c r="C434" s="25"/>
      <c r="D434" s="25"/>
      <c r="E434" s="25"/>
      <c r="F434" s="25"/>
      <c r="H434" s="288"/>
      <c r="I434" s="288"/>
      <c r="J434" s="288"/>
      <c r="K434" s="288"/>
    </row>
    <row r="435" spans="1:11" ht="12.75">
      <c r="A435" s="25"/>
      <c r="B435" s="25"/>
      <c r="C435" s="25"/>
      <c r="D435" s="25"/>
      <c r="E435" s="25"/>
      <c r="F435" s="25"/>
      <c r="H435" s="288"/>
      <c r="I435" s="288"/>
      <c r="J435" s="288"/>
      <c r="K435" s="288"/>
    </row>
    <row r="436" spans="1:10" ht="12.75">
      <c r="A436" s="25"/>
      <c r="B436" s="25"/>
      <c r="C436" s="25"/>
      <c r="D436" s="25"/>
      <c r="E436" s="25"/>
      <c r="F436" s="25"/>
      <c r="H436" s="288"/>
      <c r="I436" s="288"/>
      <c r="J436" s="288"/>
    </row>
    <row r="437" spans="1:10" ht="12.75">
      <c r="A437" s="25"/>
      <c r="B437" s="25"/>
      <c r="C437" s="25"/>
      <c r="D437" s="25"/>
      <c r="E437" s="25"/>
      <c r="F437" s="25"/>
      <c r="H437" s="288"/>
      <c r="I437" s="288"/>
      <c r="J437" s="288"/>
    </row>
    <row r="438" spans="1:10" ht="12.75">
      <c r="A438" s="25"/>
      <c r="B438" s="25"/>
      <c r="C438" s="25"/>
      <c r="D438" s="25"/>
      <c r="E438" s="25"/>
      <c r="F438" s="25"/>
      <c r="H438" s="288"/>
      <c r="I438" s="288"/>
      <c r="J438" s="288"/>
    </row>
    <row r="439" spans="1:10" ht="12.75">
      <c r="A439" s="25"/>
      <c r="B439" s="25"/>
      <c r="C439" s="25"/>
      <c r="D439" s="25"/>
      <c r="E439" s="25"/>
      <c r="F439" s="25"/>
      <c r="H439" s="288"/>
      <c r="I439" s="288"/>
      <c r="J439" s="288"/>
    </row>
    <row r="440" spans="1:11" ht="12.75">
      <c r="A440" s="25"/>
      <c r="B440" s="25"/>
      <c r="C440" s="25"/>
      <c r="D440" s="25"/>
      <c r="E440" s="25"/>
      <c r="F440" s="25"/>
      <c r="H440" s="288"/>
      <c r="I440" s="288"/>
      <c r="J440" s="288"/>
      <c r="K440" s="288"/>
    </row>
    <row r="441" spans="1:11" ht="12.75">
      <c r="A441" s="25"/>
      <c r="B441" s="25"/>
      <c r="C441" s="25"/>
      <c r="D441" s="25"/>
      <c r="E441" s="25"/>
      <c r="F441" s="25"/>
      <c r="H441" s="288"/>
      <c r="I441" s="288"/>
      <c r="J441" s="288"/>
      <c r="K441" s="288"/>
    </row>
    <row r="442" spans="1:13" ht="12.75">
      <c r="A442" s="25"/>
      <c r="B442" s="25"/>
      <c r="C442" s="25"/>
      <c r="D442" s="25"/>
      <c r="E442" s="25"/>
      <c r="F442" s="25"/>
      <c r="J442" s="288"/>
      <c r="M442" s="288"/>
    </row>
    <row r="443" spans="1:11" ht="12.75">
      <c r="A443" s="25"/>
      <c r="B443" s="25"/>
      <c r="C443" s="25"/>
      <c r="D443" s="25"/>
      <c r="E443" s="25"/>
      <c r="F443" s="25"/>
      <c r="H443" s="288"/>
      <c r="I443" s="288"/>
      <c r="J443" s="288"/>
      <c r="K443" s="288"/>
    </row>
    <row r="444" spans="1:11" ht="12.75">
      <c r="A444" s="25"/>
      <c r="B444" s="25"/>
      <c r="C444" s="25"/>
      <c r="D444" s="25"/>
      <c r="E444" s="25"/>
      <c r="F444" s="25"/>
      <c r="H444" s="288"/>
      <c r="I444" s="288"/>
      <c r="J444" s="288"/>
      <c r="K444" s="288"/>
    </row>
    <row r="445" spans="1:10" ht="12.75">
      <c r="A445" s="25"/>
      <c r="B445" s="25"/>
      <c r="C445" s="25"/>
      <c r="D445" s="25"/>
      <c r="E445" s="25"/>
      <c r="F445" s="25"/>
      <c r="H445" s="288"/>
      <c r="I445" s="288"/>
      <c r="J445" s="288"/>
    </row>
    <row r="446" spans="1:10" ht="12.75">
      <c r="A446" s="25"/>
      <c r="B446" s="25"/>
      <c r="C446" s="25"/>
      <c r="D446" s="25"/>
      <c r="E446" s="25"/>
      <c r="F446" s="25"/>
      <c r="H446" s="288"/>
      <c r="I446" s="288"/>
      <c r="J446" s="288"/>
    </row>
    <row r="447" spans="1:10" ht="12.75">
      <c r="A447" s="25"/>
      <c r="B447" s="25"/>
      <c r="C447" s="25"/>
      <c r="D447" s="25"/>
      <c r="E447" s="25"/>
      <c r="F447" s="25"/>
      <c r="H447" s="288"/>
      <c r="I447" s="288"/>
      <c r="J447" s="288"/>
    </row>
    <row r="448" spans="1:10" ht="12.75">
      <c r="A448" s="25"/>
      <c r="B448" s="25"/>
      <c r="C448" s="25"/>
      <c r="D448" s="25"/>
      <c r="E448" s="25"/>
      <c r="F448" s="25"/>
      <c r="H448" s="288"/>
      <c r="I448" s="288"/>
      <c r="J448" s="288"/>
    </row>
    <row r="449" spans="8:11" ht="12.75">
      <c r="H449" s="288"/>
      <c r="I449" s="288"/>
      <c r="J449" s="288"/>
      <c r="K449" s="288"/>
    </row>
    <row r="450" spans="8:11" ht="12.75">
      <c r="H450" s="288"/>
      <c r="I450" s="288"/>
      <c r="J450" s="288"/>
      <c r="K450" s="288"/>
    </row>
    <row r="451" spans="8:11" ht="12.75">
      <c r="H451" s="288"/>
      <c r="I451" s="288"/>
      <c r="J451" s="288"/>
      <c r="K451" s="288"/>
    </row>
    <row r="452" spans="8:11" ht="12.75">
      <c r="H452" s="288"/>
      <c r="I452" s="288"/>
      <c r="J452" s="288"/>
      <c r="K452" s="288"/>
    </row>
    <row r="453" spans="10:13" ht="12.75">
      <c r="J453" s="288"/>
      <c r="K453" s="288"/>
      <c r="L453" s="288"/>
      <c r="M453" s="288"/>
    </row>
    <row r="454" spans="8:11" ht="12.75">
      <c r="H454" s="288"/>
      <c r="I454" s="288"/>
      <c r="J454" s="288"/>
      <c r="K454" s="288"/>
    </row>
    <row r="455" spans="8:11" ht="12.75">
      <c r="H455" s="288"/>
      <c r="I455" s="288"/>
      <c r="J455" s="288"/>
      <c r="K455" s="288"/>
    </row>
    <row r="456" spans="8:10" ht="12.75">
      <c r="H456" s="288"/>
      <c r="I456" s="288"/>
      <c r="J456" s="288"/>
    </row>
    <row r="457" spans="8:10" ht="12.75">
      <c r="H457" s="288"/>
      <c r="I457" s="288"/>
      <c r="J457" s="288"/>
    </row>
    <row r="458" spans="8:13" ht="12.75">
      <c r="H458" s="288"/>
      <c r="I458" s="288"/>
      <c r="J458" s="288"/>
      <c r="K458" s="288"/>
      <c r="L458" s="288"/>
      <c r="M458" s="288"/>
    </row>
    <row r="459" spans="8:10" ht="12.75">
      <c r="H459" s="288"/>
      <c r="I459" s="288"/>
      <c r="J459" s="288"/>
    </row>
    <row r="460" spans="8:10" ht="12.75">
      <c r="H460" s="288"/>
      <c r="I460" s="288"/>
      <c r="J460" s="288"/>
    </row>
    <row r="461" spans="8:10" ht="12.75">
      <c r="H461" s="288"/>
      <c r="I461" s="288"/>
      <c r="J461" s="288"/>
    </row>
    <row r="462" spans="8:10" ht="12.75">
      <c r="H462" s="288"/>
      <c r="I462" s="288"/>
      <c r="J462" s="288"/>
    </row>
    <row r="463" spans="8:10" ht="12.75">
      <c r="H463" s="288"/>
      <c r="I463" s="288"/>
      <c r="J463" s="288"/>
    </row>
    <row r="464" spans="8:10" ht="12.75">
      <c r="H464" s="288"/>
      <c r="I464" s="288"/>
      <c r="J464" s="288"/>
    </row>
    <row r="465" spans="8:11" ht="12.75">
      <c r="H465" s="288"/>
      <c r="I465" s="288"/>
      <c r="J465" s="288"/>
      <c r="K465" s="288"/>
    </row>
    <row r="466" spans="8:11" ht="12.75">
      <c r="H466" s="288"/>
      <c r="I466" s="288"/>
      <c r="J466" s="288"/>
      <c r="K466" s="288"/>
    </row>
    <row r="467" spans="8:11" ht="12.75">
      <c r="H467" s="288"/>
      <c r="I467" s="288"/>
      <c r="J467" s="288"/>
      <c r="K467" s="288"/>
    </row>
    <row r="468" spans="8:10" ht="12.75">
      <c r="H468" s="288"/>
      <c r="I468" s="288"/>
      <c r="J468" s="288"/>
    </row>
    <row r="469" spans="8:10" ht="12.75">
      <c r="H469" s="288"/>
      <c r="I469" s="288"/>
      <c r="J469" s="288"/>
    </row>
    <row r="470" spans="8:10" ht="12.75">
      <c r="H470" s="288"/>
      <c r="I470" s="288"/>
      <c r="J470" s="288"/>
    </row>
    <row r="471" spans="8:10" ht="12.75">
      <c r="H471" s="288"/>
      <c r="I471" s="288"/>
      <c r="J471" s="288"/>
    </row>
    <row r="472" spans="8:10" ht="12.75">
      <c r="H472" s="288"/>
      <c r="I472" s="288"/>
      <c r="J472" s="288"/>
    </row>
    <row r="473" spans="8:10" ht="12.75">
      <c r="H473" s="288"/>
      <c r="I473" s="288"/>
      <c r="J473" s="288"/>
    </row>
    <row r="474" spans="8:10" ht="12.75">
      <c r="H474" s="288"/>
      <c r="I474" s="288"/>
      <c r="J474" s="288"/>
    </row>
    <row r="475" spans="8:10" ht="12.75">
      <c r="H475" s="288"/>
      <c r="I475" s="288"/>
      <c r="J475" s="288"/>
    </row>
    <row r="476" spans="8:10" ht="12.75">
      <c r="H476" s="288"/>
      <c r="I476" s="288"/>
      <c r="J476" s="288"/>
    </row>
    <row r="477" spans="8:10" ht="12.75">
      <c r="H477" s="288"/>
      <c r="I477" s="288"/>
      <c r="J477" s="288"/>
    </row>
    <row r="478" spans="8:10" ht="12.75">
      <c r="H478" s="288"/>
      <c r="I478" s="288"/>
      <c r="J478" s="288"/>
    </row>
    <row r="479" spans="8:10" ht="12.75">
      <c r="H479" s="288"/>
      <c r="I479" s="288"/>
      <c r="J479" s="288"/>
    </row>
    <row r="480" spans="8:10" ht="12.75">
      <c r="H480" s="288"/>
      <c r="I480" s="288"/>
      <c r="J480" s="288"/>
    </row>
    <row r="481" spans="8:10" ht="12.75">
      <c r="H481" s="288"/>
      <c r="I481" s="288"/>
      <c r="J481" s="288"/>
    </row>
    <row r="482" spans="8:10" ht="12.75">
      <c r="H482" s="288"/>
      <c r="I482" s="288"/>
      <c r="J482" s="288"/>
    </row>
    <row r="483" spans="8:10" ht="12.75">
      <c r="H483" s="288"/>
      <c r="I483" s="288"/>
      <c r="J483" s="288"/>
    </row>
    <row r="484" spans="8:10" ht="12.75">
      <c r="H484" s="288"/>
      <c r="I484" s="288"/>
      <c r="J484" s="288"/>
    </row>
    <row r="485" spans="8:13" ht="12.75">
      <c r="H485" s="288"/>
      <c r="I485" s="288"/>
      <c r="J485" s="288"/>
      <c r="K485" s="288"/>
      <c r="L485" s="288"/>
      <c r="M485" s="288"/>
    </row>
    <row r="486" spans="8:13" ht="12.75">
      <c r="H486" s="288"/>
      <c r="I486" s="288"/>
      <c r="J486" s="288"/>
      <c r="K486" s="288"/>
      <c r="L486" s="288"/>
      <c r="M486" s="288"/>
    </row>
    <row r="487" spans="8:11" ht="12.75">
      <c r="H487" s="288"/>
      <c r="I487" s="288"/>
      <c r="J487" s="288"/>
      <c r="K487" s="288"/>
    </row>
    <row r="489" spans="8:10" ht="12.75">
      <c r="H489" s="288"/>
      <c r="I489" s="288"/>
      <c r="J489" s="288"/>
    </row>
    <row r="490" spans="8:10" ht="12.75">
      <c r="H490" s="288"/>
      <c r="I490" s="288"/>
      <c r="J490" s="288"/>
    </row>
    <row r="491" spans="8:10" ht="12.75">
      <c r="H491" s="288"/>
      <c r="I491" s="288"/>
      <c r="J491" s="288"/>
    </row>
    <row r="492" spans="8:10" ht="12.75">
      <c r="H492" s="288"/>
      <c r="I492" s="288"/>
      <c r="J492" s="288"/>
    </row>
    <row r="494" spans="10:11" ht="12.75">
      <c r="J494" s="288"/>
      <c r="K494" s="288"/>
    </row>
    <row r="495" spans="10:11" ht="12.75">
      <c r="J495" s="288"/>
      <c r="K495" s="288"/>
    </row>
    <row r="496" spans="10:11" ht="12.75">
      <c r="J496" s="288"/>
      <c r="K496" s="288"/>
    </row>
    <row r="497" spans="10:11" ht="12.75">
      <c r="J497" s="288"/>
      <c r="K497" s="288"/>
    </row>
    <row r="498" spans="10:11" ht="12.75">
      <c r="J498" s="288"/>
      <c r="K498" s="288"/>
    </row>
    <row r="499" spans="10:11" ht="12.75">
      <c r="J499" s="288"/>
      <c r="K499" s="288"/>
    </row>
    <row r="500" spans="8:10" ht="12.75">
      <c r="H500" s="288"/>
      <c r="I500" s="288"/>
      <c r="J500" s="288"/>
    </row>
    <row r="501" spans="8:10" ht="12.75">
      <c r="H501" s="288"/>
      <c r="I501" s="288"/>
      <c r="J501" s="288"/>
    </row>
    <row r="502" spans="10:11" ht="12.75">
      <c r="J502" s="288"/>
      <c r="K502" s="288"/>
    </row>
    <row r="503" spans="10:11" ht="12.75">
      <c r="J503" s="288"/>
      <c r="K503" s="288"/>
    </row>
    <row r="504" spans="10:11" ht="12.75">
      <c r="J504" s="288"/>
      <c r="K504" s="288"/>
    </row>
    <row r="505" spans="10:11" ht="12.75">
      <c r="J505" s="288"/>
      <c r="K505" s="288"/>
    </row>
    <row r="506" spans="10:11" ht="12.75">
      <c r="J506" s="288"/>
      <c r="K506" s="288"/>
    </row>
    <row r="507" spans="8:11" ht="12.75">
      <c r="H507" s="288"/>
      <c r="I507" s="288"/>
      <c r="J507" s="288"/>
      <c r="K507" s="288"/>
    </row>
    <row r="508" spans="8:10" ht="12.75">
      <c r="H508" s="288"/>
      <c r="I508" s="288"/>
      <c r="J508" s="288"/>
    </row>
    <row r="509" spans="8:11" ht="12.75">
      <c r="H509" s="288"/>
      <c r="I509" s="288"/>
      <c r="J509" s="288"/>
      <c r="K509" s="288"/>
    </row>
    <row r="511" spans="8:10" ht="12.75">
      <c r="H511" s="288"/>
      <c r="I511" s="288"/>
      <c r="J511" s="288"/>
    </row>
    <row r="512" spans="8:10" ht="12.75">
      <c r="H512" s="288"/>
      <c r="I512" s="288"/>
      <c r="J512" s="288"/>
    </row>
    <row r="513" spans="8:11" ht="12.75">
      <c r="H513" s="288"/>
      <c r="I513" s="288"/>
      <c r="J513" s="288"/>
      <c r="K513" s="288"/>
    </row>
    <row r="514" spans="8:10" ht="12.75">
      <c r="H514" s="288"/>
      <c r="I514" s="288"/>
      <c r="J514" s="288"/>
    </row>
    <row r="515" spans="8:11" ht="12.75">
      <c r="H515" s="288"/>
      <c r="I515" s="288"/>
      <c r="J515" s="288"/>
      <c r="K515" s="288"/>
    </row>
    <row r="516" spans="8:11" ht="12.75">
      <c r="H516" s="288"/>
      <c r="I516" s="288"/>
      <c r="J516" s="288"/>
      <c r="K516" s="288"/>
    </row>
    <row r="517" spans="10:11" ht="12.75">
      <c r="J517" s="288"/>
      <c r="K517" s="288"/>
    </row>
    <row r="518" spans="10:11" ht="12.75">
      <c r="J518" s="288"/>
      <c r="K518" s="288"/>
    </row>
    <row r="519" spans="10:11" ht="12.75">
      <c r="J519" s="288"/>
      <c r="K519" s="288"/>
    </row>
    <row r="520" spans="10:11" ht="12.75">
      <c r="J520" s="288"/>
      <c r="K520" s="288"/>
    </row>
    <row r="521" spans="10:11" ht="12.75">
      <c r="J521" s="288"/>
      <c r="K521" s="288"/>
    </row>
    <row r="522" spans="10:11" ht="12.75">
      <c r="J522" s="288"/>
      <c r="K522" s="288"/>
    </row>
    <row r="523" spans="8:11" ht="12.75">
      <c r="H523" s="288"/>
      <c r="I523" s="288"/>
      <c r="J523" s="288"/>
      <c r="K523" s="288"/>
    </row>
    <row r="524" spans="8:10" ht="12.75">
      <c r="H524" s="288"/>
      <c r="I524" s="288"/>
      <c r="J524" s="288"/>
    </row>
    <row r="525" spans="8:11" ht="12.75">
      <c r="H525" s="288"/>
      <c r="I525" s="288"/>
      <c r="J525" s="288"/>
      <c r="K525" s="288"/>
    </row>
    <row r="527" spans="10:11" ht="12.75">
      <c r="J527" s="288"/>
      <c r="K527" s="288"/>
    </row>
    <row r="528" spans="10:11" ht="12.75">
      <c r="J528" s="288"/>
      <c r="K528" s="288"/>
    </row>
    <row r="529" spans="10:11" ht="12.75">
      <c r="J529" s="288"/>
      <c r="K529" s="288"/>
    </row>
    <row r="530" spans="10:11" ht="12.75">
      <c r="J530" s="288"/>
      <c r="K530" s="288"/>
    </row>
    <row r="531" spans="5:10" ht="12.75">
      <c r="E531" s="306"/>
      <c r="H531" s="288"/>
      <c r="I531" s="288"/>
      <c r="J531" s="288"/>
    </row>
    <row r="532" spans="8:11" ht="12.75">
      <c r="H532" s="288"/>
      <c r="I532" s="288"/>
      <c r="J532" s="288"/>
      <c r="K532" s="288"/>
    </row>
    <row r="534" spans="10:11" ht="12.75">
      <c r="J534" s="288"/>
      <c r="K534" s="288"/>
    </row>
    <row r="535" spans="10:11" ht="12.75">
      <c r="J535" s="288"/>
      <c r="K535" s="288"/>
    </row>
    <row r="536" spans="8:10" ht="12.75">
      <c r="H536" s="288"/>
      <c r="I536" s="288"/>
      <c r="J536" s="288"/>
    </row>
    <row r="537" spans="8:10" ht="12.75">
      <c r="H537" s="288"/>
      <c r="I537" s="288"/>
      <c r="J537" s="288"/>
    </row>
    <row r="538" spans="8:13" ht="12.75">
      <c r="H538" s="288"/>
      <c r="I538" s="288"/>
      <c r="J538" s="288"/>
      <c r="K538" s="288"/>
      <c r="L538" s="288"/>
      <c r="M538" s="288"/>
    </row>
    <row r="539" spans="5:11" ht="12.75">
      <c r="E539" s="306"/>
      <c r="H539" s="288"/>
      <c r="I539" s="288"/>
      <c r="J539" s="288"/>
      <c r="K539" s="288"/>
    </row>
    <row r="540" spans="8:10" ht="12.75">
      <c r="H540" s="288"/>
      <c r="I540" s="288"/>
      <c r="J540" s="288"/>
    </row>
    <row r="541" spans="8:13" ht="12.75">
      <c r="H541" s="288"/>
      <c r="I541" s="288"/>
      <c r="J541" s="288"/>
      <c r="K541" s="288"/>
      <c r="L541" s="288"/>
      <c r="M541" s="288"/>
    </row>
  </sheetData>
  <sheetProtection/>
  <mergeCells count="56">
    <mergeCell ref="A2:J2"/>
    <mergeCell ref="A3:J3"/>
    <mergeCell ref="I5:J5"/>
    <mergeCell ref="A8:J8"/>
    <mergeCell ref="A12:C12"/>
    <mergeCell ref="A47:J47"/>
    <mergeCell ref="A13:J13"/>
    <mergeCell ref="A17:C17"/>
    <mergeCell ref="A18:J18"/>
    <mergeCell ref="A41:C41"/>
    <mergeCell ref="A46:C46"/>
    <mergeCell ref="A44:F44"/>
    <mergeCell ref="A43:C43"/>
    <mergeCell ref="A42:F42"/>
    <mergeCell ref="A225:C225"/>
    <mergeCell ref="A226:J226"/>
    <mergeCell ref="A240:C240"/>
    <mergeCell ref="A242:C242"/>
    <mergeCell ref="A243:J243"/>
    <mergeCell ref="A256:C256"/>
    <mergeCell ref="A241:C241"/>
    <mergeCell ref="A118:C118"/>
    <mergeCell ref="A119:J119"/>
    <mergeCell ref="A122:J122"/>
    <mergeCell ref="A60:C60"/>
    <mergeCell ref="A61:J61"/>
    <mergeCell ref="A68:C68"/>
    <mergeCell ref="A69:J69"/>
    <mergeCell ref="A216:C216"/>
    <mergeCell ref="A217:C217"/>
    <mergeCell ref="A218:C218"/>
    <mergeCell ref="A219:C219"/>
    <mergeCell ref="A220:C220"/>
    <mergeCell ref="A221:J221"/>
    <mergeCell ref="A263:C263"/>
    <mergeCell ref="A264:C264"/>
    <mergeCell ref="A265:J265"/>
    <mergeCell ref="A292:C292"/>
    <mergeCell ref="A293:C293"/>
    <mergeCell ref="A257:C257"/>
    <mergeCell ref="A258:C258"/>
    <mergeCell ref="A259:J259"/>
    <mergeCell ref="A262:C262"/>
    <mergeCell ref="A294:C294"/>
    <mergeCell ref="A295:J295"/>
    <mergeCell ref="A297:C297"/>
    <mergeCell ref="A298:C298"/>
    <mergeCell ref="A299:C299"/>
    <mergeCell ref="A300:C300"/>
    <mergeCell ref="G310:J310"/>
    <mergeCell ref="A301:C301"/>
    <mergeCell ref="A302:C302"/>
    <mergeCell ref="A303:C303"/>
    <mergeCell ref="A304:C304"/>
    <mergeCell ref="A305:C305"/>
    <mergeCell ref="A310:F310"/>
  </mergeCells>
  <printOptions/>
  <pageMargins left="0.2" right="0.15748031496062992" top="0.31" bottom="0.2" header="0.72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helga.neacsu</dc:creator>
  <cp:keywords/>
  <dc:description/>
  <cp:lastModifiedBy>Mirela Tatar-Sinca</cp:lastModifiedBy>
  <cp:lastPrinted>2019-09-04T12:07:43Z</cp:lastPrinted>
  <dcterms:created xsi:type="dcterms:W3CDTF">2015-08-20T07:59:35Z</dcterms:created>
  <dcterms:modified xsi:type="dcterms:W3CDTF">2019-09-04T12:59:19Z</dcterms:modified>
  <cp:category/>
  <cp:version/>
  <cp:contentType/>
  <cp:contentStatus/>
</cp:coreProperties>
</file>