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4"/>
  </bookViews>
  <sheets>
    <sheet name="Anexa I" sheetId="1" r:id="rId1"/>
    <sheet name="Anexa II" sheetId="2" r:id="rId2"/>
    <sheet name="Anexa III" sheetId="3" r:id="rId3"/>
    <sheet name="Anexa IV" sheetId="4" r:id="rId4"/>
    <sheet name="Anexa V" sheetId="5" r:id="rId5"/>
  </sheets>
  <definedNames/>
  <calcPr fullCalcOnLoad="1"/>
</workbook>
</file>

<file path=xl/sharedStrings.xml><?xml version="1.0" encoding="utf-8"?>
<sst xmlns="http://schemas.openxmlformats.org/spreadsheetml/2006/main" count="217" uniqueCount="96">
  <si>
    <t>Indicatori</t>
  </si>
  <si>
    <t>Finanţare de bază</t>
  </si>
  <si>
    <t>Finanţare complementară</t>
  </si>
  <si>
    <t>Total</t>
  </si>
  <si>
    <t>I CHELTUIELI DE PERSONAL din care</t>
  </si>
  <si>
    <t>II BUNURI ŞI SERVICII din care</t>
  </si>
  <si>
    <t>1. Cost/elev/preşcolar/an -  finanţare din sume defalcate din taxa pe valoare adăugată</t>
  </si>
  <si>
    <t>2. Sume alocate din bugetul local</t>
  </si>
  <si>
    <t>III BURSE - sume alocate din bugetul local</t>
  </si>
  <si>
    <t>TOTAL SECŢIUNE DE FUNCŢIONARE</t>
  </si>
  <si>
    <t xml:space="preserve">FINANŢAREA UNITĂŢILOR DE ÎNVĂŢĂMÂNT PREUNIVERSITAR DE STAT </t>
  </si>
  <si>
    <t>Ordonator principal de credite,</t>
  </si>
  <si>
    <t>Director executiv,</t>
  </si>
  <si>
    <t>Ec. Lucia Ursu</t>
  </si>
  <si>
    <t>Şef birou,</t>
  </si>
  <si>
    <t>Ec. Marinescu Anca</t>
  </si>
  <si>
    <t>Nr. Crt.</t>
  </si>
  <si>
    <t>Unitate de invăţământ preuniversitar de stat</t>
  </si>
  <si>
    <t>Liceul Teologic Reformat</t>
  </si>
  <si>
    <t>TOTAL</t>
  </si>
  <si>
    <t>Grădiniţa cu Program Prelungit "Draga Mea"</t>
  </si>
  <si>
    <t>Grădiniţa cu Program Prelungit Nr. 5</t>
  </si>
  <si>
    <t>Grădiniţa cu Program PrelungitNr.6</t>
  </si>
  <si>
    <t>Grădiniţa cu Program PrelungitNr.7</t>
  </si>
  <si>
    <t>Grădiniţa cu Program Prelungit Nr. 9</t>
  </si>
  <si>
    <t>Grădiniţa cu Program Prelungit Nr. 11</t>
  </si>
  <si>
    <t>Grădiniţa cu Program Prelungit Nr. 13</t>
  </si>
  <si>
    <t>Grădiniţa cu Program Prelungit Nr. 33</t>
  </si>
  <si>
    <t>Grădiniţa cu Program Prelungit "Guliver"</t>
  </si>
  <si>
    <t>Grădiniţa cu Program Prelungit "Voinicelul"</t>
  </si>
  <si>
    <t>Grădiniţa cu Program Prelungit "14 Mai"</t>
  </si>
  <si>
    <t>Şcoala Gimnazială "Grigore Moisil"</t>
  </si>
  <si>
    <t>Şcoala Gimnazială "Constantin Brâncoveanu"</t>
  </si>
  <si>
    <t>Şcoala Gimnazială "Bălcescu Petofi"</t>
  </si>
  <si>
    <t>Şcoala Gimnazială "Mircea Eliade"</t>
  </si>
  <si>
    <t>Şcoala Gimnazială "Octavian Goga"</t>
  </si>
  <si>
    <t>Şcoala Gimnazială "Ion Creangă"</t>
  </si>
  <si>
    <t>Şcoala Gimnazială "Avram Iancu"</t>
  </si>
  <si>
    <t>Şcoala Gimnazială "Lucian Blaga"</t>
  </si>
  <si>
    <t>Şcoala Gimnazială "Vasile Lucaciu"</t>
  </si>
  <si>
    <t>Colegiul Naţional "Mihai Eminescu"</t>
  </si>
  <si>
    <t>Colegiul Naţional "Ioan Slavici"</t>
  </si>
  <si>
    <t>Colegiul Naţional "D-na Stanca"</t>
  </si>
  <si>
    <t>Colegiul Naţional "Kolcsey Ferenc"</t>
  </si>
  <si>
    <t>Liceul Teologic Ortodox N Steinhardt</t>
  </si>
  <si>
    <t>Liceul Teoretic German "Johan Ettinger"</t>
  </si>
  <si>
    <t>Liceul cu Program Sportiv</t>
  </si>
  <si>
    <t>Colegiul Economic "Gheorghe Dragoş"</t>
  </si>
  <si>
    <t>Liceul Tehnologic de Industrie Alimentară "George Emil Palade"</t>
  </si>
  <si>
    <t>Centrul Judeţean de Excelenta</t>
  </si>
  <si>
    <t>Grădiniţa cu Program Prelungit "Dumbrava Minunată"</t>
  </si>
  <si>
    <t>FINANŢARE DE BAZĂ - BUNURI ŞI SERVICII</t>
  </si>
  <si>
    <t>Primăria municipiului Satu Mare</t>
  </si>
  <si>
    <t>FINANŢARE COMPLEMENTARĂ - BUNURI ŞI SERVICII</t>
  </si>
  <si>
    <t>Șef birou</t>
  </si>
  <si>
    <t>ec. Marinescu Anca</t>
  </si>
  <si>
    <t>IV ASISTENȚĂ SOCIALĂ</t>
  </si>
  <si>
    <t>Kereskényi Gábor</t>
  </si>
  <si>
    <t>Sume alocate pentru plata drepturilor copiilor cu cerinte educaționale speciale integrați în învățământul de masă potrivit prevederilor art. 51 alin.2 din L nr. 1/2011 CES</t>
  </si>
  <si>
    <t>Sume alocate pentru plata stimulentelor educaționale acordate copiilor din familii defavorizate în scopul stimulării participării în învățământul preșcolar L 248/2015</t>
  </si>
  <si>
    <t>Primaria Satu Mare</t>
  </si>
  <si>
    <t>FINANŢARE COPII CU CERINȚE EDUCAȚIONALE SPECIALE</t>
  </si>
  <si>
    <t>Primaria municipiului Satu Mare</t>
  </si>
  <si>
    <t>Liceul Teoretic ”George Pop de Băsești”</t>
  </si>
  <si>
    <t xml:space="preserve"> CHELTUIELI DE PERSONAL</t>
  </si>
  <si>
    <t>1. Cheltuieli de personal stabilite pe baza costului/elev/preşcolar/an - finanţare din sume defalcate din taxa pe valoare adăugată pentru învățământul general obligatoriu particular și confesional acreditat</t>
  </si>
  <si>
    <t>Cost standard per elev pentru învățământul general obligatoriu particular și confesional acreditat</t>
  </si>
  <si>
    <t>Sume finanțate din bugetul local</t>
  </si>
  <si>
    <t>Finanţare copii cu cerinte educationale speciale</t>
  </si>
  <si>
    <t>Şcoala Gimnazială "Rákóczi Ferenc"</t>
  </si>
  <si>
    <t xml:space="preserve">Şcoala Gimnazială "Rákóczi Ferenc" </t>
  </si>
  <si>
    <t>Liceul de arte Aurel Popp</t>
  </si>
  <si>
    <t>Liceul Tehnologic " Ion I C Brătianu"</t>
  </si>
  <si>
    <t>Liceul Tehnologic "Unio - Traian Vuia"</t>
  </si>
  <si>
    <t>Liceul Tehnologic "Elisa Zamfirescu"</t>
  </si>
  <si>
    <t>Liceul Teologic Romano - Catolic "Ham Janos"</t>
  </si>
  <si>
    <t>Liceul Tehnologic "C-tin Brâncuşi"</t>
  </si>
  <si>
    <t>Liceul Tehnologic "Ion I C Brătianu"</t>
  </si>
  <si>
    <t>Cheltuieli cu bunuri şi servicii stabilite pe baza costului/elev/preşcolar/an - finanţare din sume defalcate din taxa pe valoare adăugată pentru învățământul general obligatoriu particular și confesional acreditat</t>
  </si>
  <si>
    <t>Total 2020</t>
  </si>
  <si>
    <t>Buget 2020</t>
  </si>
  <si>
    <t>Cost/elev/preşcolar/an 2020</t>
  </si>
  <si>
    <t>Cost/elev/preşcolar/an 2020 pentru învățământul particular</t>
  </si>
  <si>
    <t>Unitate de invăţământ preuniversitar de stat/particular acreditat</t>
  </si>
  <si>
    <t>ANUL 2020</t>
  </si>
  <si>
    <t>Grădiniţa cu Program Prelungit Nr.7</t>
  </si>
  <si>
    <t>Grădiniţa cu Program Prelungit Nr.6</t>
  </si>
  <si>
    <t>Anexa 10.1 la H.C.L. nr. 20/13.02.2020</t>
  </si>
  <si>
    <t>Anexa 10.2 la H.C.L. nr. 20/13.02.2020</t>
  </si>
  <si>
    <t>Anexa 10.3 la H.C.L. nr. 20/13.02.2020</t>
  </si>
  <si>
    <t>Anexa 10.4 la H.C.L. nr. 20/13.02.2020</t>
  </si>
  <si>
    <t>Anexa 10.5 la H.C.L. nr. 20/13.02.2020</t>
  </si>
  <si>
    <t>PREȘEDINTE DE ȘEDINȚĂ,</t>
  </si>
  <si>
    <t>SECRETAR GENERAL,</t>
  </si>
  <si>
    <t>ADRIAN ALBU</t>
  </si>
  <si>
    <t>MIHAELA MARIA RACOLȚA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</si>
</sst>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</numFmts>
  <fonts count="41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 quotePrefix="1">
      <alignment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6">
      <selection activeCell="C26" sqref="C26:C27"/>
    </sheetView>
  </sheetViews>
  <sheetFormatPr defaultColWidth="9.140625" defaultRowHeight="12.75"/>
  <cols>
    <col min="1" max="1" width="50.8515625" style="19" bestFit="1" customWidth="1"/>
    <col min="2" max="2" width="18.140625" style="20" bestFit="1" customWidth="1"/>
    <col min="3" max="3" width="25.8515625" style="20" bestFit="1" customWidth="1"/>
    <col min="4" max="4" width="15.421875" style="20" bestFit="1" customWidth="1"/>
    <col min="5" max="16384" width="9.140625" style="19" customWidth="1"/>
  </cols>
  <sheetData>
    <row r="1" spans="3:4" ht="15">
      <c r="C1" s="45" t="s">
        <v>87</v>
      </c>
      <c r="D1" s="19"/>
    </row>
    <row r="4" spans="1:4" ht="15">
      <c r="A4" s="66" t="s">
        <v>10</v>
      </c>
      <c r="B4" s="66"/>
      <c r="C4" s="66"/>
      <c r="D4" s="66"/>
    </row>
    <row r="5" spans="1:4" ht="15">
      <c r="A5" s="66" t="s">
        <v>84</v>
      </c>
      <c r="B5" s="66"/>
      <c r="C5" s="66"/>
      <c r="D5" s="66"/>
    </row>
    <row r="6" spans="1:4" ht="15">
      <c r="A6" s="21"/>
      <c r="B6" s="21"/>
      <c r="C6" s="21"/>
      <c r="D6" s="21"/>
    </row>
    <row r="8" spans="1:4" ht="15">
      <c r="A8" s="39" t="s">
        <v>0</v>
      </c>
      <c r="B8" s="40" t="s">
        <v>1</v>
      </c>
      <c r="C8" s="40" t="s">
        <v>2</v>
      </c>
      <c r="D8" s="40" t="s">
        <v>3</v>
      </c>
    </row>
    <row r="9" spans="1:4" s="32" customFormat="1" ht="14.25">
      <c r="A9" s="30" t="s">
        <v>4</v>
      </c>
      <c r="B9" s="41">
        <f>B10</f>
        <v>158000</v>
      </c>
      <c r="C9" s="41">
        <f>C10</f>
        <v>0</v>
      </c>
      <c r="D9" s="31">
        <f>B10</f>
        <v>158000</v>
      </c>
    </row>
    <row r="10" spans="1:4" ht="60">
      <c r="A10" s="27" t="s">
        <v>65</v>
      </c>
      <c r="B10" s="26">
        <f>'Anexa II'!C10</f>
        <v>158000</v>
      </c>
      <c r="C10" s="26">
        <f>'Anexa II'!E10</f>
        <v>0</v>
      </c>
      <c r="D10" s="26">
        <f aca="true" t="shared" si="0" ref="D10:D15">B10+C10</f>
        <v>158000</v>
      </c>
    </row>
    <row r="11" spans="1:4" s="32" customFormat="1" ht="14.25">
      <c r="A11" s="30" t="s">
        <v>5</v>
      </c>
      <c r="B11" s="31">
        <f>B12+B13</f>
        <v>9390000</v>
      </c>
      <c r="C11" s="31">
        <f>C12+C13+C14</f>
        <v>8141000</v>
      </c>
      <c r="D11" s="31">
        <f>D12+D13+D14</f>
        <v>17531000</v>
      </c>
    </row>
    <row r="12" spans="1:4" ht="30">
      <c r="A12" s="27" t="s">
        <v>6</v>
      </c>
      <c r="B12" s="26">
        <f>'Anexa III'!D51</f>
        <v>9359000</v>
      </c>
      <c r="C12" s="26"/>
      <c r="D12" s="26">
        <f t="shared" si="0"/>
        <v>9359000</v>
      </c>
    </row>
    <row r="13" spans="1:4" ht="60">
      <c r="A13" s="27" t="s">
        <v>78</v>
      </c>
      <c r="B13" s="26">
        <f>'Anexa III'!E51</f>
        <v>31000</v>
      </c>
      <c r="C13" s="26"/>
      <c r="D13" s="26">
        <f>C13+B13</f>
        <v>31000</v>
      </c>
    </row>
    <row r="14" spans="1:4" ht="15">
      <c r="A14" s="25" t="s">
        <v>7</v>
      </c>
      <c r="B14" s="26"/>
      <c r="C14" s="26">
        <f>'Anexa IV'!C45</f>
        <v>8141000</v>
      </c>
      <c r="D14" s="26">
        <f t="shared" si="0"/>
        <v>8141000</v>
      </c>
    </row>
    <row r="15" spans="1:4" s="32" customFormat="1" ht="14.25">
      <c r="A15" s="30" t="s">
        <v>8</v>
      </c>
      <c r="B15" s="31"/>
      <c r="C15" s="31">
        <v>1500000</v>
      </c>
      <c r="D15" s="31">
        <f t="shared" si="0"/>
        <v>1500000</v>
      </c>
    </row>
    <row r="16" spans="1:4" s="32" customFormat="1" ht="14.25">
      <c r="A16" s="30" t="s">
        <v>56</v>
      </c>
      <c r="B16" s="31">
        <f>B18+B17</f>
        <v>0</v>
      </c>
      <c r="C16" s="31">
        <f>C18+C17</f>
        <v>362500</v>
      </c>
      <c r="D16" s="31">
        <f>D17+D18</f>
        <v>362500</v>
      </c>
    </row>
    <row r="17" spans="1:4" s="32" customFormat="1" ht="45">
      <c r="A17" s="42" t="s">
        <v>59</v>
      </c>
      <c r="B17" s="31"/>
      <c r="C17" s="26">
        <v>17500</v>
      </c>
      <c r="D17" s="31">
        <f>C17+B17</f>
        <v>17500</v>
      </c>
    </row>
    <row r="18" spans="1:4" s="32" customFormat="1" ht="45">
      <c r="A18" s="42" t="s">
        <v>58</v>
      </c>
      <c r="B18" s="31"/>
      <c r="C18" s="26">
        <f>'Anexa V'!C44</f>
        <v>345000</v>
      </c>
      <c r="D18" s="31">
        <f>C18+B18</f>
        <v>345000</v>
      </c>
    </row>
    <row r="19" spans="1:4" s="32" customFormat="1" ht="14.25">
      <c r="A19" s="30" t="s">
        <v>9</v>
      </c>
      <c r="B19" s="31">
        <f>B16+B15+B11+B9</f>
        <v>9548000</v>
      </c>
      <c r="C19" s="31">
        <f>C16+C15+C11+C9</f>
        <v>10003500</v>
      </c>
      <c r="D19" s="31">
        <f>D16+D15+D11+D9</f>
        <v>19551500</v>
      </c>
    </row>
    <row r="20" spans="1:4" s="32" customFormat="1" ht="14.25">
      <c r="A20" s="43"/>
      <c r="B20" s="44"/>
      <c r="C20" s="44"/>
      <c r="D20" s="44"/>
    </row>
    <row r="21" spans="1:4" s="32" customFormat="1" ht="14.25">
      <c r="A21" s="43"/>
      <c r="B21" s="44"/>
      <c r="C21" s="44"/>
      <c r="D21" s="44"/>
    </row>
    <row r="23" spans="1:6" ht="15">
      <c r="A23" s="21" t="s">
        <v>11</v>
      </c>
      <c r="B23" s="33" t="s">
        <v>12</v>
      </c>
      <c r="C23" s="67" t="s">
        <v>14</v>
      </c>
      <c r="D23" s="67"/>
      <c r="E23" s="67"/>
      <c r="F23" s="67"/>
    </row>
    <row r="24" spans="1:6" ht="15">
      <c r="A24" s="21" t="s">
        <v>57</v>
      </c>
      <c r="B24" s="33" t="s">
        <v>13</v>
      </c>
      <c r="C24" s="67" t="s">
        <v>15</v>
      </c>
      <c r="D24" s="67"/>
      <c r="E24" s="67"/>
      <c r="F24" s="67"/>
    </row>
    <row r="26" spans="1:3" ht="15">
      <c r="A26" s="21" t="s">
        <v>92</v>
      </c>
      <c r="C26" s="35" t="s">
        <v>93</v>
      </c>
    </row>
    <row r="27" spans="1:3" ht="15">
      <c r="A27" s="21" t="s">
        <v>94</v>
      </c>
      <c r="C27" s="35" t="s">
        <v>95</v>
      </c>
    </row>
  </sheetData>
  <sheetProtection/>
  <mergeCells count="4">
    <mergeCell ref="A4:D4"/>
    <mergeCell ref="A5:D5"/>
    <mergeCell ref="C23:F23"/>
    <mergeCell ref="C24:F24"/>
  </mergeCells>
  <printOptions/>
  <pageMargins left="0.75" right="0.75" top="0.2" bottom="0.29" header="0.21" footer="0.3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pane xSplit="2" ySplit="9" topLeftCell="C1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6" sqref="A6:D6"/>
    </sheetView>
  </sheetViews>
  <sheetFormatPr defaultColWidth="9.140625" defaultRowHeight="12.75"/>
  <cols>
    <col min="1" max="1" width="5.140625" style="1" customWidth="1"/>
    <col min="2" max="3" width="40.00390625" style="1" customWidth="1"/>
    <col min="4" max="4" width="16.421875" style="2" bestFit="1" customWidth="1"/>
    <col min="5" max="5" width="11.28125" style="1" bestFit="1" customWidth="1"/>
    <col min="6" max="16384" width="9.140625" style="1" customWidth="1"/>
  </cols>
  <sheetData>
    <row r="1" spans="4:5" ht="15.75">
      <c r="D1" s="46"/>
      <c r="E1" s="48" t="s">
        <v>88</v>
      </c>
    </row>
    <row r="6" spans="1:4" ht="15.75">
      <c r="A6" s="68" t="s">
        <v>64</v>
      </c>
      <c r="B6" s="68"/>
      <c r="C6" s="68"/>
      <c r="D6" s="68"/>
    </row>
    <row r="9" spans="1:5" ht="126">
      <c r="A9" s="14" t="s">
        <v>16</v>
      </c>
      <c r="B9" s="14" t="s">
        <v>17</v>
      </c>
      <c r="C9" s="14" t="s">
        <v>79</v>
      </c>
      <c r="D9" s="15" t="s">
        <v>66</v>
      </c>
      <c r="E9" s="15" t="s">
        <v>67</v>
      </c>
    </row>
    <row r="10" spans="1:4" ht="15.75">
      <c r="A10" s="16">
        <v>1</v>
      </c>
      <c r="B10" s="8" t="s">
        <v>63</v>
      </c>
      <c r="C10" s="7">
        <f>D10+E10</f>
        <v>158000</v>
      </c>
      <c r="D10" s="7">
        <v>158000</v>
      </c>
    </row>
    <row r="11" spans="1:5" s="3" customFormat="1" ht="15.75">
      <c r="A11" s="4"/>
      <c r="B11" s="4" t="s">
        <v>19</v>
      </c>
      <c r="C11" s="5">
        <f>SUM(C10:C10)</f>
        <v>158000</v>
      </c>
      <c r="D11" s="5">
        <f>SUM(D10:D10)</f>
        <v>158000</v>
      </c>
      <c r="E11" s="5">
        <f>SUM(E10:E10)</f>
        <v>0</v>
      </c>
    </row>
    <row r="12" spans="1:4" s="3" customFormat="1" ht="15.75">
      <c r="A12" s="11"/>
      <c r="B12" s="11"/>
      <c r="C12" s="11"/>
      <c r="D12" s="12"/>
    </row>
    <row r="13" spans="1:4" s="3" customFormat="1" ht="15.75">
      <c r="A13" s="11"/>
      <c r="B13" s="11"/>
      <c r="C13" s="11"/>
      <c r="D13" s="12"/>
    </row>
    <row r="15" spans="2:5" ht="15.75">
      <c r="B15" s="9" t="s">
        <v>11</v>
      </c>
      <c r="C15" s="10" t="s">
        <v>12</v>
      </c>
      <c r="D15" s="69" t="s">
        <v>14</v>
      </c>
      <c r="E15" s="69"/>
    </row>
    <row r="16" spans="2:5" ht="15.75">
      <c r="B16" s="9" t="s">
        <v>57</v>
      </c>
      <c r="C16" s="10" t="s">
        <v>13</v>
      </c>
      <c r="D16" s="69" t="s">
        <v>15</v>
      </c>
      <c r="E16" s="69"/>
    </row>
    <row r="19" spans="2:4" ht="15.75">
      <c r="B19" s="37" t="s">
        <v>92</v>
      </c>
      <c r="D19" s="38" t="s">
        <v>93</v>
      </c>
    </row>
    <row r="20" spans="2:4" ht="15.75">
      <c r="B20" s="37" t="s">
        <v>94</v>
      </c>
      <c r="D20" s="38" t="s">
        <v>95</v>
      </c>
    </row>
  </sheetData>
  <sheetProtection/>
  <mergeCells count="3">
    <mergeCell ref="A6:D6"/>
    <mergeCell ref="D15:E15"/>
    <mergeCell ref="D16:E16"/>
  </mergeCells>
  <printOptions/>
  <pageMargins left="0.2" right="0.19" top="0.17" bottom="0.16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pane xSplit="2" ySplit="9" topLeftCell="C5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59" sqref="D59:D60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18.421875" style="2" customWidth="1"/>
    <col min="4" max="4" width="23.421875" style="2" customWidth="1"/>
    <col min="5" max="5" width="14.7109375" style="1" customWidth="1"/>
    <col min="6" max="16384" width="9.140625" style="1" customWidth="1"/>
  </cols>
  <sheetData>
    <row r="1" spans="3:4" ht="15.75">
      <c r="C1" s="46"/>
      <c r="D1" s="47" t="s">
        <v>89</v>
      </c>
    </row>
    <row r="5" spans="1:4" ht="15.75">
      <c r="A5" s="68" t="s">
        <v>51</v>
      </c>
      <c r="B5" s="68"/>
      <c r="C5" s="68"/>
      <c r="D5" s="68"/>
    </row>
    <row r="6" spans="1:4" ht="15.75">
      <c r="A6" s="9"/>
      <c r="B6" s="9"/>
      <c r="C6" s="9"/>
      <c r="D6" s="9"/>
    </row>
    <row r="7" spans="1:4" ht="15.75">
      <c r="A7" s="9"/>
      <c r="B7" s="9"/>
      <c r="C7" s="9"/>
      <c r="D7" s="9"/>
    </row>
    <row r="8" spans="1:4" ht="15.75">
      <c r="A8" s="9"/>
      <c r="B8" s="9"/>
      <c r="C8" s="9"/>
      <c r="D8" s="9"/>
    </row>
    <row r="9" spans="1:5" ht="78.75">
      <c r="A9" s="14" t="s">
        <v>16</v>
      </c>
      <c r="B9" s="14" t="s">
        <v>83</v>
      </c>
      <c r="C9" s="18" t="s">
        <v>80</v>
      </c>
      <c r="D9" s="15" t="s">
        <v>81</v>
      </c>
      <c r="E9" s="15" t="s">
        <v>82</v>
      </c>
    </row>
    <row r="10" spans="1:5" ht="15.75">
      <c r="A10" s="16">
        <v>1</v>
      </c>
      <c r="B10" s="8" t="s">
        <v>20</v>
      </c>
      <c r="C10" s="7">
        <f>D10</f>
        <v>86082</v>
      </c>
      <c r="D10" s="7">
        <v>86082</v>
      </c>
      <c r="E10" s="8"/>
    </row>
    <row r="11" spans="1:5" ht="31.5">
      <c r="A11" s="16">
        <v>2</v>
      </c>
      <c r="B11" s="6" t="s">
        <v>50</v>
      </c>
      <c r="C11" s="7">
        <f aca="true" t="shared" si="0" ref="C11:C49">D11</f>
        <v>131190</v>
      </c>
      <c r="D11" s="7">
        <v>131190</v>
      </c>
      <c r="E11" s="8"/>
    </row>
    <row r="12" spans="1:5" ht="15.75">
      <c r="A12" s="16">
        <v>4</v>
      </c>
      <c r="B12" s="8" t="s">
        <v>21</v>
      </c>
      <c r="C12" s="7">
        <f t="shared" si="0"/>
        <v>85666</v>
      </c>
      <c r="D12" s="7">
        <v>85666</v>
      </c>
      <c r="E12" s="8"/>
    </row>
    <row r="13" spans="1:5" ht="15.75">
      <c r="A13" s="16">
        <v>5</v>
      </c>
      <c r="B13" s="8" t="s">
        <v>22</v>
      </c>
      <c r="C13" s="7">
        <f t="shared" si="0"/>
        <v>103132</v>
      </c>
      <c r="D13" s="7">
        <v>103132</v>
      </c>
      <c r="E13" s="8"/>
    </row>
    <row r="14" spans="1:5" ht="15.75">
      <c r="A14" s="16">
        <v>6</v>
      </c>
      <c r="B14" s="8" t="s">
        <v>23</v>
      </c>
      <c r="C14" s="7">
        <f t="shared" si="0"/>
        <v>100221</v>
      </c>
      <c r="D14" s="7">
        <v>100221</v>
      </c>
      <c r="E14" s="8"/>
    </row>
    <row r="15" spans="1:5" ht="15.75">
      <c r="A15" s="16">
        <v>7</v>
      </c>
      <c r="B15" s="8" t="s">
        <v>24</v>
      </c>
      <c r="C15" s="7">
        <f t="shared" si="0"/>
        <v>103963</v>
      </c>
      <c r="D15" s="7">
        <v>103963</v>
      </c>
      <c r="E15" s="8"/>
    </row>
    <row r="16" spans="1:5" ht="15.75">
      <c r="A16" s="16">
        <v>8</v>
      </c>
      <c r="B16" s="8" t="s">
        <v>28</v>
      </c>
      <c r="C16" s="7">
        <f t="shared" si="0"/>
        <v>86497</v>
      </c>
      <c r="D16" s="7">
        <v>86497</v>
      </c>
      <c r="E16" s="8"/>
    </row>
    <row r="17" spans="1:5" ht="15.75">
      <c r="A17" s="16">
        <v>9</v>
      </c>
      <c r="B17" s="8" t="s">
        <v>25</v>
      </c>
      <c r="C17" s="7">
        <f t="shared" si="0"/>
        <v>151662</v>
      </c>
      <c r="D17" s="7">
        <v>151662</v>
      </c>
      <c r="E17" s="8"/>
    </row>
    <row r="18" spans="1:5" ht="15.75">
      <c r="A18" s="16">
        <v>10</v>
      </c>
      <c r="B18" s="8" t="s">
        <v>26</v>
      </c>
      <c r="C18" s="7">
        <f t="shared" si="0"/>
        <v>84834</v>
      </c>
      <c r="D18" s="7">
        <v>84834</v>
      </c>
      <c r="E18" s="8"/>
    </row>
    <row r="19" spans="1:5" ht="15.75">
      <c r="A19" s="16">
        <v>11</v>
      </c>
      <c r="B19" s="8" t="s">
        <v>29</v>
      </c>
      <c r="C19" s="7">
        <f t="shared" si="0"/>
        <v>139546</v>
      </c>
      <c r="D19" s="7">
        <v>139546</v>
      </c>
      <c r="E19" s="8"/>
    </row>
    <row r="20" spans="1:5" ht="15.75">
      <c r="A20" s="16">
        <v>12</v>
      </c>
      <c r="B20" s="8" t="s">
        <v>27</v>
      </c>
      <c r="C20" s="7">
        <f t="shared" si="0"/>
        <v>93567</v>
      </c>
      <c r="D20" s="7">
        <v>93567</v>
      </c>
      <c r="E20" s="8"/>
    </row>
    <row r="21" spans="1:5" ht="15.75">
      <c r="A21" s="16">
        <v>13</v>
      </c>
      <c r="B21" s="8" t="s">
        <v>30</v>
      </c>
      <c r="C21" s="7">
        <f t="shared" si="0"/>
        <v>79844</v>
      </c>
      <c r="D21" s="7">
        <v>79844</v>
      </c>
      <c r="E21" s="8"/>
    </row>
    <row r="22" spans="1:5" ht="15.75">
      <c r="A22" s="16">
        <v>14</v>
      </c>
      <c r="B22" s="8" t="s">
        <v>31</v>
      </c>
      <c r="C22" s="7">
        <f t="shared" si="0"/>
        <v>345602</v>
      </c>
      <c r="D22" s="7">
        <v>345602</v>
      </c>
      <c r="E22" s="8"/>
    </row>
    <row r="23" spans="1:5" ht="30.75" customHeight="1">
      <c r="A23" s="16">
        <v>15</v>
      </c>
      <c r="B23" s="6" t="s">
        <v>32</v>
      </c>
      <c r="C23" s="7">
        <f t="shared" si="0"/>
        <v>272446</v>
      </c>
      <c r="D23" s="7">
        <v>272446</v>
      </c>
      <c r="E23" s="8"/>
    </row>
    <row r="24" spans="1:5" ht="15.75">
      <c r="A24" s="16">
        <v>16</v>
      </c>
      <c r="B24" s="8" t="s">
        <v>33</v>
      </c>
      <c r="C24" s="7">
        <f t="shared" si="0"/>
        <v>289298</v>
      </c>
      <c r="D24" s="7">
        <v>289298</v>
      </c>
      <c r="E24" s="8"/>
    </row>
    <row r="25" spans="1:5" ht="15.75">
      <c r="A25" s="16">
        <v>17</v>
      </c>
      <c r="B25" s="8" t="s">
        <v>34</v>
      </c>
      <c r="C25" s="7">
        <f t="shared" si="0"/>
        <v>296120</v>
      </c>
      <c r="D25" s="7">
        <v>296120</v>
      </c>
      <c r="E25" s="8"/>
    </row>
    <row r="26" spans="1:5" ht="15.75">
      <c r="A26" s="16">
        <v>18</v>
      </c>
      <c r="B26" s="8" t="s">
        <v>35</v>
      </c>
      <c r="C26" s="7">
        <f t="shared" si="0"/>
        <v>277662</v>
      </c>
      <c r="D26" s="7">
        <v>277662</v>
      </c>
      <c r="E26" s="8"/>
    </row>
    <row r="27" spans="1:5" ht="15.75">
      <c r="A27" s="16">
        <v>19</v>
      </c>
      <c r="B27" s="8" t="s">
        <v>70</v>
      </c>
      <c r="C27" s="7">
        <f t="shared" si="0"/>
        <v>263217</v>
      </c>
      <c r="D27" s="7">
        <v>263217</v>
      </c>
      <c r="E27" s="8"/>
    </row>
    <row r="28" spans="1:5" ht="15.75">
      <c r="A28" s="16">
        <v>20</v>
      </c>
      <c r="B28" s="8" t="s">
        <v>36</v>
      </c>
      <c r="C28" s="7">
        <f t="shared" si="0"/>
        <v>201425</v>
      </c>
      <c r="D28" s="7">
        <v>201425</v>
      </c>
      <c r="E28" s="8"/>
    </row>
    <row r="29" spans="1:5" ht="15.75">
      <c r="A29" s="16">
        <v>21</v>
      </c>
      <c r="B29" s="8" t="s">
        <v>37</v>
      </c>
      <c r="C29" s="7">
        <f t="shared" si="0"/>
        <v>273650</v>
      </c>
      <c r="D29" s="7">
        <v>273650</v>
      </c>
      <c r="E29" s="8"/>
    </row>
    <row r="30" spans="1:5" ht="15.75">
      <c r="A30" s="16">
        <v>22</v>
      </c>
      <c r="B30" s="8" t="s">
        <v>38</v>
      </c>
      <c r="C30" s="7">
        <f t="shared" si="0"/>
        <v>308960</v>
      </c>
      <c r="D30" s="7">
        <v>308960</v>
      </c>
      <c r="E30" s="8"/>
    </row>
    <row r="31" spans="1:5" ht="15.75">
      <c r="A31" s="16">
        <v>23</v>
      </c>
      <c r="B31" s="8" t="s">
        <v>39</v>
      </c>
      <c r="C31" s="7">
        <f t="shared" si="0"/>
        <v>184172</v>
      </c>
      <c r="D31" s="7">
        <v>184172</v>
      </c>
      <c r="E31" s="8"/>
    </row>
    <row r="32" spans="1:5" ht="15.75">
      <c r="A32" s="16">
        <v>24</v>
      </c>
      <c r="B32" s="8" t="s">
        <v>40</v>
      </c>
      <c r="C32" s="7">
        <f t="shared" si="0"/>
        <v>353388</v>
      </c>
      <c r="D32" s="7">
        <v>353388</v>
      </c>
      <c r="E32" s="8"/>
    </row>
    <row r="33" spans="1:5" ht="15.75">
      <c r="A33" s="16">
        <v>25</v>
      </c>
      <c r="B33" s="8" t="s">
        <v>41</v>
      </c>
      <c r="C33" s="7">
        <f t="shared" si="0"/>
        <v>380615</v>
      </c>
      <c r="D33" s="7">
        <v>380615</v>
      </c>
      <c r="E33" s="8"/>
    </row>
    <row r="34" spans="1:5" ht="15.75">
      <c r="A34" s="16">
        <v>26</v>
      </c>
      <c r="B34" s="8" t="s">
        <v>42</v>
      </c>
      <c r="C34" s="7">
        <f t="shared" si="0"/>
        <v>353388</v>
      </c>
      <c r="D34" s="7">
        <v>353388</v>
      </c>
      <c r="E34" s="8"/>
    </row>
    <row r="35" spans="1:5" ht="15.75">
      <c r="A35" s="16">
        <v>27</v>
      </c>
      <c r="B35" s="8" t="s">
        <v>43</v>
      </c>
      <c r="C35" s="7">
        <f t="shared" si="0"/>
        <v>521737</v>
      </c>
      <c r="D35" s="7">
        <v>521737</v>
      </c>
      <c r="E35" s="8"/>
    </row>
    <row r="36" spans="1:5" ht="15.75">
      <c r="A36" s="16">
        <v>28</v>
      </c>
      <c r="B36" s="8" t="s">
        <v>44</v>
      </c>
      <c r="C36" s="7">
        <f t="shared" si="0"/>
        <v>286076</v>
      </c>
      <c r="D36" s="7">
        <v>286076</v>
      </c>
      <c r="E36" s="8"/>
    </row>
    <row r="37" spans="1:5" ht="15.75">
      <c r="A37" s="16">
        <v>29</v>
      </c>
      <c r="B37" s="13" t="s">
        <v>71</v>
      </c>
      <c r="C37" s="7">
        <f t="shared" si="0"/>
        <v>291079</v>
      </c>
      <c r="D37" s="7">
        <v>291079</v>
      </c>
      <c r="E37" s="8"/>
    </row>
    <row r="38" spans="1:5" ht="15.75">
      <c r="A38" s="16">
        <v>30</v>
      </c>
      <c r="B38" s="8" t="s">
        <v>45</v>
      </c>
      <c r="C38" s="7">
        <f t="shared" si="0"/>
        <v>458761</v>
      </c>
      <c r="D38" s="7">
        <v>458761</v>
      </c>
      <c r="E38" s="8"/>
    </row>
    <row r="39" spans="1:5" ht="15.75">
      <c r="A39" s="16">
        <v>31</v>
      </c>
      <c r="B39" s="8" t="s">
        <v>46</v>
      </c>
      <c r="C39" s="7">
        <f t="shared" si="0"/>
        <v>166460</v>
      </c>
      <c r="D39" s="7">
        <v>166460</v>
      </c>
      <c r="E39" s="8"/>
    </row>
    <row r="40" spans="1:5" ht="15.75">
      <c r="A40" s="16">
        <v>32</v>
      </c>
      <c r="B40" s="8" t="s">
        <v>18</v>
      </c>
      <c r="C40" s="7">
        <f t="shared" si="0"/>
        <v>310181</v>
      </c>
      <c r="D40" s="7">
        <v>310181</v>
      </c>
      <c r="E40" s="8"/>
    </row>
    <row r="41" spans="1:5" ht="15.75">
      <c r="A41" s="16">
        <v>33</v>
      </c>
      <c r="B41" s="8" t="s">
        <v>72</v>
      </c>
      <c r="C41" s="7">
        <f t="shared" si="0"/>
        <v>294262</v>
      </c>
      <c r="D41" s="7">
        <v>294262</v>
      </c>
      <c r="E41" s="8"/>
    </row>
    <row r="42" spans="1:5" ht="15.75">
      <c r="A42" s="16">
        <v>34</v>
      </c>
      <c r="B42" s="8" t="s">
        <v>47</v>
      </c>
      <c r="C42" s="7">
        <f t="shared" si="0"/>
        <v>371881</v>
      </c>
      <c r="D42" s="7">
        <v>371881</v>
      </c>
      <c r="E42" s="8"/>
    </row>
    <row r="43" spans="1:5" ht="15.75">
      <c r="A43" s="16">
        <v>35</v>
      </c>
      <c r="B43" s="8" t="s">
        <v>76</v>
      </c>
      <c r="C43" s="7">
        <f t="shared" si="0"/>
        <v>255603</v>
      </c>
      <c r="D43" s="7">
        <v>255603</v>
      </c>
      <c r="E43" s="8"/>
    </row>
    <row r="44" spans="1:5" ht="31.5">
      <c r="A44" s="17">
        <v>36</v>
      </c>
      <c r="B44" s="6" t="s">
        <v>48</v>
      </c>
      <c r="C44" s="7">
        <f t="shared" si="0"/>
        <v>235592</v>
      </c>
      <c r="D44" s="7">
        <v>235592</v>
      </c>
      <c r="E44" s="8"/>
    </row>
    <row r="45" spans="1:5" ht="15.75">
      <c r="A45" s="16">
        <v>37</v>
      </c>
      <c r="B45" s="8" t="s">
        <v>73</v>
      </c>
      <c r="C45" s="7">
        <f t="shared" si="0"/>
        <v>220128</v>
      </c>
      <c r="D45" s="7">
        <v>220128</v>
      </c>
      <c r="E45" s="8"/>
    </row>
    <row r="46" spans="1:5" ht="15.75">
      <c r="A46" s="16">
        <v>38</v>
      </c>
      <c r="B46" s="8" t="s">
        <v>74</v>
      </c>
      <c r="C46" s="7">
        <f t="shared" si="0"/>
        <v>327464</v>
      </c>
      <c r="D46" s="7">
        <v>327464</v>
      </c>
      <c r="E46" s="8"/>
    </row>
    <row r="47" spans="1:5" ht="31.5">
      <c r="A47" s="17">
        <v>39</v>
      </c>
      <c r="B47" s="6" t="s">
        <v>75</v>
      </c>
      <c r="C47" s="7">
        <f t="shared" si="0"/>
        <v>436237</v>
      </c>
      <c r="D47" s="7">
        <v>436237</v>
      </c>
      <c r="E47" s="8"/>
    </row>
    <row r="48" spans="1:5" ht="15.75">
      <c r="A48" s="16">
        <v>40</v>
      </c>
      <c r="B48" s="8" t="s">
        <v>49</v>
      </c>
      <c r="C48" s="7">
        <f t="shared" si="0"/>
        <v>137392</v>
      </c>
      <c r="D48" s="7">
        <v>137392</v>
      </c>
      <c r="E48" s="8"/>
    </row>
    <row r="49" spans="1:5" ht="15.75">
      <c r="A49" s="16">
        <v>41</v>
      </c>
      <c r="B49" s="8" t="s">
        <v>52</v>
      </c>
      <c r="C49" s="7">
        <f t="shared" si="0"/>
        <v>0</v>
      </c>
      <c r="D49" s="7"/>
      <c r="E49" s="8"/>
    </row>
    <row r="50" spans="1:5" ht="15.75">
      <c r="A50" s="16">
        <v>42</v>
      </c>
      <c r="B50" s="8" t="s">
        <v>63</v>
      </c>
      <c r="C50" s="7">
        <f>E50</f>
        <v>31000</v>
      </c>
      <c r="D50" s="7"/>
      <c r="E50" s="7">
        <v>31000</v>
      </c>
    </row>
    <row r="51" spans="1:5" s="3" customFormat="1" ht="15.75">
      <c r="A51" s="4"/>
      <c r="B51" s="4" t="s">
        <v>19</v>
      </c>
      <c r="C51" s="5">
        <f>SUM(C10:C50)</f>
        <v>9390000</v>
      </c>
      <c r="D51" s="5">
        <f>SUM(D10:D49)</f>
        <v>9359000</v>
      </c>
      <c r="E51" s="5">
        <f>SUM(E10:E50)</f>
        <v>31000</v>
      </c>
    </row>
    <row r="52" spans="1:4" s="3" customFormat="1" ht="15.75">
      <c r="A52" s="11"/>
      <c r="B52" s="11"/>
      <c r="C52" s="12"/>
      <c r="D52" s="12"/>
    </row>
    <row r="53" spans="1:4" s="3" customFormat="1" ht="15.75">
      <c r="A53" s="11"/>
      <c r="B53" s="11"/>
      <c r="C53" s="12"/>
      <c r="D53" s="12"/>
    </row>
    <row r="55" spans="2:4" ht="15.75">
      <c r="B55" s="9" t="s">
        <v>11</v>
      </c>
      <c r="C55" s="10" t="s">
        <v>12</v>
      </c>
      <c r="D55" s="10" t="s">
        <v>14</v>
      </c>
    </row>
    <row r="56" spans="2:4" ht="15.75">
      <c r="B56" s="9" t="s">
        <v>57</v>
      </c>
      <c r="C56" s="10" t="s">
        <v>13</v>
      </c>
      <c r="D56" s="10" t="s">
        <v>15</v>
      </c>
    </row>
    <row r="59" spans="2:4" ht="15.75">
      <c r="B59" s="37" t="s">
        <v>92</v>
      </c>
      <c r="D59" s="37" t="s">
        <v>93</v>
      </c>
    </row>
    <row r="60" spans="2:4" ht="15.75">
      <c r="B60" s="37" t="s">
        <v>94</v>
      </c>
      <c r="D60" s="38" t="s">
        <v>95</v>
      </c>
    </row>
  </sheetData>
  <sheetProtection/>
  <mergeCells count="1">
    <mergeCell ref="A5:D5"/>
  </mergeCells>
  <printOptions/>
  <pageMargins left="0.2" right="0.19" top="0.56" bottom="0.16" header="0.17" footer="0.1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pane xSplit="2" ySplit="4" topLeftCell="C4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" sqref="C1"/>
    </sheetView>
  </sheetViews>
  <sheetFormatPr defaultColWidth="9.140625" defaultRowHeight="12.75"/>
  <cols>
    <col min="1" max="1" width="5.140625" style="49" customWidth="1"/>
    <col min="2" max="2" width="40.00390625" style="49" customWidth="1"/>
    <col min="3" max="3" width="22.7109375" style="50" customWidth="1"/>
    <col min="4" max="4" width="9.140625" style="49" customWidth="1"/>
    <col min="5" max="5" width="11.140625" style="49" bestFit="1" customWidth="1"/>
    <col min="6" max="16384" width="9.140625" style="49" customWidth="1"/>
  </cols>
  <sheetData>
    <row r="1" ht="15">
      <c r="C1" s="51" t="s">
        <v>90</v>
      </c>
    </row>
    <row r="2" spans="1:3" ht="15">
      <c r="A2" s="70" t="s">
        <v>53</v>
      </c>
      <c r="B2" s="70"/>
      <c r="C2" s="70"/>
    </row>
    <row r="4" spans="1:3" ht="28.5">
      <c r="A4" s="53" t="s">
        <v>16</v>
      </c>
      <c r="B4" s="53" t="s">
        <v>17</v>
      </c>
      <c r="C4" s="54" t="s">
        <v>2</v>
      </c>
    </row>
    <row r="5" spans="1:3" ht="15">
      <c r="A5" s="55">
        <v>1</v>
      </c>
      <c r="B5" s="56" t="s">
        <v>20</v>
      </c>
      <c r="C5" s="57">
        <v>25049</v>
      </c>
    </row>
    <row r="6" spans="1:3" ht="30">
      <c r="A6" s="55">
        <v>2</v>
      </c>
      <c r="B6" s="58" t="s">
        <v>50</v>
      </c>
      <c r="C6" s="57">
        <f>29210+28800</f>
        <v>58010</v>
      </c>
    </row>
    <row r="7" spans="1:3" ht="15">
      <c r="A7" s="55">
        <v>3</v>
      </c>
      <c r="B7" s="56" t="s">
        <v>21</v>
      </c>
      <c r="C7" s="57">
        <v>33988</v>
      </c>
    </row>
    <row r="8" spans="1:3" ht="15">
      <c r="A8" s="55">
        <v>4</v>
      </c>
      <c r="B8" s="56" t="s">
        <v>86</v>
      </c>
      <c r="C8" s="57">
        <v>23327</v>
      </c>
    </row>
    <row r="9" spans="1:3" ht="15">
      <c r="A9" s="55">
        <v>5</v>
      </c>
      <c r="B9" s="56" t="s">
        <v>85</v>
      </c>
      <c r="C9" s="57">
        <f>38406+27600</f>
        <v>66006</v>
      </c>
    </row>
    <row r="10" spans="1:3" ht="15">
      <c r="A10" s="55">
        <v>6</v>
      </c>
      <c r="B10" s="56" t="s">
        <v>24</v>
      </c>
      <c r="C10" s="57">
        <v>41657</v>
      </c>
    </row>
    <row r="11" spans="1:3" ht="15">
      <c r="A11" s="55">
        <v>7</v>
      </c>
      <c r="B11" s="56" t="s">
        <v>28</v>
      </c>
      <c r="C11" s="57">
        <f>28465+198552+37200</f>
        <v>264217</v>
      </c>
    </row>
    <row r="12" spans="1:3" ht="15">
      <c r="A12" s="55">
        <v>8</v>
      </c>
      <c r="B12" s="56" t="s">
        <v>25</v>
      </c>
      <c r="C12" s="57">
        <f>47481+71446</f>
        <v>118927</v>
      </c>
    </row>
    <row r="13" spans="1:3" ht="15">
      <c r="A13" s="55">
        <v>9</v>
      </c>
      <c r="B13" s="56" t="s">
        <v>26</v>
      </c>
      <c r="C13" s="57">
        <v>16442</v>
      </c>
    </row>
    <row r="14" spans="1:3" ht="15">
      <c r="A14" s="55">
        <v>10</v>
      </c>
      <c r="B14" s="56" t="s">
        <v>29</v>
      </c>
      <c r="C14" s="57">
        <f>50245+79377</f>
        <v>129622</v>
      </c>
    </row>
    <row r="15" spans="1:3" ht="15">
      <c r="A15" s="55">
        <v>11</v>
      </c>
      <c r="B15" s="56" t="s">
        <v>27</v>
      </c>
      <c r="C15" s="57">
        <f>29607+99738</f>
        <v>129345</v>
      </c>
    </row>
    <row r="16" spans="1:3" ht="15">
      <c r="A16" s="55">
        <v>12</v>
      </c>
      <c r="B16" s="56" t="s">
        <v>30</v>
      </c>
      <c r="C16" s="57">
        <f>30191+28800+15532</f>
        <v>74523</v>
      </c>
    </row>
    <row r="17" spans="1:3" ht="15">
      <c r="A17" s="55">
        <v>13</v>
      </c>
      <c r="B17" s="56" t="s">
        <v>31</v>
      </c>
      <c r="C17" s="57">
        <v>122742</v>
      </c>
    </row>
    <row r="18" spans="1:3" ht="24" customHeight="1">
      <c r="A18" s="55">
        <v>14</v>
      </c>
      <c r="B18" s="58" t="s">
        <v>32</v>
      </c>
      <c r="C18" s="57">
        <v>74562</v>
      </c>
    </row>
    <row r="19" spans="1:3" ht="15">
      <c r="A19" s="55">
        <v>15</v>
      </c>
      <c r="B19" s="56" t="s">
        <v>33</v>
      </c>
      <c r="C19" s="57">
        <v>85371</v>
      </c>
    </row>
    <row r="20" spans="1:3" ht="15">
      <c r="A20" s="55">
        <v>16</v>
      </c>
      <c r="B20" s="56" t="s">
        <v>34</v>
      </c>
      <c r="C20" s="57">
        <v>188621</v>
      </c>
    </row>
    <row r="21" spans="1:3" ht="15">
      <c r="A21" s="55">
        <v>17</v>
      </c>
      <c r="B21" s="56" t="s">
        <v>35</v>
      </c>
      <c r="C21" s="57">
        <v>114698</v>
      </c>
    </row>
    <row r="22" spans="1:3" ht="15">
      <c r="A22" s="55">
        <v>18</v>
      </c>
      <c r="B22" s="56" t="s">
        <v>69</v>
      </c>
      <c r="C22" s="57">
        <v>188674</v>
      </c>
    </row>
    <row r="23" spans="1:3" ht="15">
      <c r="A23" s="55">
        <v>19</v>
      </c>
      <c r="B23" s="56" t="s">
        <v>36</v>
      </c>
      <c r="C23" s="57">
        <v>77551</v>
      </c>
    </row>
    <row r="24" spans="1:3" ht="15">
      <c r="A24" s="55">
        <v>20</v>
      </c>
      <c r="B24" s="56" t="s">
        <v>37</v>
      </c>
      <c r="C24" s="57">
        <v>107108</v>
      </c>
    </row>
    <row r="25" spans="1:3" ht="15">
      <c r="A25" s="55">
        <v>21</v>
      </c>
      <c r="B25" s="56" t="s">
        <v>38</v>
      </c>
      <c r="C25" s="57">
        <v>61778</v>
      </c>
    </row>
    <row r="26" spans="1:3" ht="15">
      <c r="A26" s="55">
        <v>22</v>
      </c>
      <c r="B26" s="56" t="s">
        <v>39</v>
      </c>
      <c r="C26" s="57">
        <v>45760</v>
      </c>
    </row>
    <row r="27" spans="1:3" ht="15">
      <c r="A27" s="55">
        <v>23</v>
      </c>
      <c r="B27" s="56" t="s">
        <v>40</v>
      </c>
      <c r="C27" s="57">
        <v>149318</v>
      </c>
    </row>
    <row r="28" spans="1:3" ht="15">
      <c r="A28" s="55">
        <v>24</v>
      </c>
      <c r="B28" s="56" t="s">
        <v>41</v>
      </c>
      <c r="C28" s="57">
        <v>136118</v>
      </c>
    </row>
    <row r="29" spans="1:3" ht="15">
      <c r="A29" s="55">
        <v>25</v>
      </c>
      <c r="B29" s="56" t="s">
        <v>42</v>
      </c>
      <c r="C29" s="57">
        <v>149202</v>
      </c>
    </row>
    <row r="30" spans="1:3" ht="15">
      <c r="A30" s="55">
        <v>26</v>
      </c>
      <c r="B30" s="56" t="s">
        <v>43</v>
      </c>
      <c r="C30" s="57">
        <v>189980</v>
      </c>
    </row>
    <row r="31" spans="1:3" ht="15">
      <c r="A31" s="55">
        <v>27</v>
      </c>
      <c r="B31" s="56" t="s">
        <v>44</v>
      </c>
      <c r="C31" s="57">
        <v>82481</v>
      </c>
    </row>
    <row r="32" spans="1:3" ht="15">
      <c r="A32" s="55">
        <v>28</v>
      </c>
      <c r="B32" s="59" t="s">
        <v>71</v>
      </c>
      <c r="C32" s="57">
        <v>112565</v>
      </c>
    </row>
    <row r="33" spans="1:3" ht="15">
      <c r="A33" s="55">
        <v>29</v>
      </c>
      <c r="B33" s="56" t="s">
        <v>45</v>
      </c>
      <c r="C33" s="57">
        <v>147314</v>
      </c>
    </row>
    <row r="34" spans="1:3" ht="15">
      <c r="A34" s="55">
        <v>30</v>
      </c>
      <c r="B34" s="56" t="s">
        <v>46</v>
      </c>
      <c r="C34" s="57">
        <v>148569</v>
      </c>
    </row>
    <row r="35" spans="1:3" ht="15">
      <c r="A35" s="55">
        <v>31</v>
      </c>
      <c r="B35" s="56" t="s">
        <v>18</v>
      </c>
      <c r="C35" s="57">
        <v>90086</v>
      </c>
    </row>
    <row r="36" spans="1:3" ht="15">
      <c r="A36" s="55">
        <v>32</v>
      </c>
      <c r="B36" s="56" t="s">
        <v>77</v>
      </c>
      <c r="C36" s="57">
        <v>112171</v>
      </c>
    </row>
    <row r="37" spans="1:3" ht="15">
      <c r="A37" s="55">
        <v>33</v>
      </c>
      <c r="B37" s="56" t="s">
        <v>47</v>
      </c>
      <c r="C37" s="57">
        <f>137004+92000</f>
        <v>229004</v>
      </c>
    </row>
    <row r="38" spans="1:3" ht="15">
      <c r="A38" s="55">
        <v>34</v>
      </c>
      <c r="B38" s="56" t="s">
        <v>76</v>
      </c>
      <c r="C38" s="57">
        <v>123722</v>
      </c>
    </row>
    <row r="39" spans="1:3" ht="30">
      <c r="A39" s="55">
        <v>35</v>
      </c>
      <c r="B39" s="58" t="s">
        <v>48</v>
      </c>
      <c r="C39" s="57">
        <v>82108</v>
      </c>
    </row>
    <row r="40" spans="1:3" ht="15">
      <c r="A40" s="55">
        <v>36</v>
      </c>
      <c r="B40" s="56" t="s">
        <v>73</v>
      </c>
      <c r="C40" s="57">
        <v>55690</v>
      </c>
    </row>
    <row r="41" spans="1:3" ht="15">
      <c r="A41" s="55">
        <v>37</v>
      </c>
      <c r="B41" s="56" t="s">
        <v>74</v>
      </c>
      <c r="C41" s="57">
        <v>98531</v>
      </c>
    </row>
    <row r="42" spans="1:3" ht="30">
      <c r="A42" s="55">
        <v>38</v>
      </c>
      <c r="B42" s="58" t="s">
        <v>75</v>
      </c>
      <c r="C42" s="57">
        <v>83515</v>
      </c>
    </row>
    <row r="43" spans="1:3" ht="15">
      <c r="A43" s="55">
        <v>39</v>
      </c>
      <c r="B43" s="56" t="s">
        <v>49</v>
      </c>
      <c r="C43" s="57">
        <v>1692</v>
      </c>
    </row>
    <row r="44" spans="1:3" ht="15">
      <c r="A44" s="55">
        <v>41</v>
      </c>
      <c r="B44" s="56" t="s">
        <v>62</v>
      </c>
      <c r="C44" s="57">
        <f>1600956+2500000</f>
        <v>4100956</v>
      </c>
    </row>
    <row r="45" spans="1:3" s="34" customFormat="1" ht="14.25">
      <c r="A45" s="60"/>
      <c r="B45" s="60" t="s">
        <v>19</v>
      </c>
      <c r="C45" s="61">
        <f>SUM(C5:C44)</f>
        <v>8141000</v>
      </c>
    </row>
    <row r="46" s="62" customFormat="1" ht="14.25">
      <c r="C46" s="63"/>
    </row>
    <row r="47" spans="1:5" ht="15">
      <c r="A47" s="71" t="s">
        <v>11</v>
      </c>
      <c r="B47" s="71"/>
      <c r="C47" s="64" t="s">
        <v>12</v>
      </c>
      <c r="D47" s="70" t="s">
        <v>54</v>
      </c>
      <c r="E47" s="70"/>
    </row>
    <row r="48" spans="2:5" ht="15">
      <c r="B48" s="52" t="s">
        <v>57</v>
      </c>
      <c r="C48" s="64" t="s">
        <v>13</v>
      </c>
      <c r="D48" s="70" t="s">
        <v>55</v>
      </c>
      <c r="E48" s="70"/>
    </row>
    <row r="50" spans="2:3" ht="15">
      <c r="B50" s="52" t="s">
        <v>92</v>
      </c>
      <c r="C50" s="52" t="s">
        <v>93</v>
      </c>
    </row>
    <row r="51" spans="2:3" ht="15">
      <c r="B51" s="52" t="s">
        <v>94</v>
      </c>
      <c r="C51" s="65" t="s">
        <v>95</v>
      </c>
    </row>
  </sheetData>
  <sheetProtection/>
  <mergeCells count="4">
    <mergeCell ref="A2:C2"/>
    <mergeCell ref="A47:B47"/>
    <mergeCell ref="D47:E47"/>
    <mergeCell ref="D48:E48"/>
  </mergeCells>
  <printOptions/>
  <pageMargins left="0.91" right="0.19" top="0.21" bottom="0.16" header="0.17" footer="0.1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pane xSplit="2" ySplit="4" topLeftCell="C3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48" sqref="B48:C49"/>
    </sheetView>
  </sheetViews>
  <sheetFormatPr defaultColWidth="9.140625" defaultRowHeight="12.75"/>
  <cols>
    <col min="1" max="1" width="5.140625" style="19" customWidth="1"/>
    <col min="2" max="2" width="40.00390625" style="19" customWidth="1"/>
    <col min="3" max="3" width="22.7109375" style="20" customWidth="1"/>
    <col min="4" max="16384" width="9.140625" style="19" customWidth="1"/>
  </cols>
  <sheetData>
    <row r="1" ht="15">
      <c r="C1" s="34" t="s">
        <v>91</v>
      </c>
    </row>
    <row r="2" spans="1:3" ht="15">
      <c r="A2" s="66" t="s">
        <v>61</v>
      </c>
      <c r="B2" s="66"/>
      <c r="C2" s="66"/>
    </row>
    <row r="4" spans="1:3" ht="42.75">
      <c r="A4" s="22" t="s">
        <v>16</v>
      </c>
      <c r="B4" s="22" t="s">
        <v>17</v>
      </c>
      <c r="C4" s="23" t="s">
        <v>68</v>
      </c>
    </row>
    <row r="5" spans="1:3" ht="15">
      <c r="A5" s="24">
        <v>1</v>
      </c>
      <c r="B5" s="25" t="s">
        <v>20</v>
      </c>
      <c r="C5" s="26">
        <v>723</v>
      </c>
    </row>
    <row r="6" spans="1:3" ht="30">
      <c r="A6" s="24">
        <v>2</v>
      </c>
      <c r="B6" s="27" t="s">
        <v>50</v>
      </c>
      <c r="C6" s="26"/>
    </row>
    <row r="7" spans="1:3" ht="15">
      <c r="A7" s="24">
        <v>4</v>
      </c>
      <c r="B7" s="25" t="s">
        <v>21</v>
      </c>
      <c r="C7" s="26"/>
    </row>
    <row r="8" spans="1:3" ht="15">
      <c r="A8" s="24">
        <v>5</v>
      </c>
      <c r="B8" s="25" t="s">
        <v>22</v>
      </c>
      <c r="C8" s="26"/>
    </row>
    <row r="9" spans="1:3" ht="15">
      <c r="A9" s="24">
        <v>6</v>
      </c>
      <c r="B9" s="25" t="s">
        <v>23</v>
      </c>
      <c r="C9" s="26"/>
    </row>
    <row r="10" spans="1:3" ht="15">
      <c r="A10" s="24">
        <v>7</v>
      </c>
      <c r="B10" s="25" t="s">
        <v>24</v>
      </c>
      <c r="C10" s="26">
        <v>1445</v>
      </c>
    </row>
    <row r="11" spans="1:3" ht="15">
      <c r="A11" s="24">
        <v>8</v>
      </c>
      <c r="B11" s="25" t="s">
        <v>28</v>
      </c>
      <c r="C11" s="26"/>
    </row>
    <row r="12" spans="1:3" ht="15">
      <c r="A12" s="24">
        <v>9</v>
      </c>
      <c r="B12" s="25" t="s">
        <v>25</v>
      </c>
      <c r="C12" s="26">
        <v>723</v>
      </c>
    </row>
    <row r="13" spans="1:3" ht="15">
      <c r="A13" s="24">
        <v>10</v>
      </c>
      <c r="B13" s="25" t="s">
        <v>26</v>
      </c>
      <c r="C13" s="26">
        <v>723</v>
      </c>
    </row>
    <row r="14" spans="1:3" ht="15">
      <c r="A14" s="24">
        <v>11</v>
      </c>
      <c r="B14" s="25" t="s">
        <v>29</v>
      </c>
      <c r="C14" s="26"/>
    </row>
    <row r="15" spans="1:3" ht="15">
      <c r="A15" s="24">
        <v>12</v>
      </c>
      <c r="B15" s="25" t="s">
        <v>27</v>
      </c>
      <c r="C15" s="26"/>
    </row>
    <row r="16" spans="1:3" ht="15">
      <c r="A16" s="24">
        <v>13</v>
      </c>
      <c r="B16" s="25" t="s">
        <v>30</v>
      </c>
      <c r="C16" s="26"/>
    </row>
    <row r="17" spans="1:3" ht="15">
      <c r="A17" s="24">
        <v>14</v>
      </c>
      <c r="B17" s="25" t="s">
        <v>31</v>
      </c>
      <c r="C17" s="26">
        <v>963</v>
      </c>
    </row>
    <row r="18" spans="1:3" ht="24" customHeight="1">
      <c r="A18" s="24">
        <v>15</v>
      </c>
      <c r="B18" s="27" t="s">
        <v>32</v>
      </c>
      <c r="C18" s="26">
        <v>723</v>
      </c>
    </row>
    <row r="19" spans="1:3" ht="15">
      <c r="A19" s="24">
        <v>16</v>
      </c>
      <c r="B19" s="25" t="s">
        <v>33</v>
      </c>
      <c r="C19" s="26">
        <v>11258</v>
      </c>
    </row>
    <row r="20" spans="1:3" ht="15">
      <c r="A20" s="24">
        <v>17</v>
      </c>
      <c r="B20" s="25" t="s">
        <v>34</v>
      </c>
      <c r="C20" s="26">
        <v>7251</v>
      </c>
    </row>
    <row r="21" spans="1:3" ht="15">
      <c r="A21" s="24">
        <v>18</v>
      </c>
      <c r="B21" s="25" t="s">
        <v>35</v>
      </c>
      <c r="C21" s="26">
        <v>9587</v>
      </c>
    </row>
    <row r="22" spans="1:3" ht="15">
      <c r="A22" s="24">
        <v>19</v>
      </c>
      <c r="B22" s="25" t="s">
        <v>69</v>
      </c>
      <c r="C22" s="26">
        <v>2822</v>
      </c>
    </row>
    <row r="23" spans="1:3" ht="15">
      <c r="A23" s="24">
        <v>20</v>
      </c>
      <c r="B23" s="25" t="s">
        <v>36</v>
      </c>
      <c r="C23" s="26">
        <v>7932</v>
      </c>
    </row>
    <row r="24" spans="1:3" ht="15">
      <c r="A24" s="24">
        <v>21</v>
      </c>
      <c r="B24" s="25" t="s">
        <v>37</v>
      </c>
      <c r="C24" s="26">
        <v>4329</v>
      </c>
    </row>
    <row r="25" spans="1:3" ht="15">
      <c r="A25" s="24">
        <v>22</v>
      </c>
      <c r="B25" s="25" t="s">
        <v>38</v>
      </c>
      <c r="C25" s="26">
        <v>781</v>
      </c>
    </row>
    <row r="26" spans="1:3" ht="15">
      <c r="A26" s="24">
        <v>23</v>
      </c>
      <c r="B26" s="25" t="s">
        <v>39</v>
      </c>
      <c r="C26" s="26">
        <v>6043</v>
      </c>
    </row>
    <row r="27" spans="1:3" ht="15">
      <c r="A27" s="24">
        <v>24</v>
      </c>
      <c r="B27" s="25" t="s">
        <v>40</v>
      </c>
      <c r="C27" s="26"/>
    </row>
    <row r="28" spans="1:3" ht="15">
      <c r="A28" s="24">
        <v>25</v>
      </c>
      <c r="B28" s="25" t="s">
        <v>41</v>
      </c>
      <c r="C28" s="26"/>
    </row>
    <row r="29" spans="1:3" ht="15">
      <c r="A29" s="24">
        <v>26</v>
      </c>
      <c r="B29" s="25" t="s">
        <v>42</v>
      </c>
      <c r="C29" s="26">
        <v>482</v>
      </c>
    </row>
    <row r="30" spans="1:3" ht="15">
      <c r="A30" s="24">
        <v>27</v>
      </c>
      <c r="B30" s="25" t="s">
        <v>43</v>
      </c>
      <c r="C30" s="26"/>
    </row>
    <row r="31" spans="1:3" ht="15">
      <c r="A31" s="24">
        <v>28</v>
      </c>
      <c r="B31" s="25" t="s">
        <v>44</v>
      </c>
      <c r="C31" s="26">
        <v>3252</v>
      </c>
    </row>
    <row r="32" spans="1:3" ht="15">
      <c r="A32" s="24">
        <v>29</v>
      </c>
      <c r="B32" s="28" t="s">
        <v>71</v>
      </c>
      <c r="C32" s="26">
        <v>1677</v>
      </c>
    </row>
    <row r="33" spans="1:3" ht="15">
      <c r="A33" s="24">
        <v>30</v>
      </c>
      <c r="B33" s="25" t="s">
        <v>45</v>
      </c>
      <c r="C33" s="26"/>
    </row>
    <row r="34" spans="1:3" ht="15">
      <c r="A34" s="24">
        <v>31</v>
      </c>
      <c r="B34" s="25" t="s">
        <v>46</v>
      </c>
      <c r="C34" s="26">
        <v>1494</v>
      </c>
    </row>
    <row r="35" spans="1:3" ht="15">
      <c r="A35" s="24">
        <v>32</v>
      </c>
      <c r="B35" s="25" t="s">
        <v>18</v>
      </c>
      <c r="C35" s="26"/>
    </row>
    <row r="36" spans="1:3" ht="15">
      <c r="A36" s="24">
        <v>33</v>
      </c>
      <c r="B36" s="25" t="s">
        <v>77</v>
      </c>
      <c r="C36" s="26"/>
    </row>
    <row r="37" spans="1:3" ht="15">
      <c r="A37" s="24">
        <v>34</v>
      </c>
      <c r="B37" s="25" t="s">
        <v>47</v>
      </c>
      <c r="C37" s="26">
        <v>1838</v>
      </c>
    </row>
    <row r="38" spans="1:3" ht="15">
      <c r="A38" s="24">
        <v>35</v>
      </c>
      <c r="B38" s="25" t="s">
        <v>76</v>
      </c>
      <c r="C38" s="26">
        <v>1084</v>
      </c>
    </row>
    <row r="39" spans="1:3" ht="30">
      <c r="A39" s="29">
        <v>36</v>
      </c>
      <c r="B39" s="27" t="s">
        <v>48</v>
      </c>
      <c r="C39" s="26">
        <v>481</v>
      </c>
    </row>
    <row r="40" spans="1:3" ht="15">
      <c r="A40" s="24">
        <v>37</v>
      </c>
      <c r="B40" s="25" t="s">
        <v>73</v>
      </c>
      <c r="C40" s="26">
        <v>962</v>
      </c>
    </row>
    <row r="41" spans="1:3" ht="15">
      <c r="A41" s="24">
        <v>38</v>
      </c>
      <c r="B41" s="25" t="s">
        <v>74</v>
      </c>
      <c r="C41" s="26">
        <v>5806</v>
      </c>
    </row>
    <row r="42" spans="1:3" ht="30">
      <c r="A42" s="29">
        <v>39</v>
      </c>
      <c r="B42" s="27" t="s">
        <v>75</v>
      </c>
      <c r="C42" s="26">
        <v>1212</v>
      </c>
    </row>
    <row r="43" spans="1:3" ht="15">
      <c r="A43" s="24">
        <v>40</v>
      </c>
      <c r="B43" s="25" t="s">
        <v>60</v>
      </c>
      <c r="C43" s="26">
        <f>271409</f>
        <v>271409</v>
      </c>
    </row>
    <row r="44" spans="1:3" s="32" customFormat="1" ht="14.25">
      <c r="A44" s="30"/>
      <c r="B44" s="30" t="s">
        <v>19</v>
      </c>
      <c r="C44" s="31">
        <f>SUM(C5:C43)</f>
        <v>345000</v>
      </c>
    </row>
    <row r="45" spans="1:5" ht="15">
      <c r="A45" s="72" t="s">
        <v>11</v>
      </c>
      <c r="B45" s="72"/>
      <c r="C45" s="33" t="s">
        <v>12</v>
      </c>
      <c r="D45" s="66" t="s">
        <v>54</v>
      </c>
      <c r="E45" s="66"/>
    </row>
    <row r="46" spans="2:5" ht="15">
      <c r="B46" s="21" t="s">
        <v>57</v>
      </c>
      <c r="C46" s="33" t="s">
        <v>13</v>
      </c>
      <c r="D46" s="66" t="s">
        <v>55</v>
      </c>
      <c r="E46" s="66"/>
    </row>
    <row r="48" spans="2:3" s="36" customFormat="1" ht="12.75">
      <c r="B48" s="37" t="s">
        <v>92</v>
      </c>
      <c r="C48" s="37" t="s">
        <v>93</v>
      </c>
    </row>
    <row r="49" spans="2:3" s="36" customFormat="1" ht="12.75">
      <c r="B49" s="37" t="s">
        <v>94</v>
      </c>
      <c r="C49" s="38" t="s">
        <v>95</v>
      </c>
    </row>
  </sheetData>
  <sheetProtection/>
  <mergeCells count="4">
    <mergeCell ref="A2:C2"/>
    <mergeCell ref="A45:B45"/>
    <mergeCell ref="D45:E45"/>
    <mergeCell ref="D46:E46"/>
  </mergeCells>
  <printOptions/>
  <pageMargins left="0.91" right="0.19" top="0.2" bottom="0.16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Anca.Marinescu</dc:creator>
  <cp:keywords/>
  <dc:description/>
  <cp:lastModifiedBy>Mirela Tatar-Sinca</cp:lastModifiedBy>
  <cp:lastPrinted>2020-02-18T10:39:32Z</cp:lastPrinted>
  <dcterms:created xsi:type="dcterms:W3CDTF">2015-02-03T08:13:00Z</dcterms:created>
  <dcterms:modified xsi:type="dcterms:W3CDTF">2020-02-18T10:46:29Z</dcterms:modified>
  <cp:category/>
  <cp:version/>
  <cp:contentType/>
  <cp:contentStatus/>
</cp:coreProperties>
</file>