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155" yWindow="4215" windowWidth="9375" windowHeight="4845" activeTab="0"/>
  </bookViews>
  <sheets>
    <sheet name="anexa 2A" sheetId="1" r:id="rId1"/>
  </sheets>
  <definedNames>
    <definedName name="_xlnm.Print_Titles" localSheetId="0">'anexa 2A'!$4:$7</definedName>
  </definedNames>
  <calcPr fullCalcOnLoad="1"/>
</workbook>
</file>

<file path=xl/sharedStrings.xml><?xml version="1.0" encoding="utf-8"?>
<sst xmlns="http://schemas.openxmlformats.org/spreadsheetml/2006/main" count="138" uniqueCount="62">
  <si>
    <t>din care:</t>
  </si>
  <si>
    <t>TOTAL</t>
  </si>
  <si>
    <t>A</t>
  </si>
  <si>
    <t>Obiective în continuare</t>
  </si>
  <si>
    <t>C</t>
  </si>
  <si>
    <t>Total, din care:</t>
  </si>
  <si>
    <t>B</t>
  </si>
  <si>
    <t>Obiective noi</t>
  </si>
  <si>
    <t>Ordonator principal de credite</t>
  </si>
  <si>
    <t>Primar,</t>
  </si>
  <si>
    <t>Valoare
totală
iniţială</t>
  </si>
  <si>
    <t>Nr.
crt.</t>
  </si>
  <si>
    <t>Cheltuieli din total surse de finanţare</t>
  </si>
  <si>
    <t>Alte cheltuieli de investiţii</t>
  </si>
  <si>
    <t>Credit</t>
  </si>
  <si>
    <t>Buget</t>
  </si>
  <si>
    <t>Cap. 70  Locuinţe, servicii şi dezvoltare publică</t>
  </si>
  <si>
    <t>Denumire obiectiv de investiţie</t>
  </si>
  <si>
    <t>Director economic,</t>
  </si>
  <si>
    <t xml:space="preserve">  ec. Ursu Lucia</t>
  </si>
  <si>
    <t>Şef serviciu buget,</t>
  </si>
  <si>
    <t>Vizat D.G.F.P. Satu Mare</t>
  </si>
  <si>
    <t xml:space="preserve">       ing. Szucs Zsigmond</t>
  </si>
  <si>
    <t>Dotări independente</t>
  </si>
  <si>
    <t>Cheltuieli pentru elaborarea studiilor de prefezabilitate, a studiilor de fezabilitate,</t>
  </si>
  <si>
    <t>a proiectelor şi a altor studii aferente obiectivelor de investiţii</t>
  </si>
  <si>
    <t xml:space="preserve"> -   lei  -</t>
  </si>
  <si>
    <t xml:space="preserve">Lucrări de foraj, cartarea terenului, fotogrammetrie, determinări sesmologice, consultanţă, </t>
  </si>
  <si>
    <t>asistenţă tehnică şi alte cheltuieli asimilate investiţiilor, potrivit legii</t>
  </si>
  <si>
    <t>Cap. 67 Cultură, recreere şi religie</t>
  </si>
  <si>
    <t>Cap. 65   Învăţământ</t>
  </si>
  <si>
    <t>Alte surse              (Cota Asociaţia de proprietari)</t>
  </si>
  <si>
    <t xml:space="preserve">ANEXA NR. 2A la HCL Satu Mare Nr      din   </t>
  </si>
  <si>
    <t>Obiective continuare</t>
  </si>
  <si>
    <t>Kereskényi Gábor</t>
  </si>
  <si>
    <t>ec. Borbei Terezia</t>
  </si>
  <si>
    <t xml:space="preserve">     Şef  serviciu investiţii, gospodărire, întreținere,</t>
  </si>
  <si>
    <t>Modernizare infrastructură educațională Grădinița nr.7</t>
  </si>
  <si>
    <t>Modernizare infrastructură educațională Grădinița nr.29 și Creșa Punguța cu doi bani</t>
  </si>
  <si>
    <t>Cap. 51  Autorităţi publice şi acţiuni externe</t>
  </si>
  <si>
    <t>Reabilitare clădiri rezidențiale Satu Mare 1</t>
  </si>
  <si>
    <t>Reabilitare clădiri rezidențiale Satu Mare 2</t>
  </si>
  <si>
    <t>Reabilitare clădiri rezidențiale Satu Mare 4</t>
  </si>
  <si>
    <t>Reabilitare clădiri rezidențiale Satu Mare 5</t>
  </si>
  <si>
    <t>Reabilitare clădiri rezidențiale Satu Mare 7</t>
  </si>
  <si>
    <t>Cap 68 Asigurări şi Asistenţă socială</t>
  </si>
  <si>
    <t>Cap. 84 Transporturi</t>
  </si>
  <si>
    <t xml:space="preserve"> Modernizarea și extinderea traseului pietonal și velo Centrul Nou din municipiul Satu Mare - Componenta 2 Pasarela pietonală și velo peste râul Someș în municipiul Satu Mare</t>
  </si>
  <si>
    <t>Transformarea zonei degradate Cubic în zona de petrecere a timpului liber pentru comunitate</t>
  </si>
  <si>
    <t>Regenerare fizică a zonei Ostrovului</t>
  </si>
  <si>
    <t>Cheltuieli pentru elaborarea studiilor de prefezabilitate, a studiilor de fezabilitate, asistenţă tehnică şi alte cheltuieli asimilate investiţiilor, potrivit legii</t>
  </si>
  <si>
    <t>Cap. 61 ”Ordine publică şi siguranţă naţională”</t>
  </si>
  <si>
    <t>Modernizarea și extinderea traseului pietonal și velo Centrul Vechi din municipiul Satu Mare</t>
  </si>
  <si>
    <t>Modernizarea și extinderea traseului pietonal și velo Centrul Nou din municipiul Satu Mare - Componenta 1  Modernizarea și extinderea traseului pietonal și velo Centrul Nou din municipiul Satu Mare</t>
  </si>
  <si>
    <t>Transformarea zonei degradate malurile Someșului între cele 2 poduri în zonă de petrecere a timpului liber pentru comunitate</t>
  </si>
  <si>
    <t>Dezvoltarea infrastructurii de transport public în municipiul Satu Mare - Amenajare terminal transjudețean - translocal, construirea unui depou pentru autobuze electrice/hibrid precum și a unei stații de încărcare – strada Fabricii</t>
  </si>
  <si>
    <t xml:space="preserve">Developing cross-border culture: Revitalised Theatres in Satu Mare and Uzhgorod </t>
  </si>
  <si>
    <t>Cofinanțare Proiect regional de dezvoltare a infrastructurii de apă și apă uzată din județul Satu Mare</t>
  </si>
  <si>
    <t>Lista obiectivelor de investiţii pe anul 2021 finanţate din FEN (fonduri externe nerambursabile)</t>
  </si>
  <si>
    <t>Valoare totală
actualizată la
31.12.2020</t>
  </si>
  <si>
    <t>Modernizare infrastructură educațională Liceul Tehnologic ”Constantin Brâncuși”</t>
  </si>
  <si>
    <t>Amenajare pistă de biciclete pe strada Botizului - Pod Golescu</t>
  </si>
</sst>
</file>

<file path=xl/styles.xml><?xml version="1.0" encoding="utf-8"?>
<styleSheet xmlns="http://schemas.openxmlformats.org/spreadsheetml/2006/main">
  <numFmts count="37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_-* #,##0\ _L_e_i_-;\-* #,##0\ _L_e_i_-;_-* &quot;-&quot;\ _L_e_i_-;_-@_-"/>
    <numFmt numFmtId="191" formatCode="_-* #,##0.00\ _L_e_i_-;\-* #,##0.00\ _L_e_i_-;_-* &quot;-&quot;??\ _L_e_i_-;_-@_-"/>
    <numFmt numFmtId="192" formatCode="#,##0.0"/>
  </numFmts>
  <fonts count="50">
    <font>
      <sz val="8"/>
      <name val="Times New Roman CE"/>
      <family val="1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1"/>
      <name val="Arial"/>
      <family val="2"/>
    </font>
    <font>
      <sz val="9"/>
      <name val="Arial"/>
      <family val="2"/>
    </font>
    <font>
      <u val="single"/>
      <sz val="8"/>
      <color indexed="12"/>
      <name val="Times New Roman CE"/>
      <family val="1"/>
    </font>
    <font>
      <u val="single"/>
      <sz val="8"/>
      <color indexed="36"/>
      <name val="Times New Roman CE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91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4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6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3" fontId="8" fillId="33" borderId="0" xfId="0" applyNumberFormat="1" applyFont="1" applyFill="1" applyBorder="1" applyAlignment="1">
      <alignment/>
    </xf>
    <xf numFmtId="3" fontId="6" fillId="33" borderId="0" xfId="0" applyNumberFormat="1" applyFont="1" applyFill="1" applyBorder="1" applyAlignment="1">
      <alignment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/>
    </xf>
    <xf numFmtId="4" fontId="6" fillId="33" borderId="0" xfId="0" applyNumberFormat="1" applyFont="1" applyFill="1" applyAlignment="1">
      <alignment/>
    </xf>
    <xf numFmtId="3" fontId="6" fillId="33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0" fontId="9" fillId="33" borderId="0" xfId="0" applyFont="1" applyFill="1" applyAlignment="1">
      <alignment/>
    </xf>
    <xf numFmtId="14" fontId="5" fillId="33" borderId="0" xfId="0" applyNumberFormat="1" applyFont="1" applyFill="1" applyAlignment="1">
      <alignment horizontal="left"/>
    </xf>
    <xf numFmtId="14" fontId="5" fillId="33" borderId="0" xfId="0" applyNumberFormat="1" applyFont="1" applyFill="1" applyBorder="1" applyAlignment="1">
      <alignment horizontal="left"/>
    </xf>
    <xf numFmtId="0" fontId="9" fillId="33" borderId="0" xfId="0" applyFont="1" applyFill="1" applyAlignment="1">
      <alignment horizontal="left"/>
    </xf>
    <xf numFmtId="0" fontId="13" fillId="33" borderId="0" xfId="0" applyFont="1" applyFill="1" applyAlignment="1">
      <alignment horizontal="center"/>
    </xf>
    <xf numFmtId="0" fontId="14" fillId="33" borderId="10" xfId="0" applyFont="1" applyFill="1" applyBorder="1" applyAlignment="1">
      <alignment horizontal="center"/>
    </xf>
    <xf numFmtId="0" fontId="14" fillId="33" borderId="11" xfId="0" applyFont="1" applyFill="1" applyBorder="1" applyAlignment="1">
      <alignment horizontal="center"/>
    </xf>
    <xf numFmtId="0" fontId="13" fillId="33" borderId="11" xfId="0" applyFont="1" applyFill="1" applyBorder="1" applyAlignment="1">
      <alignment/>
    </xf>
    <xf numFmtId="3" fontId="15" fillId="33" borderId="11" xfId="0" applyNumberFormat="1" applyFont="1" applyFill="1" applyBorder="1" applyAlignment="1">
      <alignment/>
    </xf>
    <xf numFmtId="0" fontId="14" fillId="33" borderId="12" xfId="0" applyFont="1" applyFill="1" applyBorder="1" applyAlignment="1">
      <alignment horizontal="center"/>
    </xf>
    <xf numFmtId="0" fontId="13" fillId="33" borderId="12" xfId="0" applyFont="1" applyFill="1" applyBorder="1" applyAlignment="1">
      <alignment/>
    </xf>
    <xf numFmtId="3" fontId="13" fillId="33" borderId="12" xfId="0" applyNumberFormat="1" applyFont="1" applyFill="1" applyBorder="1" applyAlignment="1">
      <alignment/>
    </xf>
    <xf numFmtId="0" fontId="13" fillId="33" borderId="11" xfId="0" applyFont="1" applyFill="1" applyBorder="1" applyAlignment="1">
      <alignment horizontal="center"/>
    </xf>
    <xf numFmtId="3" fontId="15" fillId="33" borderId="11" xfId="0" applyNumberFormat="1" applyFont="1" applyFill="1" applyBorder="1" applyAlignment="1">
      <alignment/>
    </xf>
    <xf numFmtId="0" fontId="13" fillId="33" borderId="12" xfId="0" applyFont="1" applyFill="1" applyBorder="1" applyAlignment="1">
      <alignment horizontal="center"/>
    </xf>
    <xf numFmtId="3" fontId="13" fillId="33" borderId="12" xfId="0" applyNumberFormat="1" applyFont="1" applyFill="1" applyBorder="1" applyAlignment="1">
      <alignment/>
    </xf>
    <xf numFmtId="3" fontId="15" fillId="33" borderId="13" xfId="0" applyNumberFormat="1" applyFont="1" applyFill="1" applyBorder="1" applyAlignment="1">
      <alignment/>
    </xf>
    <xf numFmtId="3" fontId="13" fillId="33" borderId="13" xfId="0" applyNumberFormat="1" applyFont="1" applyFill="1" applyBorder="1" applyAlignment="1">
      <alignment/>
    </xf>
    <xf numFmtId="0" fontId="13" fillId="33" borderId="13" xfId="0" applyFont="1" applyFill="1" applyBorder="1" applyAlignment="1">
      <alignment horizontal="center"/>
    </xf>
    <xf numFmtId="0" fontId="13" fillId="33" borderId="14" xfId="0" applyFont="1" applyFill="1" applyBorder="1" applyAlignment="1">
      <alignment/>
    </xf>
    <xf numFmtId="3" fontId="15" fillId="33" borderId="15" xfId="0" applyNumberFormat="1" applyFont="1" applyFill="1" applyBorder="1" applyAlignment="1">
      <alignment/>
    </xf>
    <xf numFmtId="0" fontId="13" fillId="33" borderId="12" xfId="0" applyFont="1" applyFill="1" applyBorder="1" applyAlignment="1">
      <alignment horizontal="left"/>
    </xf>
    <xf numFmtId="0" fontId="13" fillId="33" borderId="16" xfId="0" applyFont="1" applyFill="1" applyBorder="1" applyAlignment="1">
      <alignment/>
    </xf>
    <xf numFmtId="3" fontId="13" fillId="33" borderId="16" xfId="0" applyNumberFormat="1" applyFont="1" applyFill="1" applyBorder="1" applyAlignment="1">
      <alignment/>
    </xf>
    <xf numFmtId="3" fontId="16" fillId="33" borderId="15" xfId="0" applyNumberFormat="1" applyFont="1" applyFill="1" applyBorder="1" applyAlignment="1">
      <alignment/>
    </xf>
    <xf numFmtId="3" fontId="14" fillId="33" borderId="17" xfId="0" applyNumberFormat="1" applyFont="1" applyFill="1" applyBorder="1" applyAlignment="1">
      <alignment/>
    </xf>
    <xf numFmtId="0" fontId="14" fillId="33" borderId="12" xfId="0" applyFont="1" applyFill="1" applyBorder="1" applyAlignment="1">
      <alignment/>
    </xf>
    <xf numFmtId="3" fontId="16" fillId="33" borderId="11" xfId="0" applyNumberFormat="1" applyFont="1" applyFill="1" applyBorder="1" applyAlignment="1">
      <alignment/>
    </xf>
    <xf numFmtId="0" fontId="14" fillId="33" borderId="16" xfId="0" applyFont="1" applyFill="1" applyBorder="1" applyAlignment="1">
      <alignment/>
    </xf>
    <xf numFmtId="3" fontId="14" fillId="33" borderId="12" xfId="0" applyNumberFormat="1" applyFont="1" applyFill="1" applyBorder="1" applyAlignment="1">
      <alignment/>
    </xf>
    <xf numFmtId="0" fontId="14" fillId="33" borderId="11" xfId="0" applyFont="1" applyFill="1" applyBorder="1" applyAlignment="1">
      <alignment/>
    </xf>
    <xf numFmtId="0" fontId="13" fillId="33" borderId="13" xfId="0" applyFont="1" applyFill="1" applyBorder="1" applyAlignment="1">
      <alignment/>
    </xf>
    <xf numFmtId="3" fontId="16" fillId="33" borderId="18" xfId="0" applyNumberFormat="1" applyFont="1" applyFill="1" applyBorder="1" applyAlignment="1">
      <alignment/>
    </xf>
    <xf numFmtId="3" fontId="14" fillId="33" borderId="16" xfId="0" applyNumberFormat="1" applyFont="1" applyFill="1" applyBorder="1" applyAlignment="1">
      <alignment/>
    </xf>
    <xf numFmtId="3" fontId="14" fillId="33" borderId="19" xfId="0" applyNumberFormat="1" applyFont="1" applyFill="1" applyBorder="1" applyAlignment="1">
      <alignment/>
    </xf>
    <xf numFmtId="0" fontId="14" fillId="33" borderId="15" xfId="0" applyFont="1" applyFill="1" applyBorder="1" applyAlignment="1">
      <alignment/>
    </xf>
    <xf numFmtId="0" fontId="14" fillId="33" borderId="0" xfId="0" applyFont="1" applyFill="1" applyAlignment="1">
      <alignment/>
    </xf>
    <xf numFmtId="0" fontId="13" fillId="33" borderId="15" xfId="0" applyFont="1" applyFill="1" applyBorder="1" applyAlignment="1">
      <alignment/>
    </xf>
    <xf numFmtId="0" fontId="13" fillId="33" borderId="12" xfId="0" applyFont="1" applyFill="1" applyBorder="1" applyAlignment="1">
      <alignment/>
    </xf>
    <xf numFmtId="0" fontId="13" fillId="33" borderId="16" xfId="0" applyFont="1" applyFill="1" applyBorder="1" applyAlignment="1">
      <alignment/>
    </xf>
    <xf numFmtId="3" fontId="15" fillId="33" borderId="14" xfId="0" applyNumberFormat="1" applyFont="1" applyFill="1" applyBorder="1" applyAlignment="1">
      <alignment/>
    </xf>
    <xf numFmtId="3" fontId="15" fillId="33" borderId="20" xfId="0" applyNumberFormat="1" applyFont="1" applyFill="1" applyBorder="1" applyAlignment="1">
      <alignment/>
    </xf>
    <xf numFmtId="3" fontId="13" fillId="33" borderId="17" xfId="0" applyNumberFormat="1" applyFont="1" applyFill="1" applyBorder="1" applyAlignment="1">
      <alignment/>
    </xf>
    <xf numFmtId="0" fontId="13" fillId="33" borderId="11" xfId="0" applyFont="1" applyFill="1" applyBorder="1" applyAlignment="1">
      <alignment horizontal="center" vertical="center"/>
    </xf>
    <xf numFmtId="0" fontId="13" fillId="33" borderId="12" xfId="0" applyFont="1" applyFill="1" applyBorder="1" applyAlignment="1">
      <alignment horizontal="center" vertical="center"/>
    </xf>
    <xf numFmtId="0" fontId="9" fillId="33" borderId="0" xfId="0" applyFont="1" applyFill="1" applyAlignment="1">
      <alignment horizontal="center"/>
    </xf>
    <xf numFmtId="3" fontId="13" fillId="33" borderId="21" xfId="0" applyNumberFormat="1" applyFont="1" applyFill="1" applyBorder="1" applyAlignment="1">
      <alignment/>
    </xf>
    <xf numFmtId="0" fontId="16" fillId="33" borderId="11" xfId="0" applyFont="1" applyFill="1" applyBorder="1" applyAlignment="1">
      <alignment/>
    </xf>
    <xf numFmtId="0" fontId="14" fillId="33" borderId="14" xfId="0" applyFont="1" applyFill="1" applyBorder="1" applyAlignment="1">
      <alignment/>
    </xf>
    <xf numFmtId="3" fontId="16" fillId="33" borderId="21" xfId="0" applyNumberFormat="1" applyFont="1" applyFill="1" applyBorder="1" applyAlignment="1">
      <alignment/>
    </xf>
    <xf numFmtId="3" fontId="16" fillId="33" borderId="20" xfId="0" applyNumberFormat="1" applyFont="1" applyFill="1" applyBorder="1" applyAlignment="1">
      <alignment/>
    </xf>
    <xf numFmtId="0" fontId="14" fillId="33" borderId="13" xfId="0" applyFont="1" applyFill="1" applyBorder="1" applyAlignment="1">
      <alignment horizontal="center"/>
    </xf>
    <xf numFmtId="0" fontId="14" fillId="33" borderId="11" xfId="0" applyFont="1" applyFill="1" applyBorder="1" applyAlignment="1">
      <alignment horizontal="center" vertical="center"/>
    </xf>
    <xf numFmtId="0" fontId="14" fillId="33" borderId="12" xfId="0" applyFont="1" applyFill="1" applyBorder="1" applyAlignment="1">
      <alignment horizontal="center" vertical="center"/>
    </xf>
    <xf numFmtId="0" fontId="13" fillId="33" borderId="13" xfId="0" applyFont="1" applyFill="1" applyBorder="1" applyAlignment="1">
      <alignment horizontal="left"/>
    </xf>
    <xf numFmtId="3" fontId="14" fillId="33" borderId="13" xfId="0" applyNumberFormat="1" applyFont="1" applyFill="1" applyBorder="1" applyAlignment="1">
      <alignment/>
    </xf>
    <xf numFmtId="0" fontId="14" fillId="33" borderId="13" xfId="0" applyFont="1" applyFill="1" applyBorder="1" applyAlignment="1">
      <alignment/>
    </xf>
    <xf numFmtId="0" fontId="14" fillId="33" borderId="20" xfId="0" applyFont="1" applyFill="1" applyBorder="1" applyAlignment="1">
      <alignment horizontal="center"/>
    </xf>
    <xf numFmtId="0" fontId="14" fillId="33" borderId="17" xfId="0" applyFont="1" applyFill="1" applyBorder="1" applyAlignment="1">
      <alignment horizontal="center"/>
    </xf>
    <xf numFmtId="0" fontId="13" fillId="33" borderId="16" xfId="0" applyFont="1" applyFill="1" applyBorder="1" applyAlignment="1">
      <alignment horizontal="left"/>
    </xf>
    <xf numFmtId="0" fontId="9" fillId="33" borderId="0" xfId="0" applyFont="1" applyFill="1" applyAlignment="1">
      <alignment horizontal="center"/>
    </xf>
    <xf numFmtId="0" fontId="14" fillId="33" borderId="13" xfId="0" applyFont="1" applyFill="1" applyBorder="1" applyAlignment="1">
      <alignment horizontal="center" vertical="center"/>
    </xf>
    <xf numFmtId="3" fontId="14" fillId="33" borderId="21" xfId="0" applyNumberFormat="1" applyFont="1" applyFill="1" applyBorder="1" applyAlignment="1">
      <alignment/>
    </xf>
    <xf numFmtId="0" fontId="14" fillId="33" borderId="15" xfId="0" applyFont="1" applyFill="1" applyBorder="1" applyAlignment="1">
      <alignment/>
    </xf>
    <xf numFmtId="3" fontId="16" fillId="34" borderId="11" xfId="0" applyNumberFormat="1" applyFont="1" applyFill="1" applyBorder="1" applyAlignment="1">
      <alignment/>
    </xf>
    <xf numFmtId="3" fontId="16" fillId="34" borderId="15" xfId="0" applyNumberFormat="1" applyFont="1" applyFill="1" applyBorder="1" applyAlignment="1">
      <alignment/>
    </xf>
    <xf numFmtId="3" fontId="14" fillId="34" borderId="12" xfId="0" applyNumberFormat="1" applyFont="1" applyFill="1" applyBorder="1" applyAlignment="1">
      <alignment/>
    </xf>
    <xf numFmtId="3" fontId="14" fillId="34" borderId="16" xfId="0" applyNumberFormat="1" applyFont="1" applyFill="1" applyBorder="1" applyAlignment="1">
      <alignment/>
    </xf>
    <xf numFmtId="3" fontId="16" fillId="34" borderId="13" xfId="0" applyNumberFormat="1" applyFont="1" applyFill="1" applyBorder="1" applyAlignment="1">
      <alignment/>
    </xf>
    <xf numFmtId="3" fontId="16" fillId="34" borderId="14" xfId="0" applyNumberFormat="1" applyFont="1" applyFill="1" applyBorder="1" applyAlignment="1">
      <alignment/>
    </xf>
    <xf numFmtId="0" fontId="14" fillId="34" borderId="13" xfId="0" applyFont="1" applyFill="1" applyBorder="1" applyAlignment="1">
      <alignment horizontal="center"/>
    </xf>
    <xf numFmtId="0" fontId="14" fillId="33" borderId="20" xfId="0" applyFont="1" applyFill="1" applyBorder="1" applyAlignment="1">
      <alignment horizontal="center" vertical="center"/>
    </xf>
    <xf numFmtId="0" fontId="14" fillId="33" borderId="17" xfId="0" applyFont="1" applyFill="1" applyBorder="1" applyAlignment="1">
      <alignment horizontal="center" vertical="center"/>
    </xf>
    <xf numFmtId="3" fontId="16" fillId="34" borderId="18" xfId="0" applyNumberFormat="1" applyFont="1" applyFill="1" applyBorder="1" applyAlignment="1">
      <alignment/>
    </xf>
    <xf numFmtId="3" fontId="14" fillId="34" borderId="19" xfId="0" applyNumberFormat="1" applyFont="1" applyFill="1" applyBorder="1" applyAlignment="1">
      <alignment/>
    </xf>
    <xf numFmtId="0" fontId="14" fillId="34" borderId="11" xfId="0" applyFont="1" applyFill="1" applyBorder="1" applyAlignment="1">
      <alignment horizontal="center" vertical="center"/>
    </xf>
    <xf numFmtId="0" fontId="14" fillId="34" borderId="11" xfId="0" applyFont="1" applyFill="1" applyBorder="1" applyAlignment="1">
      <alignment horizontal="center"/>
    </xf>
    <xf numFmtId="0" fontId="14" fillId="34" borderId="12" xfId="0" applyFont="1" applyFill="1" applyBorder="1" applyAlignment="1">
      <alignment horizontal="center"/>
    </xf>
    <xf numFmtId="3" fontId="14" fillId="34" borderId="14" xfId="0" applyNumberFormat="1" applyFont="1" applyFill="1" applyBorder="1" applyAlignment="1">
      <alignment/>
    </xf>
    <xf numFmtId="0" fontId="14" fillId="34" borderId="11" xfId="0" applyFont="1" applyFill="1" applyBorder="1" applyAlignment="1">
      <alignment/>
    </xf>
    <xf numFmtId="0" fontId="16" fillId="34" borderId="11" xfId="0" applyFont="1" applyFill="1" applyBorder="1" applyAlignment="1">
      <alignment/>
    </xf>
    <xf numFmtId="0" fontId="14" fillId="34" borderId="13" xfId="0" applyFont="1" applyFill="1" applyBorder="1" applyAlignment="1">
      <alignment horizontal="center" vertical="center"/>
    </xf>
    <xf numFmtId="0" fontId="14" fillId="34" borderId="13" xfId="0" applyFont="1" applyFill="1" applyBorder="1" applyAlignment="1">
      <alignment/>
    </xf>
    <xf numFmtId="1" fontId="14" fillId="34" borderId="12" xfId="0" applyNumberFormat="1" applyFont="1" applyFill="1" applyBorder="1" applyAlignment="1">
      <alignment/>
    </xf>
    <xf numFmtId="0" fontId="14" fillId="34" borderId="12" xfId="0" applyFont="1" applyFill="1" applyBorder="1" applyAlignment="1">
      <alignment/>
    </xf>
    <xf numFmtId="0" fontId="14" fillId="33" borderId="11" xfId="0" applyFont="1" applyFill="1" applyBorder="1" applyAlignment="1">
      <alignment horizontal="left" vertical="top" wrapText="1"/>
    </xf>
    <xf numFmtId="0" fontId="14" fillId="33" borderId="12" xfId="0" applyFont="1" applyFill="1" applyBorder="1" applyAlignment="1">
      <alignment horizontal="left" vertical="top" wrapText="1"/>
    </xf>
    <xf numFmtId="0" fontId="14" fillId="33" borderId="11" xfId="0" applyFont="1" applyFill="1" applyBorder="1" applyAlignment="1">
      <alignment horizontal="left" wrapText="1"/>
    </xf>
    <xf numFmtId="0" fontId="14" fillId="33" borderId="12" xfId="0" applyFont="1" applyFill="1" applyBorder="1" applyAlignment="1">
      <alignment horizontal="left" wrapText="1"/>
    </xf>
    <xf numFmtId="0" fontId="9" fillId="33" borderId="0" xfId="0" applyFont="1" applyFill="1" applyAlignment="1">
      <alignment horizontal="center" wrapText="1"/>
    </xf>
    <xf numFmtId="0" fontId="14" fillId="33" borderId="11" xfId="0" applyFont="1" applyFill="1" applyBorder="1" applyAlignment="1">
      <alignment horizontal="center" vertical="center"/>
    </xf>
    <xf numFmtId="0" fontId="14" fillId="33" borderId="12" xfId="0" applyFont="1" applyFill="1" applyBorder="1" applyAlignment="1">
      <alignment horizontal="center" vertical="center"/>
    </xf>
    <xf numFmtId="0" fontId="14" fillId="34" borderId="11" xfId="0" applyFont="1" applyFill="1" applyBorder="1" applyAlignment="1">
      <alignment horizontal="center" vertical="center"/>
    </xf>
    <xf numFmtId="0" fontId="14" fillId="34" borderId="12" xfId="0" applyFont="1" applyFill="1" applyBorder="1" applyAlignment="1">
      <alignment horizontal="center" vertical="center"/>
    </xf>
    <xf numFmtId="0" fontId="13" fillId="33" borderId="20" xfId="0" applyFont="1" applyFill="1" applyBorder="1" applyAlignment="1">
      <alignment horizontal="left"/>
    </xf>
    <xf numFmtId="0" fontId="13" fillId="33" borderId="15" xfId="0" applyFont="1" applyFill="1" applyBorder="1" applyAlignment="1">
      <alignment horizontal="left"/>
    </xf>
    <xf numFmtId="0" fontId="14" fillId="33" borderId="10" xfId="0" applyFont="1" applyFill="1" applyBorder="1" applyAlignment="1">
      <alignment horizontal="center" vertical="center" wrapText="1"/>
    </xf>
    <xf numFmtId="0" fontId="13" fillId="33" borderId="21" xfId="0" applyFont="1" applyFill="1" applyBorder="1" applyAlignment="1">
      <alignment horizontal="left"/>
    </xf>
    <xf numFmtId="0" fontId="13" fillId="33" borderId="17" xfId="0" applyFont="1" applyFill="1" applyBorder="1" applyAlignment="1">
      <alignment horizontal="left"/>
    </xf>
    <xf numFmtId="0" fontId="13" fillId="33" borderId="16" xfId="0" applyFont="1" applyFill="1" applyBorder="1" applyAlignment="1">
      <alignment horizontal="left"/>
    </xf>
    <xf numFmtId="0" fontId="14" fillId="34" borderId="11" xfId="0" applyFont="1" applyFill="1" applyBorder="1" applyAlignment="1">
      <alignment horizontal="left" vertical="center" wrapText="1"/>
    </xf>
    <xf numFmtId="0" fontId="14" fillId="34" borderId="12" xfId="0" applyFont="1" applyFill="1" applyBorder="1" applyAlignment="1">
      <alignment horizontal="left" vertical="center" wrapText="1"/>
    </xf>
    <xf numFmtId="0" fontId="13" fillId="33" borderId="20" xfId="0" applyFont="1" applyFill="1" applyBorder="1" applyAlignment="1">
      <alignment horizontal="left" vertical="center"/>
    </xf>
    <xf numFmtId="0" fontId="13" fillId="33" borderId="15" xfId="0" applyFont="1" applyFill="1" applyBorder="1" applyAlignment="1">
      <alignment horizontal="left" vertical="center"/>
    </xf>
    <xf numFmtId="0" fontId="13" fillId="33" borderId="14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left"/>
    </xf>
    <xf numFmtId="0" fontId="13" fillId="33" borderId="17" xfId="0" applyFont="1" applyFill="1" applyBorder="1" applyAlignment="1">
      <alignment horizontal="left" vertical="center"/>
    </xf>
    <xf numFmtId="0" fontId="13" fillId="33" borderId="16" xfId="0" applyFont="1" applyFill="1" applyBorder="1" applyAlignment="1">
      <alignment horizontal="left" vertical="center"/>
    </xf>
    <xf numFmtId="0" fontId="14" fillId="34" borderId="13" xfId="0" applyFont="1" applyFill="1" applyBorder="1" applyAlignment="1">
      <alignment horizontal="left" vertical="top" wrapText="1"/>
    </xf>
    <xf numFmtId="0" fontId="14" fillId="34" borderId="12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left" wrapText="1"/>
    </xf>
    <xf numFmtId="0" fontId="14" fillId="33" borderId="11" xfId="0" applyFont="1" applyFill="1" applyBorder="1" applyAlignment="1">
      <alignment horizontal="left" vertical="center" wrapText="1"/>
    </xf>
    <xf numFmtId="0" fontId="14" fillId="33" borderId="12" xfId="0" applyFont="1" applyFill="1" applyBorder="1" applyAlignment="1">
      <alignment horizontal="left" vertical="center" wrapText="1"/>
    </xf>
    <xf numFmtId="0" fontId="9" fillId="33" borderId="0" xfId="0" applyFont="1" applyFill="1" applyAlignment="1">
      <alignment horizontal="center"/>
    </xf>
    <xf numFmtId="0" fontId="14" fillId="34" borderId="11" xfId="0" applyFont="1" applyFill="1" applyBorder="1" applyAlignment="1">
      <alignment horizontal="left" vertical="top" wrapText="1"/>
    </xf>
    <xf numFmtId="0" fontId="14" fillId="34" borderId="11" xfId="0" applyFont="1" applyFill="1" applyBorder="1" applyAlignment="1">
      <alignment horizontal="left" wrapText="1"/>
    </xf>
    <xf numFmtId="0" fontId="14" fillId="34" borderId="12" xfId="0" applyFont="1" applyFill="1" applyBorder="1" applyAlignment="1">
      <alignment horizontal="left" wrapText="1"/>
    </xf>
    <xf numFmtId="0" fontId="13" fillId="33" borderId="0" xfId="0" applyFont="1" applyFill="1" applyAlignment="1">
      <alignment horizontal="left"/>
    </xf>
    <xf numFmtId="0" fontId="14" fillId="33" borderId="0" xfId="0" applyFont="1" applyFill="1" applyAlignment="1">
      <alignment horizontal="left"/>
    </xf>
    <xf numFmtId="0" fontId="14" fillId="33" borderId="10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center"/>
    </xf>
    <xf numFmtId="0" fontId="14" fillId="33" borderId="22" xfId="0" applyFont="1" applyFill="1" applyBorder="1" applyAlignment="1">
      <alignment horizontal="center"/>
    </xf>
    <xf numFmtId="0" fontId="14" fillId="33" borderId="23" xfId="0" applyFont="1" applyFill="1" applyBorder="1" applyAlignment="1">
      <alignment horizontal="center"/>
    </xf>
    <xf numFmtId="0" fontId="14" fillId="33" borderId="24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IV168"/>
  <sheetViews>
    <sheetView tabSelected="1" zoomScalePageLayoutView="0" workbookViewId="0" topLeftCell="A85">
      <selection activeCell="B106" sqref="B106"/>
    </sheetView>
  </sheetViews>
  <sheetFormatPr defaultColWidth="9.140625" defaultRowHeight="12"/>
  <cols>
    <col min="1" max="1" width="8.28125" style="5" customWidth="1"/>
    <col min="2" max="2" width="142.7109375" style="5" customWidth="1"/>
    <col min="3" max="3" width="25.28125" style="5" customWidth="1"/>
    <col min="4" max="4" width="24.00390625" style="5" customWidth="1"/>
    <col min="5" max="5" width="21.8515625" style="5" customWidth="1"/>
    <col min="6" max="6" width="22.8515625" style="5" customWidth="1"/>
    <col min="7" max="7" width="16.421875" style="5" customWidth="1"/>
    <col min="8" max="8" width="18.8515625" style="5" customWidth="1"/>
    <col min="9" max="9" width="17.140625" style="5" bestFit="1" customWidth="1"/>
    <col min="10" max="11" width="16.7109375" style="5" bestFit="1" customWidth="1"/>
    <col min="12" max="12" width="22.421875" style="5" customWidth="1"/>
    <col min="13" max="22" width="9.28125" style="5" customWidth="1"/>
    <col min="23" max="23" width="9.421875" style="5" bestFit="1" customWidth="1"/>
    <col min="24" max="16384" width="9.28125" style="5" customWidth="1"/>
  </cols>
  <sheetData>
    <row r="1" spans="1:8" ht="15" customHeight="1">
      <c r="A1" s="127" t="s">
        <v>32</v>
      </c>
      <c r="B1" s="128"/>
      <c r="C1" s="128"/>
      <c r="D1" s="128"/>
      <c r="E1" s="128"/>
      <c r="F1" s="46"/>
      <c r="G1" s="46"/>
      <c r="H1" s="46"/>
    </row>
    <row r="2" spans="1:8" ht="17.25" customHeight="1">
      <c r="A2" s="130" t="s">
        <v>58</v>
      </c>
      <c r="B2" s="130"/>
      <c r="C2" s="130"/>
      <c r="D2" s="130"/>
      <c r="E2" s="130"/>
      <c r="F2" s="130"/>
      <c r="G2" s="130"/>
      <c r="H2" s="130"/>
    </row>
    <row r="3" spans="1:8" ht="17.25" customHeight="1">
      <c r="A3" s="14"/>
      <c r="B3" s="14"/>
      <c r="C3" s="14"/>
      <c r="D3" s="14"/>
      <c r="E3" s="14"/>
      <c r="F3" s="14"/>
      <c r="G3" s="14"/>
      <c r="H3" s="14" t="s">
        <v>26</v>
      </c>
    </row>
    <row r="4" spans="1:8" ht="13.5" customHeight="1">
      <c r="A4" s="106" t="s">
        <v>11</v>
      </c>
      <c r="B4" s="129" t="s">
        <v>17</v>
      </c>
      <c r="C4" s="106" t="s">
        <v>10</v>
      </c>
      <c r="D4" s="106" t="s">
        <v>59</v>
      </c>
      <c r="E4" s="106" t="s">
        <v>12</v>
      </c>
      <c r="F4" s="131" t="s">
        <v>0</v>
      </c>
      <c r="G4" s="132"/>
      <c r="H4" s="133"/>
    </row>
    <row r="5" spans="1:8" ht="17.25" customHeight="1">
      <c r="A5" s="129"/>
      <c r="B5" s="129"/>
      <c r="C5" s="106"/>
      <c r="D5" s="106"/>
      <c r="E5" s="106"/>
      <c r="F5" s="106" t="s">
        <v>15</v>
      </c>
      <c r="G5" s="106" t="s">
        <v>14</v>
      </c>
      <c r="H5" s="106" t="s">
        <v>31</v>
      </c>
    </row>
    <row r="6" spans="1:8" ht="25.5" customHeight="1">
      <c r="A6" s="129"/>
      <c r="B6" s="129"/>
      <c r="C6" s="106"/>
      <c r="D6" s="106"/>
      <c r="E6" s="106"/>
      <c r="F6" s="106"/>
      <c r="G6" s="106"/>
      <c r="H6" s="106"/>
    </row>
    <row r="7" spans="1:8" s="6" customFormat="1" ht="12.75">
      <c r="A7" s="15">
        <v>0</v>
      </c>
      <c r="B7" s="15">
        <v>1</v>
      </c>
      <c r="C7" s="15">
        <v>2</v>
      </c>
      <c r="D7" s="15">
        <v>3</v>
      </c>
      <c r="E7" s="15">
        <v>4</v>
      </c>
      <c r="F7" s="15">
        <v>5</v>
      </c>
      <c r="G7" s="15">
        <v>6</v>
      </c>
      <c r="H7" s="15">
        <v>7</v>
      </c>
    </row>
    <row r="8" spans="1:12" ht="14.25">
      <c r="A8" s="16"/>
      <c r="B8" s="17" t="s">
        <v>1</v>
      </c>
      <c r="C8" s="18">
        <f aca="true" t="shared" si="0" ref="C8:H8">C10+C12+C14</f>
        <v>170206234</v>
      </c>
      <c r="D8" s="18">
        <f t="shared" si="0"/>
        <v>182930485</v>
      </c>
      <c r="E8" s="18">
        <f t="shared" si="0"/>
        <v>96422152</v>
      </c>
      <c r="F8" s="18">
        <f t="shared" si="0"/>
        <v>89392152</v>
      </c>
      <c r="G8" s="18">
        <f t="shared" si="0"/>
        <v>7030000</v>
      </c>
      <c r="H8" s="18">
        <f t="shared" si="0"/>
        <v>0</v>
      </c>
      <c r="I8" s="7"/>
      <c r="J8" s="8"/>
      <c r="K8" s="7"/>
      <c r="L8" s="7"/>
    </row>
    <row r="9" spans="1:11" ht="14.25">
      <c r="A9" s="19"/>
      <c r="B9" s="20" t="s">
        <v>0</v>
      </c>
      <c r="C9" s="21">
        <f aca="true" t="shared" si="1" ref="C9:H9">C11+C13+C15</f>
        <v>101681973</v>
      </c>
      <c r="D9" s="21">
        <f t="shared" si="1"/>
        <v>110698634</v>
      </c>
      <c r="E9" s="21">
        <f t="shared" si="1"/>
        <v>69640000</v>
      </c>
      <c r="F9" s="21">
        <f t="shared" si="1"/>
        <v>62620000</v>
      </c>
      <c r="G9" s="21">
        <f t="shared" si="1"/>
        <v>7020000</v>
      </c>
      <c r="H9" s="21">
        <f t="shared" si="1"/>
        <v>0</v>
      </c>
      <c r="I9" s="7"/>
      <c r="J9" s="7"/>
      <c r="K9" s="8"/>
    </row>
    <row r="10" spans="1:11" ht="14.25">
      <c r="A10" s="22" t="s">
        <v>2</v>
      </c>
      <c r="B10" s="17" t="s">
        <v>3</v>
      </c>
      <c r="C10" s="23">
        <f aca="true" t="shared" si="2" ref="C10:H11">C32+C52+C74+C88+C120</f>
        <v>130879126</v>
      </c>
      <c r="D10" s="23">
        <f t="shared" si="2"/>
        <v>143603377</v>
      </c>
      <c r="E10" s="23">
        <f t="shared" si="2"/>
        <v>63456200</v>
      </c>
      <c r="F10" s="23">
        <f t="shared" si="2"/>
        <v>56426200</v>
      </c>
      <c r="G10" s="23">
        <f t="shared" si="2"/>
        <v>7030000</v>
      </c>
      <c r="H10" s="23">
        <f t="shared" si="2"/>
        <v>0</v>
      </c>
      <c r="I10" s="7"/>
      <c r="J10" s="7"/>
      <c r="K10" s="7"/>
    </row>
    <row r="11" spans="1:12" ht="14.25">
      <c r="A11" s="24"/>
      <c r="B11" s="20"/>
      <c r="C11" s="25">
        <f t="shared" si="2"/>
        <v>90331973</v>
      </c>
      <c r="D11" s="25">
        <f t="shared" si="2"/>
        <v>99348634</v>
      </c>
      <c r="E11" s="25">
        <f t="shared" si="2"/>
        <v>63145000</v>
      </c>
      <c r="F11" s="25">
        <f t="shared" si="2"/>
        <v>56125000</v>
      </c>
      <c r="G11" s="25">
        <f t="shared" si="2"/>
        <v>7020000</v>
      </c>
      <c r="H11" s="25">
        <f t="shared" si="2"/>
        <v>0</v>
      </c>
      <c r="I11" s="7"/>
      <c r="K11" s="8"/>
      <c r="L11" s="7"/>
    </row>
    <row r="12" spans="1:9" ht="14.25">
      <c r="A12" s="22" t="s">
        <v>6</v>
      </c>
      <c r="B12" s="17" t="s">
        <v>7</v>
      </c>
      <c r="C12" s="26">
        <f aca="true" t="shared" si="3" ref="C12:H13">C38+C60+C106+C126</f>
        <v>11962888</v>
      </c>
      <c r="D12" s="26">
        <f t="shared" si="3"/>
        <v>11962888</v>
      </c>
      <c r="E12" s="26">
        <f t="shared" si="3"/>
        <v>6539141</v>
      </c>
      <c r="F12" s="26">
        <f t="shared" si="3"/>
        <v>6539141</v>
      </c>
      <c r="G12" s="26">
        <f t="shared" si="3"/>
        <v>0</v>
      </c>
      <c r="H12" s="26">
        <f t="shared" si="3"/>
        <v>0</v>
      </c>
      <c r="I12" s="8"/>
    </row>
    <row r="13" spans="1:12" ht="14.25">
      <c r="A13" s="24"/>
      <c r="B13" s="20"/>
      <c r="C13" s="27">
        <f t="shared" si="3"/>
        <v>11350000</v>
      </c>
      <c r="D13" s="27">
        <f t="shared" si="3"/>
        <v>11350000</v>
      </c>
      <c r="E13" s="27">
        <f t="shared" si="3"/>
        <v>6495000</v>
      </c>
      <c r="F13" s="27">
        <f t="shared" si="3"/>
        <v>6495000</v>
      </c>
      <c r="G13" s="27">
        <f t="shared" si="3"/>
        <v>0</v>
      </c>
      <c r="H13" s="27">
        <f t="shared" si="3"/>
        <v>0</v>
      </c>
      <c r="J13" s="7"/>
      <c r="L13" s="7"/>
    </row>
    <row r="14" spans="1:12" ht="14.25">
      <c r="A14" s="28" t="s">
        <v>4</v>
      </c>
      <c r="B14" s="29" t="s">
        <v>13</v>
      </c>
      <c r="C14" s="23">
        <f>C18+C24+C42+C64+C78+C110+C130</f>
        <v>27364220</v>
      </c>
      <c r="D14" s="23">
        <f>D18+D24+D42+D64+D78+D110+D130</f>
        <v>27364220</v>
      </c>
      <c r="E14" s="23">
        <f>E18+E24+E42+E64+E78+E110+E130</f>
        <v>26426811</v>
      </c>
      <c r="F14" s="23">
        <f>F18+F24+F42+F64+F78+F110+F130</f>
        <v>26426811</v>
      </c>
      <c r="G14" s="23">
        <f>G18+G42+G64+G78+G110+G130</f>
        <v>0</v>
      </c>
      <c r="H14" s="23">
        <f>H18+H42+H64+H78+H110+H130</f>
        <v>0</v>
      </c>
      <c r="I14" s="7"/>
      <c r="K14" s="8"/>
      <c r="L14" s="7"/>
    </row>
    <row r="15" spans="1:11" ht="13.5" customHeight="1">
      <c r="A15" s="28"/>
      <c r="B15" s="29"/>
      <c r="C15" s="27">
        <f aca="true" t="shared" si="4" ref="C15:H15">C43+C65+C111+C19+C81+C131</f>
        <v>0</v>
      </c>
      <c r="D15" s="27">
        <f t="shared" si="4"/>
        <v>0</v>
      </c>
      <c r="E15" s="27">
        <f t="shared" si="4"/>
        <v>0</v>
      </c>
      <c r="F15" s="27">
        <f t="shared" si="4"/>
        <v>0</v>
      </c>
      <c r="G15" s="27">
        <f t="shared" si="4"/>
        <v>0</v>
      </c>
      <c r="H15" s="27">
        <f t="shared" si="4"/>
        <v>0</v>
      </c>
      <c r="K15" s="8"/>
    </row>
    <row r="16" spans="1:11" ht="14.25">
      <c r="A16" s="104" t="s">
        <v>39</v>
      </c>
      <c r="B16" s="105"/>
      <c r="C16" s="23">
        <f aca="true" t="shared" si="5" ref="C16:H19">C18</f>
        <v>126000</v>
      </c>
      <c r="D16" s="23">
        <f t="shared" si="5"/>
        <v>126000</v>
      </c>
      <c r="E16" s="23">
        <f t="shared" si="5"/>
        <v>126000</v>
      </c>
      <c r="F16" s="23">
        <f t="shared" si="5"/>
        <v>126000</v>
      </c>
      <c r="G16" s="23">
        <f t="shared" si="5"/>
        <v>0</v>
      </c>
      <c r="H16" s="23">
        <f t="shared" si="5"/>
        <v>0</v>
      </c>
      <c r="K16" s="8"/>
    </row>
    <row r="17" spans="1:11" ht="14.25">
      <c r="A17" s="108" t="s">
        <v>5</v>
      </c>
      <c r="B17" s="109"/>
      <c r="C17" s="25">
        <f t="shared" si="5"/>
        <v>0</v>
      </c>
      <c r="D17" s="25">
        <f t="shared" si="5"/>
        <v>0</v>
      </c>
      <c r="E17" s="25">
        <f t="shared" si="5"/>
        <v>0</v>
      </c>
      <c r="F17" s="25">
        <f t="shared" si="5"/>
        <v>0</v>
      </c>
      <c r="G17" s="25">
        <f t="shared" si="5"/>
        <v>0</v>
      </c>
      <c r="H17" s="25">
        <f t="shared" si="5"/>
        <v>0</v>
      </c>
      <c r="K17" s="8"/>
    </row>
    <row r="18" spans="1:11" ht="14.25">
      <c r="A18" s="22" t="s">
        <v>4</v>
      </c>
      <c r="B18" s="17" t="s">
        <v>13</v>
      </c>
      <c r="C18" s="37">
        <f t="shared" si="5"/>
        <v>126000</v>
      </c>
      <c r="D18" s="37">
        <f t="shared" si="5"/>
        <v>126000</v>
      </c>
      <c r="E18" s="37">
        <f t="shared" si="5"/>
        <v>126000</v>
      </c>
      <c r="F18" s="37">
        <f t="shared" si="5"/>
        <v>126000</v>
      </c>
      <c r="G18" s="37">
        <f t="shared" si="5"/>
        <v>0</v>
      </c>
      <c r="H18" s="37">
        <f t="shared" si="5"/>
        <v>0</v>
      </c>
      <c r="K18" s="8"/>
    </row>
    <row r="19" spans="1:11" ht="14.25">
      <c r="A19" s="31"/>
      <c r="B19" s="32" t="s">
        <v>5</v>
      </c>
      <c r="C19" s="39">
        <f t="shared" si="5"/>
        <v>0</v>
      </c>
      <c r="D19" s="39">
        <f t="shared" si="5"/>
        <v>0</v>
      </c>
      <c r="E19" s="39">
        <f t="shared" si="5"/>
        <v>0</v>
      </c>
      <c r="F19" s="39">
        <f t="shared" si="5"/>
        <v>0</v>
      </c>
      <c r="G19" s="39">
        <f t="shared" si="5"/>
        <v>0</v>
      </c>
      <c r="H19" s="39">
        <f t="shared" si="5"/>
        <v>0</v>
      </c>
      <c r="K19" s="8"/>
    </row>
    <row r="20" spans="1:11" ht="14.25">
      <c r="A20" s="16">
        <v>1</v>
      </c>
      <c r="B20" s="58" t="s">
        <v>23</v>
      </c>
      <c r="C20" s="37">
        <v>126000</v>
      </c>
      <c r="D20" s="37">
        <v>126000</v>
      </c>
      <c r="E20" s="37">
        <v>126000</v>
      </c>
      <c r="F20" s="37">
        <v>126000</v>
      </c>
      <c r="G20" s="37">
        <v>0</v>
      </c>
      <c r="H20" s="37">
        <v>0</v>
      </c>
      <c r="K20" s="8"/>
    </row>
    <row r="21" spans="1:11" ht="14.25">
      <c r="A21" s="64"/>
      <c r="B21" s="29"/>
      <c r="C21" s="65">
        <v>0</v>
      </c>
      <c r="D21" s="65">
        <v>0</v>
      </c>
      <c r="E21" s="65">
        <v>0</v>
      </c>
      <c r="F21" s="65">
        <v>0</v>
      </c>
      <c r="G21" s="65">
        <v>0</v>
      </c>
      <c r="H21" s="65">
        <v>0</v>
      </c>
      <c r="K21" s="8"/>
    </row>
    <row r="22" spans="1:11" ht="14.25">
      <c r="A22" s="104" t="s">
        <v>51</v>
      </c>
      <c r="B22" s="105"/>
      <c r="C22" s="23">
        <f>C24</f>
        <v>208700</v>
      </c>
      <c r="D22" s="23">
        <f>D24</f>
        <v>208700</v>
      </c>
      <c r="E22" s="23">
        <f>E24</f>
        <v>208700</v>
      </c>
      <c r="F22" s="23">
        <f>F24</f>
        <v>208700</v>
      </c>
      <c r="G22" s="23">
        <f>G24+G26</f>
        <v>0</v>
      </c>
      <c r="H22" s="23">
        <f>H24+H26</f>
        <v>0</v>
      </c>
      <c r="K22" s="8"/>
    </row>
    <row r="23" spans="1:11" ht="14.25">
      <c r="A23" s="108" t="s">
        <v>5</v>
      </c>
      <c r="B23" s="109"/>
      <c r="C23" s="25">
        <f aca="true" t="shared" si="6" ref="C23:H23">C25+C27</f>
        <v>0</v>
      </c>
      <c r="D23" s="25">
        <f t="shared" si="6"/>
        <v>0</v>
      </c>
      <c r="E23" s="25">
        <f t="shared" si="6"/>
        <v>0</v>
      </c>
      <c r="F23" s="25">
        <f t="shared" si="6"/>
        <v>0</v>
      </c>
      <c r="G23" s="25">
        <f t="shared" si="6"/>
        <v>0</v>
      </c>
      <c r="H23" s="25">
        <f t="shared" si="6"/>
        <v>0</v>
      </c>
      <c r="K23" s="8"/>
    </row>
    <row r="24" spans="1:11" ht="14.25">
      <c r="A24" s="22" t="s">
        <v>4</v>
      </c>
      <c r="B24" s="17" t="s">
        <v>13</v>
      </c>
      <c r="C24" s="30">
        <f aca="true" t="shared" si="7" ref="C24:H25">C26+C28</f>
        <v>208700</v>
      </c>
      <c r="D24" s="30">
        <f t="shared" si="7"/>
        <v>208700</v>
      </c>
      <c r="E24" s="30">
        <f t="shared" si="7"/>
        <v>208700</v>
      </c>
      <c r="F24" s="30">
        <f t="shared" si="7"/>
        <v>208700</v>
      </c>
      <c r="G24" s="30">
        <f t="shared" si="7"/>
        <v>0</v>
      </c>
      <c r="H24" s="30">
        <f t="shared" si="7"/>
        <v>0</v>
      </c>
      <c r="K24" s="8"/>
    </row>
    <row r="25" spans="1:11" ht="14.25">
      <c r="A25" s="19"/>
      <c r="B25" s="32" t="s">
        <v>5</v>
      </c>
      <c r="C25" s="25">
        <f t="shared" si="7"/>
        <v>0</v>
      </c>
      <c r="D25" s="25">
        <f t="shared" si="7"/>
        <v>0</v>
      </c>
      <c r="E25" s="25">
        <f t="shared" si="7"/>
        <v>0</v>
      </c>
      <c r="F25" s="25">
        <f t="shared" si="7"/>
        <v>0</v>
      </c>
      <c r="G25" s="25">
        <f t="shared" si="7"/>
        <v>0</v>
      </c>
      <c r="H25" s="25">
        <f t="shared" si="7"/>
        <v>0</v>
      </c>
      <c r="K25" s="8"/>
    </row>
    <row r="26" spans="1:11" ht="14.25">
      <c r="A26" s="62">
        <v>1</v>
      </c>
      <c r="B26" s="58" t="s">
        <v>23</v>
      </c>
      <c r="C26" s="34">
        <v>200000</v>
      </c>
      <c r="D26" s="34">
        <v>200000</v>
      </c>
      <c r="E26" s="34">
        <v>200000</v>
      </c>
      <c r="F26" s="34">
        <v>200000</v>
      </c>
      <c r="G26" s="34">
        <v>0</v>
      </c>
      <c r="H26" s="57">
        <v>0</v>
      </c>
      <c r="K26" s="8"/>
    </row>
    <row r="27" spans="1:11" ht="14.25">
      <c r="A27" s="63"/>
      <c r="B27" s="20"/>
      <c r="C27" s="35">
        <v>0</v>
      </c>
      <c r="D27" s="35">
        <v>0</v>
      </c>
      <c r="E27" s="35">
        <f>F27+G27+H27</f>
        <v>0</v>
      </c>
      <c r="F27" s="35">
        <v>0</v>
      </c>
      <c r="G27" s="35">
        <v>0</v>
      </c>
      <c r="H27" s="36">
        <v>0</v>
      </c>
      <c r="K27" s="8"/>
    </row>
    <row r="28" spans="1:11" ht="14.25">
      <c r="A28" s="62">
        <v>2</v>
      </c>
      <c r="B28" s="58" t="s">
        <v>24</v>
      </c>
      <c r="C28" s="59">
        <v>8700</v>
      </c>
      <c r="D28" s="59">
        <v>8700</v>
      </c>
      <c r="E28" s="59">
        <v>8700</v>
      </c>
      <c r="F28" s="59">
        <v>8700</v>
      </c>
      <c r="G28" s="37">
        <v>0</v>
      </c>
      <c r="H28" s="57">
        <v>0</v>
      </c>
      <c r="K28" s="8"/>
    </row>
    <row r="29" spans="1:11" ht="14.25">
      <c r="A29" s="63"/>
      <c r="B29" s="38" t="s">
        <v>25</v>
      </c>
      <c r="C29" s="35">
        <v>0</v>
      </c>
      <c r="D29" s="35">
        <v>0</v>
      </c>
      <c r="E29" s="35">
        <f>F29+G29+H29</f>
        <v>0</v>
      </c>
      <c r="F29" s="35">
        <v>0</v>
      </c>
      <c r="G29" s="39">
        <v>0</v>
      </c>
      <c r="H29" s="36">
        <v>0</v>
      </c>
      <c r="K29" s="8"/>
    </row>
    <row r="30" spans="1:8" s="2" customFormat="1" ht="14.25">
      <c r="A30" s="107" t="s">
        <v>30</v>
      </c>
      <c r="B30" s="105"/>
      <c r="C30" s="23">
        <f aca="true" t="shared" si="8" ref="C30:H31">C32+C38+C42</f>
        <v>13229382</v>
      </c>
      <c r="D30" s="23">
        <f t="shared" si="8"/>
        <v>13229382</v>
      </c>
      <c r="E30" s="23">
        <f t="shared" si="8"/>
        <v>10002901</v>
      </c>
      <c r="F30" s="23">
        <f t="shared" si="8"/>
        <v>10002901</v>
      </c>
      <c r="G30" s="23">
        <f t="shared" si="8"/>
        <v>0</v>
      </c>
      <c r="H30" s="23">
        <f t="shared" si="8"/>
        <v>0</v>
      </c>
    </row>
    <row r="31" spans="1:8" s="2" customFormat="1" ht="14.25">
      <c r="A31" s="108" t="s">
        <v>5</v>
      </c>
      <c r="B31" s="109"/>
      <c r="C31" s="25">
        <f t="shared" si="8"/>
        <v>11347643</v>
      </c>
      <c r="D31" s="25">
        <f t="shared" si="8"/>
        <v>11347643</v>
      </c>
      <c r="E31" s="25">
        <f t="shared" si="8"/>
        <v>8465000</v>
      </c>
      <c r="F31" s="25">
        <f t="shared" si="8"/>
        <v>8465000</v>
      </c>
      <c r="G31" s="25">
        <f t="shared" si="8"/>
        <v>0</v>
      </c>
      <c r="H31" s="25">
        <f t="shared" si="8"/>
        <v>0</v>
      </c>
    </row>
    <row r="32" spans="1:11" ht="14.25">
      <c r="A32" s="22" t="s">
        <v>2</v>
      </c>
      <c r="B32" s="17" t="s">
        <v>3</v>
      </c>
      <c r="C32" s="23">
        <f aca="true" t="shared" si="9" ref="C32:H33">C34+C36</f>
        <v>6468018</v>
      </c>
      <c r="D32" s="23">
        <f t="shared" si="9"/>
        <v>6468018</v>
      </c>
      <c r="E32" s="23">
        <f t="shared" si="9"/>
        <v>6034300</v>
      </c>
      <c r="F32" s="23">
        <f t="shared" si="9"/>
        <v>6034300</v>
      </c>
      <c r="G32" s="23">
        <f t="shared" si="9"/>
        <v>0</v>
      </c>
      <c r="H32" s="23">
        <f t="shared" si="9"/>
        <v>0</v>
      </c>
      <c r="I32" s="7"/>
      <c r="J32" s="7"/>
      <c r="K32" s="7"/>
    </row>
    <row r="33" spans="1:12" ht="14.25">
      <c r="A33" s="31"/>
      <c r="B33" s="41" t="s">
        <v>5</v>
      </c>
      <c r="C33" s="25">
        <f t="shared" si="9"/>
        <v>6397643</v>
      </c>
      <c r="D33" s="25">
        <f t="shared" si="9"/>
        <v>6397643</v>
      </c>
      <c r="E33" s="25">
        <f t="shared" si="9"/>
        <v>5970000</v>
      </c>
      <c r="F33" s="25">
        <f t="shared" si="9"/>
        <v>5970000</v>
      </c>
      <c r="G33" s="25">
        <f t="shared" si="9"/>
        <v>0</v>
      </c>
      <c r="H33" s="25">
        <f t="shared" si="9"/>
        <v>0</v>
      </c>
      <c r="I33" s="7"/>
      <c r="K33" s="8"/>
      <c r="L33" s="7"/>
    </row>
    <row r="34" spans="1:12" ht="14.25">
      <c r="A34" s="102">
        <v>1</v>
      </c>
      <c r="B34" s="110" t="s">
        <v>37</v>
      </c>
      <c r="C34" s="74">
        <v>3778226</v>
      </c>
      <c r="D34" s="74">
        <v>3778226</v>
      </c>
      <c r="E34" s="74">
        <v>3293900</v>
      </c>
      <c r="F34" s="74">
        <v>3293900</v>
      </c>
      <c r="G34" s="83">
        <v>0</v>
      </c>
      <c r="H34" s="74">
        <v>0</v>
      </c>
      <c r="I34" s="7"/>
      <c r="K34" s="8"/>
      <c r="L34" s="7"/>
    </row>
    <row r="35" spans="1:12" ht="14.25">
      <c r="A35" s="103"/>
      <c r="B35" s="111"/>
      <c r="C35" s="76">
        <v>3737117</v>
      </c>
      <c r="D35" s="76">
        <v>3737117</v>
      </c>
      <c r="E35" s="76">
        <v>3270000</v>
      </c>
      <c r="F35" s="76">
        <v>3270000</v>
      </c>
      <c r="G35" s="84">
        <v>0</v>
      </c>
      <c r="H35" s="76">
        <v>0</v>
      </c>
      <c r="I35" s="7"/>
      <c r="K35" s="8"/>
      <c r="L35" s="7"/>
    </row>
    <row r="36" spans="1:8" ht="14.25">
      <c r="A36" s="102">
        <v>2</v>
      </c>
      <c r="B36" s="110" t="s">
        <v>38</v>
      </c>
      <c r="C36" s="74">
        <v>2689792</v>
      </c>
      <c r="D36" s="74">
        <v>2689792</v>
      </c>
      <c r="E36" s="74">
        <v>2740400</v>
      </c>
      <c r="F36" s="74">
        <v>2740400</v>
      </c>
      <c r="G36" s="83">
        <v>0</v>
      </c>
      <c r="H36" s="74">
        <v>0</v>
      </c>
    </row>
    <row r="37" spans="1:8" ht="14.25">
      <c r="A37" s="103"/>
      <c r="B37" s="111"/>
      <c r="C37" s="76">
        <v>2660526</v>
      </c>
      <c r="D37" s="76">
        <v>2660526</v>
      </c>
      <c r="E37" s="76">
        <v>2700000</v>
      </c>
      <c r="F37" s="76">
        <v>2700000</v>
      </c>
      <c r="G37" s="84">
        <v>0</v>
      </c>
      <c r="H37" s="76">
        <v>0</v>
      </c>
    </row>
    <row r="38" spans="1:8" ht="14.25">
      <c r="A38" s="22" t="s">
        <v>6</v>
      </c>
      <c r="B38" s="17" t="s">
        <v>7</v>
      </c>
      <c r="C38" s="23">
        <f aca="true" t="shared" si="10" ref="C38:H39">C40</f>
        <v>5228888</v>
      </c>
      <c r="D38" s="23">
        <f t="shared" si="10"/>
        <v>5228888</v>
      </c>
      <c r="E38" s="23">
        <f t="shared" si="10"/>
        <v>2502801</v>
      </c>
      <c r="F38" s="23">
        <f t="shared" si="10"/>
        <v>2502801</v>
      </c>
      <c r="G38" s="23">
        <f t="shared" si="10"/>
        <v>0</v>
      </c>
      <c r="H38" s="23">
        <f t="shared" si="10"/>
        <v>0</v>
      </c>
    </row>
    <row r="39" spans="1:8" ht="14.25">
      <c r="A39" s="31"/>
      <c r="B39" s="41" t="s">
        <v>5</v>
      </c>
      <c r="C39" s="25">
        <f t="shared" si="10"/>
        <v>4950000</v>
      </c>
      <c r="D39" s="25">
        <f t="shared" si="10"/>
        <v>4950000</v>
      </c>
      <c r="E39" s="25">
        <f t="shared" si="10"/>
        <v>2495000</v>
      </c>
      <c r="F39" s="25">
        <f t="shared" si="10"/>
        <v>2495000</v>
      </c>
      <c r="G39" s="25">
        <f t="shared" si="10"/>
        <v>0</v>
      </c>
      <c r="H39" s="25">
        <f t="shared" si="10"/>
        <v>0</v>
      </c>
    </row>
    <row r="40" spans="1:8" ht="14.25">
      <c r="A40" s="100">
        <v>3</v>
      </c>
      <c r="B40" s="121" t="s">
        <v>60</v>
      </c>
      <c r="C40" s="37">
        <v>5228888</v>
      </c>
      <c r="D40" s="37">
        <v>5228888</v>
      </c>
      <c r="E40" s="37">
        <v>2502801</v>
      </c>
      <c r="F40" s="37">
        <v>2502801</v>
      </c>
      <c r="G40" s="42">
        <v>0</v>
      </c>
      <c r="H40" s="37">
        <v>0</v>
      </c>
    </row>
    <row r="41" spans="1:8" ht="14.25">
      <c r="A41" s="101"/>
      <c r="B41" s="122"/>
      <c r="C41" s="39">
        <v>4950000</v>
      </c>
      <c r="D41" s="39">
        <v>4950000</v>
      </c>
      <c r="E41" s="39">
        <v>2495000</v>
      </c>
      <c r="F41" s="39">
        <v>2495000</v>
      </c>
      <c r="G41" s="44">
        <v>0</v>
      </c>
      <c r="H41" s="39">
        <v>0</v>
      </c>
    </row>
    <row r="42" spans="1:8" ht="14.25">
      <c r="A42" s="22" t="s">
        <v>4</v>
      </c>
      <c r="B42" s="17" t="s">
        <v>13</v>
      </c>
      <c r="C42" s="30">
        <f aca="true" t="shared" si="11" ref="C42:F43">C44+C46+C48</f>
        <v>1532476</v>
      </c>
      <c r="D42" s="30">
        <f t="shared" si="11"/>
        <v>1532476</v>
      </c>
      <c r="E42" s="30">
        <f t="shared" si="11"/>
        <v>1465800</v>
      </c>
      <c r="F42" s="30">
        <f t="shared" si="11"/>
        <v>1465800</v>
      </c>
      <c r="G42" s="30">
        <f>G44+G46+G48</f>
        <v>0</v>
      </c>
      <c r="H42" s="30">
        <f>H44+H46+H48</f>
        <v>0</v>
      </c>
    </row>
    <row r="43" spans="1:8" ht="14.25">
      <c r="A43" s="19"/>
      <c r="B43" s="32" t="s">
        <v>5</v>
      </c>
      <c r="C43" s="25">
        <f t="shared" si="11"/>
        <v>0</v>
      </c>
      <c r="D43" s="25">
        <f t="shared" si="11"/>
        <v>0</v>
      </c>
      <c r="E43" s="25">
        <f t="shared" si="11"/>
        <v>0</v>
      </c>
      <c r="F43" s="25">
        <f t="shared" si="11"/>
        <v>0</v>
      </c>
      <c r="G43" s="25">
        <f>G45+G47+G49</f>
        <v>0</v>
      </c>
      <c r="H43" s="25">
        <f>H45+H47+H49</f>
        <v>0</v>
      </c>
    </row>
    <row r="44" spans="1:8" ht="14.25">
      <c r="A44" s="62">
        <v>4</v>
      </c>
      <c r="B44" s="58" t="s">
        <v>23</v>
      </c>
      <c r="C44" s="34">
        <v>1206750</v>
      </c>
      <c r="D44" s="34">
        <v>1206750</v>
      </c>
      <c r="E44" s="34">
        <v>1206750</v>
      </c>
      <c r="F44" s="34">
        <v>1206750</v>
      </c>
      <c r="G44" s="34">
        <v>0</v>
      </c>
      <c r="H44" s="57">
        <v>0</v>
      </c>
    </row>
    <row r="45" spans="1:8" ht="14.25">
      <c r="A45" s="63"/>
      <c r="B45" s="20"/>
      <c r="C45" s="35">
        <v>0</v>
      </c>
      <c r="D45" s="35">
        <v>0</v>
      </c>
      <c r="E45" s="35">
        <f>F45+G45+H45</f>
        <v>0</v>
      </c>
      <c r="F45" s="35">
        <v>0</v>
      </c>
      <c r="G45" s="35">
        <v>0</v>
      </c>
      <c r="H45" s="36">
        <v>0</v>
      </c>
    </row>
    <row r="46" spans="1:8" ht="14.25">
      <c r="A46" s="62">
        <v>5</v>
      </c>
      <c r="B46" s="58" t="s">
        <v>24</v>
      </c>
      <c r="C46" s="59">
        <v>142900</v>
      </c>
      <c r="D46" s="59">
        <v>142900</v>
      </c>
      <c r="E46" s="59">
        <v>142900</v>
      </c>
      <c r="F46" s="59">
        <v>142900</v>
      </c>
      <c r="G46" s="37">
        <v>0</v>
      </c>
      <c r="H46" s="57">
        <v>0</v>
      </c>
    </row>
    <row r="47" spans="1:8" ht="14.25">
      <c r="A47" s="63"/>
      <c r="B47" s="38" t="s">
        <v>25</v>
      </c>
      <c r="C47" s="35">
        <v>0</v>
      </c>
      <c r="D47" s="35">
        <v>0</v>
      </c>
      <c r="E47" s="35">
        <f>F47+G47+H47</f>
        <v>0</v>
      </c>
      <c r="F47" s="35">
        <v>0</v>
      </c>
      <c r="G47" s="39">
        <v>0</v>
      </c>
      <c r="H47" s="36">
        <v>0</v>
      </c>
    </row>
    <row r="48" spans="1:8" s="2" customFormat="1" ht="14.25">
      <c r="A48" s="62">
        <v>6</v>
      </c>
      <c r="B48" s="40" t="s">
        <v>27</v>
      </c>
      <c r="C48" s="37">
        <v>182826</v>
      </c>
      <c r="D48" s="37">
        <v>182826</v>
      </c>
      <c r="E48" s="37">
        <v>116150</v>
      </c>
      <c r="F48" s="37">
        <v>116150</v>
      </c>
      <c r="G48" s="37">
        <v>0</v>
      </c>
      <c r="H48" s="37">
        <v>0</v>
      </c>
    </row>
    <row r="49" spans="1:8" s="2" customFormat="1" ht="14.25">
      <c r="A49" s="63"/>
      <c r="B49" s="36" t="s">
        <v>28</v>
      </c>
      <c r="C49" s="39">
        <v>0</v>
      </c>
      <c r="D49" s="39">
        <v>0</v>
      </c>
      <c r="E49" s="39">
        <v>0</v>
      </c>
      <c r="F49" s="39">
        <v>0</v>
      </c>
      <c r="G49" s="39">
        <v>0</v>
      </c>
      <c r="H49" s="39">
        <v>0</v>
      </c>
    </row>
    <row r="50" spans="1:8" s="2" customFormat="1" ht="14.25">
      <c r="A50" s="112" t="s">
        <v>29</v>
      </c>
      <c r="B50" s="113"/>
      <c r="C50" s="23">
        <f aca="true" t="shared" si="12" ref="C50:H51">C52+C60+C64</f>
        <v>32310747</v>
      </c>
      <c r="D50" s="23">
        <f t="shared" si="12"/>
        <v>32310747</v>
      </c>
      <c r="E50" s="23">
        <f t="shared" si="12"/>
        <v>20341235</v>
      </c>
      <c r="F50" s="23">
        <f t="shared" si="12"/>
        <v>18841235</v>
      </c>
      <c r="G50" s="23">
        <f t="shared" si="12"/>
        <v>1500000</v>
      </c>
      <c r="H50" s="23">
        <f t="shared" si="12"/>
        <v>0</v>
      </c>
    </row>
    <row r="51" spans="1:8" s="2" customFormat="1" ht="14.25">
      <c r="A51" s="108" t="s">
        <v>5</v>
      </c>
      <c r="B51" s="109"/>
      <c r="C51" s="25">
        <f t="shared" si="12"/>
        <v>26980548</v>
      </c>
      <c r="D51" s="25">
        <f t="shared" si="12"/>
        <v>26980548</v>
      </c>
      <c r="E51" s="25">
        <f t="shared" si="12"/>
        <v>18907000</v>
      </c>
      <c r="F51" s="25">
        <f t="shared" si="12"/>
        <v>17412000</v>
      </c>
      <c r="G51" s="25">
        <f t="shared" si="12"/>
        <v>1495000</v>
      </c>
      <c r="H51" s="25">
        <f t="shared" si="12"/>
        <v>0</v>
      </c>
    </row>
    <row r="52" spans="1:8" ht="14.25">
      <c r="A52" s="22" t="s">
        <v>2</v>
      </c>
      <c r="B52" s="17" t="s">
        <v>33</v>
      </c>
      <c r="C52" s="23">
        <f aca="true" t="shared" si="13" ref="C52:H53">C54+C56+C58</f>
        <v>23920912</v>
      </c>
      <c r="D52" s="23">
        <f t="shared" si="13"/>
        <v>23920912</v>
      </c>
      <c r="E52" s="23">
        <f t="shared" si="13"/>
        <v>14946200</v>
      </c>
      <c r="F52" s="23">
        <f t="shared" si="13"/>
        <v>13446200</v>
      </c>
      <c r="G52" s="23">
        <f t="shared" si="13"/>
        <v>1500000</v>
      </c>
      <c r="H52" s="23">
        <f t="shared" si="13"/>
        <v>0</v>
      </c>
    </row>
    <row r="53" spans="1:8" ht="14.25">
      <c r="A53" s="31"/>
      <c r="B53" s="20" t="s">
        <v>5</v>
      </c>
      <c r="C53" s="25">
        <f t="shared" si="13"/>
        <v>20580548</v>
      </c>
      <c r="D53" s="25">
        <f t="shared" si="13"/>
        <v>20580548</v>
      </c>
      <c r="E53" s="25">
        <f t="shared" si="13"/>
        <v>14907000</v>
      </c>
      <c r="F53" s="25">
        <f t="shared" si="13"/>
        <v>13412000</v>
      </c>
      <c r="G53" s="25">
        <f t="shared" si="13"/>
        <v>1495000</v>
      </c>
      <c r="H53" s="25">
        <f t="shared" si="13"/>
        <v>0</v>
      </c>
    </row>
    <row r="54" spans="1:8" ht="14.25">
      <c r="A54" s="100">
        <v>1</v>
      </c>
      <c r="B54" s="95" t="s">
        <v>56</v>
      </c>
      <c r="C54" s="37">
        <v>2880000</v>
      </c>
      <c r="D54" s="37">
        <v>2880000</v>
      </c>
      <c r="E54" s="37">
        <v>1726000</v>
      </c>
      <c r="F54" s="37">
        <v>1726000</v>
      </c>
      <c r="G54" s="34">
        <v>0</v>
      </c>
      <c r="H54" s="34">
        <v>0</v>
      </c>
    </row>
    <row r="55" spans="1:8" ht="14.25">
      <c r="A55" s="101"/>
      <c r="B55" s="96"/>
      <c r="C55" s="39">
        <v>2852950</v>
      </c>
      <c r="D55" s="39">
        <v>2852950</v>
      </c>
      <c r="E55" s="39">
        <v>1722000</v>
      </c>
      <c r="F55" s="39">
        <v>1722000</v>
      </c>
      <c r="G55" s="43">
        <v>0</v>
      </c>
      <c r="H55" s="43">
        <v>0</v>
      </c>
    </row>
    <row r="56" spans="1:8" ht="14.25">
      <c r="A56" s="100">
        <v>3</v>
      </c>
      <c r="B56" s="95" t="s">
        <v>54</v>
      </c>
      <c r="C56" s="37">
        <v>7855538</v>
      </c>
      <c r="D56" s="37">
        <v>7855538</v>
      </c>
      <c r="E56" s="37">
        <v>3100000</v>
      </c>
      <c r="F56" s="37">
        <v>3100000</v>
      </c>
      <c r="G56" s="34">
        <v>0</v>
      </c>
      <c r="H56" s="34">
        <v>0</v>
      </c>
    </row>
    <row r="57" spans="1:8" ht="14.25">
      <c r="A57" s="101"/>
      <c r="B57" s="96"/>
      <c r="C57" s="39">
        <v>7850000</v>
      </c>
      <c r="D57" s="39">
        <v>7850000</v>
      </c>
      <c r="E57" s="39">
        <v>3075000</v>
      </c>
      <c r="F57" s="39">
        <v>3075000</v>
      </c>
      <c r="G57" s="43">
        <v>0</v>
      </c>
      <c r="H57" s="43">
        <v>0</v>
      </c>
    </row>
    <row r="58" spans="1:8" ht="14.25">
      <c r="A58" s="102">
        <v>4</v>
      </c>
      <c r="B58" s="118" t="s">
        <v>48</v>
      </c>
      <c r="C58" s="78">
        <v>13185374</v>
      </c>
      <c r="D58" s="78">
        <v>13185374</v>
      </c>
      <c r="E58" s="79">
        <v>10120200</v>
      </c>
      <c r="F58" s="79">
        <v>8620200</v>
      </c>
      <c r="G58" s="79">
        <v>1500000</v>
      </c>
      <c r="H58" s="79">
        <v>0</v>
      </c>
    </row>
    <row r="59" spans="1:8" ht="14.25">
      <c r="A59" s="103"/>
      <c r="B59" s="119"/>
      <c r="C59" s="76">
        <v>9877598</v>
      </c>
      <c r="D59" s="76">
        <v>9877598</v>
      </c>
      <c r="E59" s="77">
        <v>10110000</v>
      </c>
      <c r="F59" s="77">
        <v>8615000</v>
      </c>
      <c r="G59" s="77">
        <v>1495000</v>
      </c>
      <c r="H59" s="77">
        <v>0</v>
      </c>
    </row>
    <row r="60" spans="1:8" ht="14.25">
      <c r="A60" s="22" t="s">
        <v>6</v>
      </c>
      <c r="B60" s="17" t="s">
        <v>7</v>
      </c>
      <c r="C60" s="23">
        <f aca="true" t="shared" si="14" ref="C60:H61">C62</f>
        <v>6734000</v>
      </c>
      <c r="D60" s="23">
        <f t="shared" si="14"/>
        <v>6734000</v>
      </c>
      <c r="E60" s="23">
        <f t="shared" si="14"/>
        <v>4036340</v>
      </c>
      <c r="F60" s="23">
        <f t="shared" si="14"/>
        <v>4036340</v>
      </c>
      <c r="G60" s="23">
        <f t="shared" si="14"/>
        <v>0</v>
      </c>
      <c r="H60" s="23">
        <f t="shared" si="14"/>
        <v>0</v>
      </c>
    </row>
    <row r="61" spans="1:8" ht="14.25">
      <c r="A61" s="31"/>
      <c r="B61" s="20" t="s">
        <v>5</v>
      </c>
      <c r="C61" s="25">
        <f t="shared" si="14"/>
        <v>6400000</v>
      </c>
      <c r="D61" s="25">
        <f t="shared" si="14"/>
        <v>6400000</v>
      </c>
      <c r="E61" s="25">
        <f t="shared" si="14"/>
        <v>4000000</v>
      </c>
      <c r="F61" s="25">
        <f t="shared" si="14"/>
        <v>4000000</v>
      </c>
      <c r="G61" s="25">
        <f t="shared" si="14"/>
        <v>0</v>
      </c>
      <c r="H61" s="25">
        <f t="shared" si="14"/>
        <v>0</v>
      </c>
    </row>
    <row r="62" spans="1:8" ht="14.25">
      <c r="A62" s="61">
        <v>5</v>
      </c>
      <c r="B62" s="95" t="s">
        <v>61</v>
      </c>
      <c r="C62" s="37">
        <v>6734000</v>
      </c>
      <c r="D62" s="37">
        <v>6734000</v>
      </c>
      <c r="E62" s="37">
        <v>4036340</v>
      </c>
      <c r="F62" s="37">
        <v>4036340</v>
      </c>
      <c r="G62" s="34">
        <v>0</v>
      </c>
      <c r="H62" s="34">
        <v>0</v>
      </c>
    </row>
    <row r="63" spans="1:8" ht="14.25">
      <c r="A63" s="61"/>
      <c r="B63" s="96"/>
      <c r="C63" s="39">
        <v>6400000</v>
      </c>
      <c r="D63" s="39">
        <v>6400000</v>
      </c>
      <c r="E63" s="39">
        <v>4000000</v>
      </c>
      <c r="F63" s="39">
        <v>4000000</v>
      </c>
      <c r="G63" s="43">
        <v>0</v>
      </c>
      <c r="H63" s="43">
        <v>0</v>
      </c>
    </row>
    <row r="64" spans="1:8" ht="14.25">
      <c r="A64" s="22" t="s">
        <v>4</v>
      </c>
      <c r="B64" s="29" t="s">
        <v>13</v>
      </c>
      <c r="C64" s="23">
        <f aca="true" t="shared" si="15" ref="C64:H65">C66+C68+C70</f>
        <v>1655835</v>
      </c>
      <c r="D64" s="23">
        <f t="shared" si="15"/>
        <v>1655835</v>
      </c>
      <c r="E64" s="23">
        <f t="shared" si="15"/>
        <v>1358695</v>
      </c>
      <c r="F64" s="23">
        <f t="shared" si="15"/>
        <v>1358695</v>
      </c>
      <c r="G64" s="23">
        <f t="shared" si="15"/>
        <v>0</v>
      </c>
      <c r="H64" s="23">
        <f t="shared" si="15"/>
        <v>0</v>
      </c>
    </row>
    <row r="65" spans="1:8" ht="14.25">
      <c r="A65" s="63"/>
      <c r="B65" s="32" t="s">
        <v>5</v>
      </c>
      <c r="C65" s="25">
        <f t="shared" si="15"/>
        <v>0</v>
      </c>
      <c r="D65" s="25">
        <f t="shared" si="15"/>
        <v>0</v>
      </c>
      <c r="E65" s="25">
        <f t="shared" si="15"/>
        <v>0</v>
      </c>
      <c r="F65" s="25">
        <f t="shared" si="15"/>
        <v>0</v>
      </c>
      <c r="G65" s="25">
        <f t="shared" si="15"/>
        <v>0</v>
      </c>
      <c r="H65" s="25">
        <f t="shared" si="15"/>
        <v>0</v>
      </c>
    </row>
    <row r="66" spans="1:8" ht="14.25">
      <c r="A66" s="62">
        <v>6</v>
      </c>
      <c r="B66" s="45" t="s">
        <v>23</v>
      </c>
      <c r="C66" s="37">
        <v>245400</v>
      </c>
      <c r="D66" s="37">
        <v>245400</v>
      </c>
      <c r="E66" s="37">
        <v>245400</v>
      </c>
      <c r="F66" s="37">
        <v>245400</v>
      </c>
      <c r="G66" s="37">
        <v>0</v>
      </c>
      <c r="H66" s="37">
        <v>0</v>
      </c>
    </row>
    <row r="67" spans="1:8" ht="14.25">
      <c r="A67" s="63"/>
      <c r="B67" s="36"/>
      <c r="C67" s="39">
        <v>0</v>
      </c>
      <c r="D67" s="39">
        <v>0</v>
      </c>
      <c r="E67" s="39">
        <f>F67+G67+H67</f>
        <v>0</v>
      </c>
      <c r="F67" s="39">
        <v>0</v>
      </c>
      <c r="G67" s="39">
        <f>0+0</f>
        <v>0</v>
      </c>
      <c r="H67" s="39">
        <f>0+0</f>
        <v>0</v>
      </c>
    </row>
    <row r="68" spans="1:8" ht="14.25">
      <c r="A68" s="62">
        <v>7</v>
      </c>
      <c r="B68" s="40" t="s">
        <v>24</v>
      </c>
      <c r="C68" s="37">
        <v>695635</v>
      </c>
      <c r="D68" s="37">
        <v>695635</v>
      </c>
      <c r="E68" s="37">
        <v>695635</v>
      </c>
      <c r="F68" s="37">
        <v>695635</v>
      </c>
      <c r="G68" s="37">
        <v>0</v>
      </c>
      <c r="H68" s="37">
        <v>0</v>
      </c>
    </row>
    <row r="69" spans="1:8" ht="14.25">
      <c r="A69" s="63"/>
      <c r="B69" s="36" t="s">
        <v>25</v>
      </c>
      <c r="C69" s="39">
        <v>0</v>
      </c>
      <c r="D69" s="39">
        <v>0</v>
      </c>
      <c r="E69" s="39">
        <f>F69+G69+H69</f>
        <v>0</v>
      </c>
      <c r="F69" s="39">
        <f>0+0</f>
        <v>0</v>
      </c>
      <c r="G69" s="39">
        <f>0+0</f>
        <v>0</v>
      </c>
      <c r="H69" s="39">
        <f>0+0</f>
        <v>0</v>
      </c>
    </row>
    <row r="70" spans="1:8" ht="14.25">
      <c r="A70" s="62">
        <v>8</v>
      </c>
      <c r="B70" s="40" t="s">
        <v>27</v>
      </c>
      <c r="C70" s="59">
        <v>714800</v>
      </c>
      <c r="D70" s="59">
        <v>714800</v>
      </c>
      <c r="E70" s="59">
        <v>417660</v>
      </c>
      <c r="F70" s="59">
        <v>417660</v>
      </c>
      <c r="G70" s="37">
        <v>0</v>
      </c>
      <c r="H70" s="37">
        <v>0</v>
      </c>
    </row>
    <row r="71" spans="1:8" ht="14.25">
      <c r="A71" s="71"/>
      <c r="B71" s="66" t="s">
        <v>28</v>
      </c>
      <c r="C71" s="72">
        <v>0</v>
      </c>
      <c r="D71" s="72">
        <v>0</v>
      </c>
      <c r="E71" s="72">
        <f>F71+G71+H71</f>
        <v>0</v>
      </c>
      <c r="F71" s="72">
        <v>0</v>
      </c>
      <c r="G71" s="65">
        <v>0</v>
      </c>
      <c r="H71" s="65">
        <v>0</v>
      </c>
    </row>
    <row r="72" spans="1:8" ht="14.25">
      <c r="A72" s="112" t="s">
        <v>45</v>
      </c>
      <c r="B72" s="113"/>
      <c r="C72" s="51">
        <f aca="true" t="shared" si="16" ref="C72:H73">C74+C78</f>
        <v>6645163</v>
      </c>
      <c r="D72" s="51">
        <f t="shared" si="16"/>
        <v>6645163</v>
      </c>
      <c r="E72" s="51">
        <f t="shared" si="16"/>
        <v>6132100</v>
      </c>
      <c r="F72" s="51">
        <f t="shared" si="16"/>
        <v>6132100</v>
      </c>
      <c r="G72" s="51">
        <f t="shared" si="16"/>
        <v>0</v>
      </c>
      <c r="H72" s="51">
        <f t="shared" si="16"/>
        <v>0</v>
      </c>
    </row>
    <row r="73" spans="1:8" ht="14.25">
      <c r="A73" s="107" t="s">
        <v>5</v>
      </c>
      <c r="B73" s="114"/>
      <c r="C73" s="56">
        <f t="shared" si="16"/>
        <v>6221851</v>
      </c>
      <c r="D73" s="56">
        <f t="shared" si="16"/>
        <v>6221851</v>
      </c>
      <c r="E73" s="56">
        <f t="shared" si="16"/>
        <v>5780000</v>
      </c>
      <c r="F73" s="56">
        <f t="shared" si="16"/>
        <v>5780000</v>
      </c>
      <c r="G73" s="56">
        <f t="shared" si="16"/>
        <v>0</v>
      </c>
      <c r="H73" s="56">
        <f t="shared" si="16"/>
        <v>0</v>
      </c>
    </row>
    <row r="74" spans="1:8" ht="14.25">
      <c r="A74" s="22" t="s">
        <v>2</v>
      </c>
      <c r="B74" s="17" t="s">
        <v>3</v>
      </c>
      <c r="C74" s="37">
        <f aca="true" t="shared" si="17" ref="C74:H75">C76</f>
        <v>6290292</v>
      </c>
      <c r="D74" s="37">
        <f t="shared" si="17"/>
        <v>6290292</v>
      </c>
      <c r="E74" s="37">
        <f t="shared" si="17"/>
        <v>5785000</v>
      </c>
      <c r="F74" s="37">
        <f t="shared" si="17"/>
        <v>5785000</v>
      </c>
      <c r="G74" s="37">
        <f t="shared" si="17"/>
        <v>0</v>
      </c>
      <c r="H74" s="37">
        <f t="shared" si="17"/>
        <v>0</v>
      </c>
    </row>
    <row r="75" spans="1:8" ht="14.25">
      <c r="A75" s="31"/>
      <c r="B75" s="20" t="s">
        <v>5</v>
      </c>
      <c r="C75" s="39">
        <f t="shared" si="17"/>
        <v>6221851</v>
      </c>
      <c r="D75" s="39">
        <f t="shared" si="17"/>
        <v>6221851</v>
      </c>
      <c r="E75" s="39">
        <f t="shared" si="17"/>
        <v>5780000</v>
      </c>
      <c r="F75" s="39">
        <f t="shared" si="17"/>
        <v>5780000</v>
      </c>
      <c r="G75" s="39">
        <f t="shared" si="17"/>
        <v>0</v>
      </c>
      <c r="H75" s="39">
        <f t="shared" si="17"/>
        <v>0</v>
      </c>
    </row>
    <row r="76" spans="1:8" ht="14.25">
      <c r="A76" s="71">
        <v>1</v>
      </c>
      <c r="B76" s="73" t="s">
        <v>49</v>
      </c>
      <c r="C76" s="37">
        <v>6290292</v>
      </c>
      <c r="D76" s="37">
        <v>6290292</v>
      </c>
      <c r="E76" s="37">
        <v>5785000</v>
      </c>
      <c r="F76" s="37">
        <v>5785000</v>
      </c>
      <c r="G76" s="37">
        <f>G78</f>
        <v>0</v>
      </c>
      <c r="H76" s="37">
        <f>H78</f>
        <v>0</v>
      </c>
    </row>
    <row r="77" spans="1:8" ht="14.25">
      <c r="A77" s="31"/>
      <c r="B77" s="69"/>
      <c r="C77" s="39">
        <v>6221851</v>
      </c>
      <c r="D77" s="39">
        <v>6221851</v>
      </c>
      <c r="E77" s="39">
        <v>5780000</v>
      </c>
      <c r="F77" s="39">
        <v>5780000</v>
      </c>
      <c r="G77" s="39">
        <f>G79</f>
        <v>0</v>
      </c>
      <c r="H77" s="39">
        <f>H79</f>
        <v>0</v>
      </c>
    </row>
    <row r="78" spans="1:8" ht="14.25">
      <c r="A78" s="53" t="s">
        <v>4</v>
      </c>
      <c r="B78" s="47" t="s">
        <v>13</v>
      </c>
      <c r="C78" s="51">
        <f aca="true" t="shared" si="18" ref="C78:H78">C80+C82+C84</f>
        <v>354871</v>
      </c>
      <c r="D78" s="51">
        <f t="shared" si="18"/>
        <v>354871</v>
      </c>
      <c r="E78" s="51">
        <f t="shared" si="18"/>
        <v>347100</v>
      </c>
      <c r="F78" s="51">
        <f t="shared" si="18"/>
        <v>347100</v>
      </c>
      <c r="G78" s="51">
        <f t="shared" si="18"/>
        <v>0</v>
      </c>
      <c r="H78" s="23">
        <f t="shared" si="18"/>
        <v>0</v>
      </c>
    </row>
    <row r="79" spans="1:8" ht="14.25">
      <c r="A79" s="54"/>
      <c r="B79" s="32" t="s">
        <v>5</v>
      </c>
      <c r="C79" s="52">
        <f aca="true" t="shared" si="19" ref="C79:H79">C81+C83</f>
        <v>0</v>
      </c>
      <c r="D79" s="52">
        <f t="shared" si="19"/>
        <v>0</v>
      </c>
      <c r="E79" s="52">
        <f t="shared" si="19"/>
        <v>0</v>
      </c>
      <c r="F79" s="52">
        <f t="shared" si="19"/>
        <v>0</v>
      </c>
      <c r="G79" s="52">
        <f t="shared" si="19"/>
        <v>0</v>
      </c>
      <c r="H79" s="25">
        <f t="shared" si="19"/>
        <v>0</v>
      </c>
    </row>
    <row r="80" spans="1:8" ht="14.25">
      <c r="A80" s="71">
        <v>2</v>
      </c>
      <c r="B80" s="58" t="s">
        <v>23</v>
      </c>
      <c r="C80" s="59">
        <v>275100</v>
      </c>
      <c r="D80" s="59">
        <v>275100</v>
      </c>
      <c r="E80" s="59">
        <v>275100</v>
      </c>
      <c r="F80" s="59">
        <v>275100</v>
      </c>
      <c r="G80" s="60">
        <v>0</v>
      </c>
      <c r="H80" s="37">
        <v>0</v>
      </c>
    </row>
    <row r="81" spans="1:8" ht="14.25">
      <c r="A81" s="71"/>
      <c r="B81" s="38"/>
      <c r="C81" s="35">
        <v>0</v>
      </c>
      <c r="D81" s="35">
        <v>0</v>
      </c>
      <c r="E81" s="35">
        <f>F81+G81+H81</f>
        <v>0</v>
      </c>
      <c r="F81" s="35">
        <v>0</v>
      </c>
      <c r="G81" s="39">
        <v>0</v>
      </c>
      <c r="H81" s="39">
        <v>0</v>
      </c>
    </row>
    <row r="82" spans="1:8" ht="14.25">
      <c r="A82" s="62">
        <v>3</v>
      </c>
      <c r="B82" s="95" t="s">
        <v>50</v>
      </c>
      <c r="C82" s="59">
        <v>17000</v>
      </c>
      <c r="D82" s="59">
        <v>17000</v>
      </c>
      <c r="E82" s="59">
        <v>17000</v>
      </c>
      <c r="F82" s="59">
        <v>17000</v>
      </c>
      <c r="G82" s="60">
        <v>0</v>
      </c>
      <c r="H82" s="37">
        <v>0</v>
      </c>
    </row>
    <row r="83" spans="1:8" ht="14.25">
      <c r="A83" s="63"/>
      <c r="B83" s="96"/>
      <c r="C83" s="35">
        <v>0</v>
      </c>
      <c r="D83" s="35">
        <v>0</v>
      </c>
      <c r="E83" s="35">
        <f>F83+G83+H83</f>
        <v>0</v>
      </c>
      <c r="F83" s="35">
        <v>0</v>
      </c>
      <c r="G83" s="39">
        <v>0</v>
      </c>
      <c r="H83" s="39">
        <v>0</v>
      </c>
    </row>
    <row r="84" spans="1:8" ht="14.25">
      <c r="A84" s="62">
        <v>4</v>
      </c>
      <c r="B84" s="40" t="s">
        <v>27</v>
      </c>
      <c r="C84" s="59">
        <v>62771</v>
      </c>
      <c r="D84" s="59">
        <v>62771</v>
      </c>
      <c r="E84" s="59">
        <v>55000</v>
      </c>
      <c r="F84" s="59">
        <v>55000</v>
      </c>
      <c r="G84" s="60">
        <v>0</v>
      </c>
      <c r="H84" s="37">
        <v>0</v>
      </c>
    </row>
    <row r="85" spans="1:8" ht="14.25">
      <c r="A85" s="63"/>
      <c r="B85" s="66" t="s">
        <v>28</v>
      </c>
      <c r="C85" s="35">
        <v>0</v>
      </c>
      <c r="D85" s="35">
        <v>0</v>
      </c>
      <c r="E85" s="35">
        <f>F85+G85+H85</f>
        <v>0</v>
      </c>
      <c r="F85" s="35">
        <v>0</v>
      </c>
      <c r="G85" s="39">
        <v>0</v>
      </c>
      <c r="H85" s="39">
        <v>0</v>
      </c>
    </row>
    <row r="86" spans="1:8" ht="14.25">
      <c r="A86" s="107" t="s">
        <v>16</v>
      </c>
      <c r="B86" s="105"/>
      <c r="C86" s="23">
        <f aca="true" t="shared" si="20" ref="C86:H87">C88+C106+C110</f>
        <v>40358679</v>
      </c>
      <c r="D86" s="23">
        <f t="shared" si="20"/>
        <v>40358679</v>
      </c>
      <c r="E86" s="23">
        <f t="shared" si="20"/>
        <v>22567000</v>
      </c>
      <c r="F86" s="23">
        <f t="shared" si="20"/>
        <v>17037000</v>
      </c>
      <c r="G86" s="23">
        <f t="shared" si="20"/>
        <v>5530000</v>
      </c>
      <c r="H86" s="23">
        <f t="shared" si="20"/>
        <v>0</v>
      </c>
    </row>
    <row r="87" spans="1:8" ht="14.25">
      <c r="A87" s="108" t="s">
        <v>5</v>
      </c>
      <c r="B87" s="109"/>
      <c r="C87" s="25">
        <f t="shared" si="20"/>
        <v>34585573</v>
      </c>
      <c r="D87" s="25">
        <f t="shared" si="20"/>
        <v>34585573</v>
      </c>
      <c r="E87" s="25">
        <f t="shared" si="20"/>
        <v>21743000</v>
      </c>
      <c r="F87" s="25">
        <f t="shared" si="20"/>
        <v>16218000</v>
      </c>
      <c r="G87" s="25">
        <f t="shared" si="20"/>
        <v>5525000</v>
      </c>
      <c r="H87" s="25">
        <f t="shared" si="20"/>
        <v>0</v>
      </c>
    </row>
    <row r="88" spans="1:8" ht="14.25">
      <c r="A88" s="22" t="s">
        <v>2</v>
      </c>
      <c r="B88" s="17" t="s">
        <v>3</v>
      </c>
      <c r="C88" s="23">
        <f aca="true" t="shared" si="21" ref="C88:H89">C90+C92+C94+C96+C98+C100+C102+C104</f>
        <v>39482557</v>
      </c>
      <c r="D88" s="23">
        <f t="shared" si="21"/>
        <v>39482557</v>
      </c>
      <c r="E88" s="23">
        <f t="shared" si="21"/>
        <v>21930700</v>
      </c>
      <c r="F88" s="23">
        <f t="shared" si="21"/>
        <v>16400700</v>
      </c>
      <c r="G88" s="23">
        <f t="shared" si="21"/>
        <v>5530000</v>
      </c>
      <c r="H88" s="23">
        <f t="shared" si="21"/>
        <v>0</v>
      </c>
    </row>
    <row r="89" spans="1:10" s="2" customFormat="1" ht="14.25">
      <c r="A89" s="19"/>
      <c r="B89" s="20" t="s">
        <v>5</v>
      </c>
      <c r="C89" s="25">
        <f t="shared" si="21"/>
        <v>34585573</v>
      </c>
      <c r="D89" s="25">
        <f t="shared" si="21"/>
        <v>34585573</v>
      </c>
      <c r="E89" s="25">
        <f t="shared" si="21"/>
        <v>21743000</v>
      </c>
      <c r="F89" s="25">
        <f t="shared" si="21"/>
        <v>16218000</v>
      </c>
      <c r="G89" s="25">
        <f t="shared" si="21"/>
        <v>5525000</v>
      </c>
      <c r="H89" s="25">
        <f t="shared" si="21"/>
        <v>0</v>
      </c>
      <c r="I89" s="5"/>
      <c r="J89" s="5"/>
    </row>
    <row r="90" spans="1:10" s="2" customFormat="1" ht="14.25">
      <c r="A90" s="16">
        <v>1</v>
      </c>
      <c r="B90" s="95" t="s">
        <v>40</v>
      </c>
      <c r="C90" s="34">
        <v>1521829</v>
      </c>
      <c r="D90" s="42">
        <v>1521829</v>
      </c>
      <c r="E90" s="60">
        <v>904000</v>
      </c>
      <c r="F90" s="37">
        <v>904000</v>
      </c>
      <c r="G90" s="34">
        <v>0</v>
      </c>
      <c r="H90" s="34">
        <v>0</v>
      </c>
      <c r="I90" s="5"/>
      <c r="J90" s="5"/>
    </row>
    <row r="91" spans="1:10" s="2" customFormat="1" ht="14.25">
      <c r="A91" s="19"/>
      <c r="B91" s="96"/>
      <c r="C91" s="43">
        <v>1505271</v>
      </c>
      <c r="D91" s="44">
        <v>1505271</v>
      </c>
      <c r="E91" s="35">
        <v>900000</v>
      </c>
      <c r="F91" s="39">
        <v>900000</v>
      </c>
      <c r="G91" s="43">
        <v>0</v>
      </c>
      <c r="H91" s="43">
        <v>0</v>
      </c>
      <c r="I91" s="5"/>
      <c r="J91" s="5"/>
    </row>
    <row r="92" spans="1:10" s="2" customFormat="1" ht="14.25">
      <c r="A92" s="61">
        <v>2</v>
      </c>
      <c r="B92" s="95" t="s">
        <v>41</v>
      </c>
      <c r="C92" s="34">
        <v>2899065</v>
      </c>
      <c r="D92" s="42">
        <v>2899065</v>
      </c>
      <c r="E92" s="60">
        <v>1733800</v>
      </c>
      <c r="F92" s="60">
        <v>1733800</v>
      </c>
      <c r="G92" s="37">
        <v>0</v>
      </c>
      <c r="H92" s="34">
        <v>0</v>
      </c>
      <c r="I92" s="5"/>
      <c r="J92" s="5"/>
    </row>
    <row r="93" spans="1:10" s="2" customFormat="1" ht="14.25">
      <c r="A93" s="61"/>
      <c r="B93" s="96"/>
      <c r="C93" s="43">
        <v>2867522</v>
      </c>
      <c r="D93" s="44">
        <v>2867522</v>
      </c>
      <c r="E93" s="72">
        <v>1728000</v>
      </c>
      <c r="F93" s="72">
        <v>1728000</v>
      </c>
      <c r="G93" s="39">
        <v>0</v>
      </c>
      <c r="H93" s="43">
        <v>0</v>
      </c>
      <c r="I93" s="5"/>
      <c r="J93" s="5"/>
    </row>
    <row r="94" spans="1:10" s="2" customFormat="1" ht="14.25">
      <c r="A94" s="16">
        <v>3</v>
      </c>
      <c r="B94" s="95" t="s">
        <v>42</v>
      </c>
      <c r="C94" s="34">
        <v>1160303</v>
      </c>
      <c r="D94" s="42">
        <v>1160303</v>
      </c>
      <c r="E94" s="60">
        <v>698500</v>
      </c>
      <c r="F94" s="37">
        <v>698500</v>
      </c>
      <c r="G94" s="34">
        <v>0</v>
      </c>
      <c r="H94" s="34">
        <v>0</v>
      </c>
      <c r="I94" s="5"/>
      <c r="J94" s="5"/>
    </row>
    <row r="95" spans="1:10" s="2" customFormat="1" ht="14.25">
      <c r="A95" s="19"/>
      <c r="B95" s="96"/>
      <c r="C95" s="43">
        <v>1147678</v>
      </c>
      <c r="D95" s="44">
        <v>1147678</v>
      </c>
      <c r="E95" s="35">
        <v>695000</v>
      </c>
      <c r="F95" s="39">
        <v>695000</v>
      </c>
      <c r="G95" s="43">
        <v>0</v>
      </c>
      <c r="H95" s="43">
        <v>0</v>
      </c>
      <c r="I95" s="5"/>
      <c r="J95" s="5"/>
    </row>
    <row r="96" spans="1:10" s="2" customFormat="1" ht="14.25">
      <c r="A96" s="61">
        <v>4</v>
      </c>
      <c r="B96" s="95" t="s">
        <v>43</v>
      </c>
      <c r="C96" s="37">
        <v>2640621</v>
      </c>
      <c r="D96" s="60">
        <v>2640621</v>
      </c>
      <c r="E96" s="59">
        <v>1587600</v>
      </c>
      <c r="F96" s="59">
        <v>1587600</v>
      </c>
      <c r="G96" s="34">
        <v>0</v>
      </c>
      <c r="H96" s="34">
        <v>0</v>
      </c>
      <c r="I96" s="5"/>
      <c r="J96" s="5"/>
    </row>
    <row r="97" spans="1:10" s="2" customFormat="1" ht="14.25">
      <c r="A97" s="61"/>
      <c r="B97" s="96"/>
      <c r="C97" s="39">
        <v>2611890</v>
      </c>
      <c r="D97" s="35">
        <v>2611890</v>
      </c>
      <c r="E97" s="35">
        <v>1584000</v>
      </c>
      <c r="F97" s="35">
        <v>1584000</v>
      </c>
      <c r="G97" s="43">
        <v>0</v>
      </c>
      <c r="H97" s="43">
        <v>0</v>
      </c>
      <c r="I97" s="5"/>
      <c r="J97" s="5"/>
    </row>
    <row r="98" spans="1:10" s="2" customFormat="1" ht="14.25">
      <c r="A98" s="86">
        <v>5</v>
      </c>
      <c r="B98" s="124" t="s">
        <v>44</v>
      </c>
      <c r="C98" s="79">
        <v>1829520</v>
      </c>
      <c r="D98" s="79">
        <v>1829520</v>
      </c>
      <c r="E98" s="79">
        <v>1116800</v>
      </c>
      <c r="F98" s="79">
        <v>1116800</v>
      </c>
      <c r="G98" s="79">
        <v>0</v>
      </c>
      <c r="H98" s="79">
        <v>0</v>
      </c>
      <c r="I98" s="5"/>
      <c r="J98" s="5"/>
    </row>
    <row r="99" spans="1:10" s="2" customFormat="1" ht="14.25">
      <c r="A99" s="87"/>
      <c r="B99" s="119"/>
      <c r="C99" s="77">
        <v>1809614</v>
      </c>
      <c r="D99" s="77">
        <v>1809614</v>
      </c>
      <c r="E99" s="88">
        <v>1111000</v>
      </c>
      <c r="F99" s="88">
        <v>1111000</v>
      </c>
      <c r="G99" s="77">
        <v>0</v>
      </c>
      <c r="H99" s="77">
        <v>0</v>
      </c>
      <c r="I99" s="5"/>
      <c r="J99" s="5"/>
    </row>
    <row r="100" spans="1:10" s="2" customFormat="1" ht="14.25">
      <c r="A100" s="80">
        <v>6</v>
      </c>
      <c r="B100" s="125" t="s">
        <v>53</v>
      </c>
      <c r="C100" s="74">
        <v>12927219</v>
      </c>
      <c r="D100" s="74">
        <v>12927219</v>
      </c>
      <c r="E100" s="75">
        <v>12086000</v>
      </c>
      <c r="F100" s="75">
        <v>6556000</v>
      </c>
      <c r="G100" s="75">
        <v>5530000</v>
      </c>
      <c r="H100" s="75">
        <v>0</v>
      </c>
      <c r="I100" s="5"/>
      <c r="J100" s="5"/>
    </row>
    <row r="101" spans="1:10" s="2" customFormat="1" ht="14.25">
      <c r="A101" s="80"/>
      <c r="B101" s="126"/>
      <c r="C101" s="76">
        <v>8263598</v>
      </c>
      <c r="D101" s="76">
        <v>8263598</v>
      </c>
      <c r="E101" s="77">
        <v>12075000</v>
      </c>
      <c r="F101" s="77">
        <v>6550000</v>
      </c>
      <c r="G101" s="77">
        <v>5525000</v>
      </c>
      <c r="H101" s="77">
        <v>0</v>
      </c>
      <c r="I101" s="5"/>
      <c r="J101" s="5"/>
    </row>
    <row r="102" spans="1:10" s="2" customFormat="1" ht="14.25">
      <c r="A102" s="16">
        <v>7</v>
      </c>
      <c r="B102" s="95" t="s">
        <v>52</v>
      </c>
      <c r="C102" s="37">
        <v>16400000</v>
      </c>
      <c r="D102" s="37">
        <v>16400000</v>
      </c>
      <c r="E102" s="34">
        <v>3700000</v>
      </c>
      <c r="F102" s="34">
        <v>3700000</v>
      </c>
      <c r="G102" s="34">
        <v>0</v>
      </c>
      <c r="H102" s="34">
        <v>0</v>
      </c>
      <c r="I102" s="5"/>
      <c r="J102" s="5"/>
    </row>
    <row r="103" spans="1:10" s="2" customFormat="1" ht="14.25">
      <c r="A103" s="19"/>
      <c r="B103" s="96"/>
      <c r="C103" s="39">
        <v>16380000</v>
      </c>
      <c r="D103" s="39">
        <v>16380000</v>
      </c>
      <c r="E103" s="43">
        <v>3650000</v>
      </c>
      <c r="F103" s="43">
        <v>3650000</v>
      </c>
      <c r="G103" s="43">
        <v>0</v>
      </c>
      <c r="H103" s="43">
        <v>0</v>
      </c>
      <c r="I103" s="5"/>
      <c r="J103" s="5"/>
    </row>
    <row r="104" spans="1:256" s="2" customFormat="1" ht="14.25">
      <c r="A104" s="16">
        <v>8</v>
      </c>
      <c r="B104" s="95" t="s">
        <v>57</v>
      </c>
      <c r="C104" s="37">
        <v>104000</v>
      </c>
      <c r="D104" s="37">
        <v>104000</v>
      </c>
      <c r="E104" s="37">
        <v>104000</v>
      </c>
      <c r="F104" s="37">
        <v>104000</v>
      </c>
      <c r="G104" s="34">
        <v>0</v>
      </c>
      <c r="H104" s="34">
        <v>0</v>
      </c>
      <c r="I104" s="5"/>
      <c r="J104" s="5"/>
      <c r="K104" s="3"/>
      <c r="L104" s="3"/>
      <c r="M104" s="3"/>
      <c r="N104" s="3"/>
      <c r="O104" s="3"/>
      <c r="P104" s="3"/>
      <c r="Q104" s="1"/>
      <c r="S104" s="3"/>
      <c r="T104" s="3"/>
      <c r="U104" s="3"/>
      <c r="V104" s="3"/>
      <c r="W104" s="3"/>
      <c r="X104" s="3"/>
      <c r="Y104" s="1"/>
      <c r="AA104" s="3"/>
      <c r="AB104" s="3"/>
      <c r="AC104" s="3"/>
      <c r="AD104" s="3"/>
      <c r="AE104" s="3"/>
      <c r="AF104" s="3"/>
      <c r="AG104" s="1"/>
      <c r="AI104" s="3"/>
      <c r="AJ104" s="3"/>
      <c r="AK104" s="3"/>
      <c r="AL104" s="3"/>
      <c r="AM104" s="3"/>
      <c r="AN104" s="3"/>
      <c r="AO104" s="1"/>
      <c r="AQ104" s="3"/>
      <c r="AR104" s="3"/>
      <c r="AS104" s="3"/>
      <c r="AT104" s="3"/>
      <c r="AU104" s="3"/>
      <c r="AV104" s="3"/>
      <c r="AW104" s="1"/>
      <c r="AY104" s="3"/>
      <c r="AZ104" s="3"/>
      <c r="BA104" s="3"/>
      <c r="BB104" s="3"/>
      <c r="BC104" s="3"/>
      <c r="BD104" s="3"/>
      <c r="BE104" s="1"/>
      <c r="BG104" s="3"/>
      <c r="BH104" s="3"/>
      <c r="BI104" s="3"/>
      <c r="BJ104" s="3"/>
      <c r="BK104" s="3"/>
      <c r="BL104" s="3"/>
      <c r="BM104" s="1"/>
      <c r="BO104" s="3"/>
      <c r="BP104" s="3"/>
      <c r="BQ104" s="3"/>
      <c r="BR104" s="3"/>
      <c r="BS104" s="3"/>
      <c r="BT104" s="3"/>
      <c r="BU104" s="1"/>
      <c r="BW104" s="3"/>
      <c r="BX104" s="3"/>
      <c r="BY104" s="3"/>
      <c r="BZ104" s="3"/>
      <c r="CA104" s="3"/>
      <c r="CB104" s="3"/>
      <c r="CC104" s="1"/>
      <c r="CE104" s="3"/>
      <c r="CF104" s="3"/>
      <c r="CG104" s="3"/>
      <c r="CH104" s="3"/>
      <c r="CI104" s="3"/>
      <c r="CJ104" s="3"/>
      <c r="CK104" s="1"/>
      <c r="CM104" s="3"/>
      <c r="CN104" s="3"/>
      <c r="CO104" s="3"/>
      <c r="CP104" s="3"/>
      <c r="CQ104" s="3"/>
      <c r="CR104" s="3"/>
      <c r="CS104" s="1"/>
      <c r="CU104" s="3"/>
      <c r="CV104" s="3"/>
      <c r="CW104" s="3"/>
      <c r="CX104" s="3"/>
      <c r="CY104" s="3"/>
      <c r="CZ104" s="3"/>
      <c r="DA104" s="1"/>
      <c r="DC104" s="3"/>
      <c r="DD104" s="3"/>
      <c r="DE104" s="3"/>
      <c r="DF104" s="3"/>
      <c r="DG104" s="3"/>
      <c r="DH104" s="3"/>
      <c r="DI104" s="1"/>
      <c r="DK104" s="3"/>
      <c r="DL104" s="3"/>
      <c r="DM104" s="3"/>
      <c r="DN104" s="3"/>
      <c r="DO104" s="3"/>
      <c r="DP104" s="3"/>
      <c r="DQ104" s="1"/>
      <c r="DS104" s="3"/>
      <c r="DT104" s="3"/>
      <c r="DU104" s="3"/>
      <c r="DV104" s="3"/>
      <c r="DW104" s="3"/>
      <c r="DX104" s="3"/>
      <c r="DY104" s="1"/>
      <c r="EA104" s="3"/>
      <c r="EB104" s="3"/>
      <c r="EC104" s="3"/>
      <c r="ED104" s="3"/>
      <c r="EE104" s="3"/>
      <c r="EF104" s="3"/>
      <c r="EG104" s="1"/>
      <c r="EI104" s="3"/>
      <c r="EJ104" s="3"/>
      <c r="EK104" s="3"/>
      <c r="EL104" s="3"/>
      <c r="EM104" s="3"/>
      <c r="EN104" s="3"/>
      <c r="EO104" s="1"/>
      <c r="EQ104" s="3"/>
      <c r="ER104" s="3"/>
      <c r="ES104" s="3"/>
      <c r="ET104" s="3"/>
      <c r="EU104" s="3"/>
      <c r="EV104" s="3"/>
      <c r="EW104" s="1"/>
      <c r="EY104" s="3"/>
      <c r="EZ104" s="3"/>
      <c r="FA104" s="3"/>
      <c r="FB104" s="3"/>
      <c r="FC104" s="3"/>
      <c r="FD104" s="3"/>
      <c r="FE104" s="1"/>
      <c r="FG104" s="3"/>
      <c r="FH104" s="3"/>
      <c r="FI104" s="3"/>
      <c r="FJ104" s="3"/>
      <c r="FK104" s="3"/>
      <c r="FL104" s="3"/>
      <c r="FM104" s="1"/>
      <c r="FO104" s="3"/>
      <c r="FP104" s="3"/>
      <c r="FQ104" s="3"/>
      <c r="FR104" s="3"/>
      <c r="FS104" s="3"/>
      <c r="FT104" s="3"/>
      <c r="FU104" s="1"/>
      <c r="FW104" s="3"/>
      <c r="FX104" s="3"/>
      <c r="FY104" s="3"/>
      <c r="FZ104" s="3"/>
      <c r="GA104" s="3"/>
      <c r="GB104" s="3"/>
      <c r="GC104" s="1"/>
      <c r="GE104" s="3"/>
      <c r="GF104" s="3"/>
      <c r="GG104" s="3"/>
      <c r="GH104" s="3"/>
      <c r="GI104" s="3"/>
      <c r="GJ104" s="3"/>
      <c r="GK104" s="1"/>
      <c r="GM104" s="3"/>
      <c r="GN104" s="3"/>
      <c r="GO104" s="3"/>
      <c r="GP104" s="3"/>
      <c r="GQ104" s="3"/>
      <c r="GR104" s="3"/>
      <c r="GS104" s="1"/>
      <c r="GU104" s="3"/>
      <c r="GV104" s="3"/>
      <c r="GW104" s="3"/>
      <c r="GX104" s="3"/>
      <c r="GY104" s="3"/>
      <c r="GZ104" s="3"/>
      <c r="HA104" s="1"/>
      <c r="HC104" s="3"/>
      <c r="HD104" s="3"/>
      <c r="HE104" s="3"/>
      <c r="HF104" s="3"/>
      <c r="HG104" s="3"/>
      <c r="HH104" s="3"/>
      <c r="HI104" s="1"/>
      <c r="HK104" s="3"/>
      <c r="HL104" s="3"/>
      <c r="HM104" s="3"/>
      <c r="HN104" s="3"/>
      <c r="HO104" s="3"/>
      <c r="HP104" s="3"/>
      <c r="HQ104" s="1"/>
      <c r="HS104" s="3"/>
      <c r="HT104" s="3"/>
      <c r="HU104" s="3"/>
      <c r="HV104" s="3"/>
      <c r="HW104" s="3"/>
      <c r="HX104" s="3"/>
      <c r="HY104" s="1"/>
      <c r="IA104" s="3"/>
      <c r="IB104" s="3"/>
      <c r="IC104" s="3"/>
      <c r="ID104" s="3"/>
      <c r="IE104" s="3"/>
      <c r="IF104" s="3"/>
      <c r="IG104" s="1"/>
      <c r="II104" s="3"/>
      <c r="IJ104" s="3"/>
      <c r="IK104" s="3"/>
      <c r="IL104" s="3"/>
      <c r="IM104" s="3"/>
      <c r="IN104" s="3"/>
      <c r="IO104" s="1"/>
      <c r="IQ104" s="3"/>
      <c r="IR104" s="3"/>
      <c r="IS104" s="3"/>
      <c r="IT104" s="3"/>
      <c r="IU104" s="3"/>
      <c r="IV104" s="3"/>
    </row>
    <row r="105" spans="1:256" s="2" customFormat="1" ht="14.25">
      <c r="A105" s="19"/>
      <c r="B105" s="96"/>
      <c r="C105" s="39">
        <v>0</v>
      </c>
      <c r="D105" s="39">
        <v>0</v>
      </c>
      <c r="E105" s="39">
        <v>0</v>
      </c>
      <c r="F105" s="39">
        <v>0</v>
      </c>
      <c r="G105" s="43">
        <v>0</v>
      </c>
      <c r="H105" s="43">
        <v>0</v>
      </c>
      <c r="I105" s="5"/>
      <c r="J105" s="5"/>
      <c r="K105" s="4"/>
      <c r="L105" s="4"/>
      <c r="M105" s="4"/>
      <c r="N105" s="4"/>
      <c r="O105" s="4"/>
      <c r="P105" s="4"/>
      <c r="Q105" s="1"/>
      <c r="S105" s="4"/>
      <c r="T105" s="4"/>
      <c r="U105" s="4"/>
      <c r="V105" s="4"/>
      <c r="W105" s="4"/>
      <c r="X105" s="4"/>
      <c r="Y105" s="1"/>
      <c r="AA105" s="4"/>
      <c r="AB105" s="4"/>
      <c r="AC105" s="4"/>
      <c r="AD105" s="4"/>
      <c r="AE105" s="4"/>
      <c r="AF105" s="4"/>
      <c r="AG105" s="1"/>
      <c r="AI105" s="4"/>
      <c r="AJ105" s="4"/>
      <c r="AK105" s="4"/>
      <c r="AL105" s="4"/>
      <c r="AM105" s="4"/>
      <c r="AN105" s="4"/>
      <c r="AO105" s="1"/>
      <c r="AQ105" s="4"/>
      <c r="AR105" s="4"/>
      <c r="AS105" s="4"/>
      <c r="AT105" s="4"/>
      <c r="AU105" s="4"/>
      <c r="AV105" s="4"/>
      <c r="AW105" s="1"/>
      <c r="AY105" s="4"/>
      <c r="AZ105" s="4"/>
      <c r="BA105" s="4"/>
      <c r="BB105" s="4"/>
      <c r="BC105" s="4"/>
      <c r="BD105" s="4"/>
      <c r="BE105" s="1"/>
      <c r="BG105" s="4"/>
      <c r="BH105" s="4"/>
      <c r="BI105" s="4"/>
      <c r="BJ105" s="4"/>
      <c r="BK105" s="4"/>
      <c r="BL105" s="4"/>
      <c r="BM105" s="1"/>
      <c r="BO105" s="4"/>
      <c r="BP105" s="4"/>
      <c r="BQ105" s="4"/>
      <c r="BR105" s="4"/>
      <c r="BS105" s="4"/>
      <c r="BT105" s="4"/>
      <c r="BU105" s="1"/>
      <c r="BW105" s="4"/>
      <c r="BX105" s="4"/>
      <c r="BY105" s="4"/>
      <c r="BZ105" s="4"/>
      <c r="CA105" s="4"/>
      <c r="CB105" s="4"/>
      <c r="CC105" s="1"/>
      <c r="CE105" s="4"/>
      <c r="CF105" s="4"/>
      <c r="CG105" s="4"/>
      <c r="CH105" s="4"/>
      <c r="CI105" s="4"/>
      <c r="CJ105" s="4"/>
      <c r="CK105" s="1"/>
      <c r="CM105" s="4"/>
      <c r="CN105" s="4"/>
      <c r="CO105" s="4"/>
      <c r="CP105" s="4"/>
      <c r="CQ105" s="4"/>
      <c r="CR105" s="4"/>
      <c r="CS105" s="1"/>
      <c r="CU105" s="4"/>
      <c r="CV105" s="4"/>
      <c r="CW105" s="4"/>
      <c r="CX105" s="4"/>
      <c r="CY105" s="4"/>
      <c r="CZ105" s="4"/>
      <c r="DA105" s="1"/>
      <c r="DC105" s="4"/>
      <c r="DD105" s="4"/>
      <c r="DE105" s="4"/>
      <c r="DF105" s="4"/>
      <c r="DG105" s="4"/>
      <c r="DH105" s="4"/>
      <c r="DI105" s="1"/>
      <c r="DK105" s="4"/>
      <c r="DL105" s="4"/>
      <c r="DM105" s="4"/>
      <c r="DN105" s="4"/>
      <c r="DO105" s="4"/>
      <c r="DP105" s="4"/>
      <c r="DQ105" s="1"/>
      <c r="DS105" s="4"/>
      <c r="DT105" s="4"/>
      <c r="DU105" s="4"/>
      <c r="DV105" s="4"/>
      <c r="DW105" s="4"/>
      <c r="DX105" s="4"/>
      <c r="DY105" s="1"/>
      <c r="EA105" s="4"/>
      <c r="EB105" s="4"/>
      <c r="EC105" s="4"/>
      <c r="ED105" s="4"/>
      <c r="EE105" s="4"/>
      <c r="EF105" s="4"/>
      <c r="EG105" s="1"/>
      <c r="EI105" s="4"/>
      <c r="EJ105" s="4"/>
      <c r="EK105" s="4"/>
      <c r="EL105" s="4"/>
      <c r="EM105" s="4"/>
      <c r="EN105" s="4"/>
      <c r="EO105" s="1"/>
      <c r="EQ105" s="4"/>
      <c r="ER105" s="4"/>
      <c r="ES105" s="4"/>
      <c r="ET105" s="4"/>
      <c r="EU105" s="4"/>
      <c r="EV105" s="4"/>
      <c r="EW105" s="1"/>
      <c r="EY105" s="4"/>
      <c r="EZ105" s="4"/>
      <c r="FA105" s="4"/>
      <c r="FB105" s="4"/>
      <c r="FC105" s="4"/>
      <c r="FD105" s="4"/>
      <c r="FE105" s="1"/>
      <c r="FG105" s="4"/>
      <c r="FH105" s="4"/>
      <c r="FI105" s="4"/>
      <c r="FJ105" s="4"/>
      <c r="FK105" s="4"/>
      <c r="FL105" s="4"/>
      <c r="FM105" s="1"/>
      <c r="FO105" s="4"/>
      <c r="FP105" s="4"/>
      <c r="FQ105" s="4"/>
      <c r="FR105" s="4"/>
      <c r="FS105" s="4"/>
      <c r="FT105" s="4"/>
      <c r="FU105" s="1"/>
      <c r="FW105" s="4"/>
      <c r="FX105" s="4"/>
      <c r="FY105" s="4"/>
      <c r="FZ105" s="4"/>
      <c r="GA105" s="4"/>
      <c r="GB105" s="4"/>
      <c r="GC105" s="1"/>
      <c r="GE105" s="4"/>
      <c r="GF105" s="4"/>
      <c r="GG105" s="4"/>
      <c r="GH105" s="4"/>
      <c r="GI105" s="4"/>
      <c r="GJ105" s="4"/>
      <c r="GK105" s="1"/>
      <c r="GM105" s="4"/>
      <c r="GN105" s="4"/>
      <c r="GO105" s="4"/>
      <c r="GP105" s="4"/>
      <c r="GQ105" s="4"/>
      <c r="GR105" s="4"/>
      <c r="GS105" s="1"/>
      <c r="GU105" s="4"/>
      <c r="GV105" s="4"/>
      <c r="GW105" s="4"/>
      <c r="GX105" s="4"/>
      <c r="GY105" s="4"/>
      <c r="GZ105" s="4"/>
      <c r="HA105" s="1"/>
      <c r="HC105" s="4"/>
      <c r="HD105" s="4"/>
      <c r="HE105" s="4"/>
      <c r="HF105" s="4"/>
      <c r="HG105" s="4"/>
      <c r="HH105" s="4"/>
      <c r="HI105" s="1"/>
      <c r="HK105" s="4"/>
      <c r="HL105" s="4"/>
      <c r="HM105" s="4"/>
      <c r="HN105" s="4"/>
      <c r="HO105" s="4"/>
      <c r="HP105" s="4"/>
      <c r="HQ105" s="1"/>
      <c r="HS105" s="4"/>
      <c r="HT105" s="4"/>
      <c r="HU105" s="4"/>
      <c r="HV105" s="4"/>
      <c r="HW105" s="4"/>
      <c r="HX105" s="4"/>
      <c r="HY105" s="1"/>
      <c r="IA105" s="4"/>
      <c r="IB105" s="4"/>
      <c r="IC105" s="4"/>
      <c r="ID105" s="4"/>
      <c r="IE105" s="4"/>
      <c r="IF105" s="4"/>
      <c r="IG105" s="1"/>
      <c r="II105" s="4"/>
      <c r="IJ105" s="4"/>
      <c r="IK105" s="4"/>
      <c r="IL105" s="4"/>
      <c r="IM105" s="4"/>
      <c r="IN105" s="4"/>
      <c r="IO105" s="1"/>
      <c r="IQ105" s="4"/>
      <c r="IR105" s="4"/>
      <c r="IS105" s="4"/>
      <c r="IT105" s="4"/>
      <c r="IU105" s="4"/>
      <c r="IV105" s="4"/>
    </row>
    <row r="106" spans="1:8" s="9" customFormat="1" ht="15">
      <c r="A106" s="22" t="s">
        <v>6</v>
      </c>
      <c r="B106" s="47" t="s">
        <v>7</v>
      </c>
      <c r="C106" s="23">
        <f aca="true" t="shared" si="22" ref="C106:H107">C108</f>
        <v>0</v>
      </c>
      <c r="D106" s="23">
        <f t="shared" si="22"/>
        <v>0</v>
      </c>
      <c r="E106" s="23">
        <f t="shared" si="22"/>
        <v>0</v>
      </c>
      <c r="F106" s="23">
        <f t="shared" si="22"/>
        <v>0</v>
      </c>
      <c r="G106" s="23">
        <f t="shared" si="22"/>
        <v>0</v>
      </c>
      <c r="H106" s="23">
        <f t="shared" si="22"/>
        <v>0</v>
      </c>
    </row>
    <row r="107" spans="1:8" s="9" customFormat="1" ht="15">
      <c r="A107" s="48"/>
      <c r="B107" s="49" t="s">
        <v>5</v>
      </c>
      <c r="C107" s="33">
        <f t="shared" si="22"/>
        <v>0</v>
      </c>
      <c r="D107" s="33">
        <f t="shared" si="22"/>
        <v>0</v>
      </c>
      <c r="E107" s="33">
        <f t="shared" si="22"/>
        <v>0</v>
      </c>
      <c r="F107" s="33">
        <f t="shared" si="22"/>
        <v>0</v>
      </c>
      <c r="G107" s="33">
        <f t="shared" si="22"/>
        <v>0</v>
      </c>
      <c r="H107" s="33">
        <f t="shared" si="22"/>
        <v>0</v>
      </c>
    </row>
    <row r="108" spans="1:8" s="9" customFormat="1" ht="15">
      <c r="A108" s="16">
        <v>9</v>
      </c>
      <c r="B108" s="95"/>
      <c r="C108" s="34">
        <v>0</v>
      </c>
      <c r="D108" s="42">
        <v>0</v>
      </c>
      <c r="E108" s="60">
        <v>0</v>
      </c>
      <c r="F108" s="37">
        <v>0</v>
      </c>
      <c r="G108" s="34">
        <v>0</v>
      </c>
      <c r="H108" s="34">
        <v>0</v>
      </c>
    </row>
    <row r="109" spans="1:8" s="9" customFormat="1" ht="15">
      <c r="A109" s="19"/>
      <c r="B109" s="96"/>
      <c r="C109" s="43">
        <v>0</v>
      </c>
      <c r="D109" s="44">
        <v>0</v>
      </c>
      <c r="E109" s="35">
        <v>0</v>
      </c>
      <c r="F109" s="39">
        <v>0</v>
      </c>
      <c r="G109" s="43">
        <v>0</v>
      </c>
      <c r="H109" s="43">
        <v>0</v>
      </c>
    </row>
    <row r="110" spans="1:8" s="9" customFormat="1" ht="15">
      <c r="A110" s="28" t="s">
        <v>4</v>
      </c>
      <c r="B110" s="29" t="s">
        <v>13</v>
      </c>
      <c r="C110" s="50">
        <f aca="true" t="shared" si="23" ref="C110:H110">C112+C114+C116</f>
        <v>876122</v>
      </c>
      <c r="D110" s="50">
        <f t="shared" si="23"/>
        <v>876122</v>
      </c>
      <c r="E110" s="50">
        <f t="shared" si="23"/>
        <v>636300</v>
      </c>
      <c r="F110" s="50">
        <f t="shared" si="23"/>
        <v>636300</v>
      </c>
      <c r="G110" s="50">
        <f t="shared" si="23"/>
        <v>0</v>
      </c>
      <c r="H110" s="50">
        <f t="shared" si="23"/>
        <v>0</v>
      </c>
    </row>
    <row r="111" spans="1:8" s="9" customFormat="1" ht="15">
      <c r="A111" s="19"/>
      <c r="B111" s="32" t="s">
        <v>5</v>
      </c>
      <c r="C111" s="25">
        <f aca="true" t="shared" si="24" ref="C111:H111">C113+C115+C117</f>
        <v>0</v>
      </c>
      <c r="D111" s="25">
        <f t="shared" si="24"/>
        <v>0</v>
      </c>
      <c r="E111" s="25">
        <f t="shared" si="24"/>
        <v>0</v>
      </c>
      <c r="F111" s="25">
        <f t="shared" si="24"/>
        <v>0</v>
      </c>
      <c r="G111" s="25">
        <f t="shared" si="24"/>
        <v>0</v>
      </c>
      <c r="H111" s="25">
        <f t="shared" si="24"/>
        <v>0</v>
      </c>
    </row>
    <row r="112" spans="1:8" ht="14.25">
      <c r="A112" s="16">
        <v>10</v>
      </c>
      <c r="B112" s="45" t="s">
        <v>23</v>
      </c>
      <c r="C112" s="34">
        <v>0</v>
      </c>
      <c r="D112" s="34">
        <v>0</v>
      </c>
      <c r="E112" s="34">
        <v>0</v>
      </c>
      <c r="F112" s="34">
        <v>0</v>
      </c>
      <c r="G112" s="34">
        <v>0</v>
      </c>
      <c r="H112" s="34">
        <v>0</v>
      </c>
    </row>
    <row r="113" spans="1:8" ht="14.25">
      <c r="A113" s="19"/>
      <c r="B113" s="38"/>
      <c r="C113" s="35">
        <v>0</v>
      </c>
      <c r="D113" s="35">
        <v>0</v>
      </c>
      <c r="E113" s="72">
        <f>F113+G113+H113</f>
        <v>0</v>
      </c>
      <c r="F113" s="35">
        <v>0</v>
      </c>
      <c r="G113" s="35">
        <v>0</v>
      </c>
      <c r="H113" s="36">
        <v>0</v>
      </c>
    </row>
    <row r="114" spans="1:8" ht="14.25">
      <c r="A114" s="62">
        <v>11</v>
      </c>
      <c r="B114" s="40" t="s">
        <v>24</v>
      </c>
      <c r="C114" s="60">
        <v>369000</v>
      </c>
      <c r="D114" s="60">
        <v>369000</v>
      </c>
      <c r="E114" s="60">
        <v>369000</v>
      </c>
      <c r="F114" s="60">
        <v>369000</v>
      </c>
      <c r="G114" s="60">
        <v>0</v>
      </c>
      <c r="H114" s="37">
        <v>0</v>
      </c>
    </row>
    <row r="115" spans="1:8" ht="14.25">
      <c r="A115" s="63"/>
      <c r="B115" s="36" t="s">
        <v>25</v>
      </c>
      <c r="C115" s="35">
        <f>0+0</f>
        <v>0</v>
      </c>
      <c r="D115" s="35">
        <f>0+0</f>
        <v>0</v>
      </c>
      <c r="E115" s="39">
        <f>F115+G115+H115</f>
        <v>0</v>
      </c>
      <c r="F115" s="43">
        <v>0</v>
      </c>
      <c r="G115" s="39">
        <v>0</v>
      </c>
      <c r="H115" s="36">
        <v>0</v>
      </c>
    </row>
    <row r="116" spans="1:22" ht="14.25">
      <c r="A116" s="85">
        <v>12</v>
      </c>
      <c r="B116" s="89" t="s">
        <v>27</v>
      </c>
      <c r="C116" s="74">
        <v>507122</v>
      </c>
      <c r="D116" s="74">
        <v>507122</v>
      </c>
      <c r="E116" s="74">
        <v>267300</v>
      </c>
      <c r="F116" s="74">
        <v>267300</v>
      </c>
      <c r="G116" s="74">
        <v>0</v>
      </c>
      <c r="H116" s="90">
        <v>0</v>
      </c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2"/>
    </row>
    <row r="117" spans="1:22" ht="14.25">
      <c r="A117" s="91"/>
      <c r="B117" s="92" t="s">
        <v>28</v>
      </c>
      <c r="C117" s="93">
        <v>0</v>
      </c>
      <c r="D117" s="93">
        <v>0</v>
      </c>
      <c r="E117" s="76">
        <f>F117+G117+H117</f>
        <v>0</v>
      </c>
      <c r="F117" s="76">
        <v>0</v>
      </c>
      <c r="G117" s="76">
        <v>0</v>
      </c>
      <c r="H117" s="94">
        <v>0</v>
      </c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</row>
    <row r="118" spans="1:22" ht="14.25">
      <c r="A118" s="104" t="s">
        <v>46</v>
      </c>
      <c r="B118" s="105"/>
      <c r="C118" s="23">
        <f aca="true" t="shared" si="25" ref="C118:H119">C120+C126+C130</f>
        <v>77327563</v>
      </c>
      <c r="D118" s="23">
        <f t="shared" si="25"/>
        <v>90051814</v>
      </c>
      <c r="E118" s="23">
        <f t="shared" si="25"/>
        <v>37044216</v>
      </c>
      <c r="F118" s="23">
        <f t="shared" si="25"/>
        <v>37044216</v>
      </c>
      <c r="G118" s="23">
        <f t="shared" si="25"/>
        <v>0</v>
      </c>
      <c r="H118" s="23">
        <f t="shared" si="25"/>
        <v>0</v>
      </c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</row>
    <row r="119" spans="1:22" ht="14.25">
      <c r="A119" s="116" t="s">
        <v>5</v>
      </c>
      <c r="B119" s="117"/>
      <c r="C119" s="25">
        <f t="shared" si="25"/>
        <v>22546358</v>
      </c>
      <c r="D119" s="25">
        <f t="shared" si="25"/>
        <v>31563019</v>
      </c>
      <c r="E119" s="25">
        <f t="shared" si="25"/>
        <v>14745000</v>
      </c>
      <c r="F119" s="25">
        <f t="shared" si="25"/>
        <v>14745000</v>
      </c>
      <c r="G119" s="25">
        <f t="shared" si="25"/>
        <v>0</v>
      </c>
      <c r="H119" s="25">
        <f t="shared" si="25"/>
        <v>0</v>
      </c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</row>
    <row r="120" spans="1:22" ht="14.25">
      <c r="A120" s="22" t="s">
        <v>2</v>
      </c>
      <c r="B120" s="17" t="s">
        <v>3</v>
      </c>
      <c r="C120" s="23">
        <f aca="true" t="shared" si="26" ref="C120:H121">C122+C124</f>
        <v>54717347</v>
      </c>
      <c r="D120" s="23">
        <f t="shared" si="26"/>
        <v>67441598</v>
      </c>
      <c r="E120" s="23">
        <f t="shared" si="26"/>
        <v>14760000</v>
      </c>
      <c r="F120" s="23">
        <f t="shared" si="26"/>
        <v>14760000</v>
      </c>
      <c r="G120" s="23">
        <f t="shared" si="26"/>
        <v>0</v>
      </c>
      <c r="H120" s="23">
        <f t="shared" si="26"/>
        <v>0</v>
      </c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</row>
    <row r="121" spans="1:22" ht="14.25">
      <c r="A121" s="61"/>
      <c r="B121" s="41" t="s">
        <v>5</v>
      </c>
      <c r="C121" s="25">
        <f t="shared" si="26"/>
        <v>22546358</v>
      </c>
      <c r="D121" s="25">
        <f t="shared" si="26"/>
        <v>31563019</v>
      </c>
      <c r="E121" s="25">
        <f t="shared" si="26"/>
        <v>14745000</v>
      </c>
      <c r="F121" s="25">
        <f t="shared" si="26"/>
        <v>14745000</v>
      </c>
      <c r="G121" s="25">
        <f t="shared" si="26"/>
        <v>0</v>
      </c>
      <c r="H121" s="25">
        <f t="shared" si="26"/>
        <v>0</v>
      </c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</row>
    <row r="122" spans="1:22" ht="14.25">
      <c r="A122" s="67">
        <v>1</v>
      </c>
      <c r="B122" s="95" t="s">
        <v>55</v>
      </c>
      <c r="C122" s="37">
        <v>37099840</v>
      </c>
      <c r="D122" s="37">
        <v>37099840</v>
      </c>
      <c r="E122" s="34">
        <v>2960000</v>
      </c>
      <c r="F122" s="34">
        <v>2960000</v>
      </c>
      <c r="G122" s="34">
        <v>0</v>
      </c>
      <c r="H122" s="34">
        <v>0</v>
      </c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</row>
    <row r="123" spans="1:22" ht="14.25">
      <c r="A123" s="68"/>
      <c r="B123" s="96"/>
      <c r="C123" s="39">
        <v>5611184</v>
      </c>
      <c r="D123" s="39">
        <v>5611184</v>
      </c>
      <c r="E123" s="43">
        <v>2955000</v>
      </c>
      <c r="F123" s="43">
        <v>2955000</v>
      </c>
      <c r="G123" s="43">
        <v>0</v>
      </c>
      <c r="H123" s="43">
        <v>0</v>
      </c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</row>
    <row r="124" spans="1:22" ht="14.25">
      <c r="A124" s="81">
        <v>2</v>
      </c>
      <c r="B124" s="97" t="s">
        <v>47</v>
      </c>
      <c r="C124" s="37">
        <v>17617507</v>
      </c>
      <c r="D124" s="37">
        <v>30341758</v>
      </c>
      <c r="E124" s="34">
        <v>11800000</v>
      </c>
      <c r="F124" s="34">
        <v>11800000</v>
      </c>
      <c r="G124" s="34">
        <v>0</v>
      </c>
      <c r="H124" s="34">
        <v>0</v>
      </c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</row>
    <row r="125" spans="1:22" ht="11.25" customHeight="1">
      <c r="A125" s="82"/>
      <c r="B125" s="98"/>
      <c r="C125" s="39">
        <v>16935174</v>
      </c>
      <c r="D125" s="39">
        <v>25951835</v>
      </c>
      <c r="E125" s="43">
        <v>11790000</v>
      </c>
      <c r="F125" s="43">
        <v>11790000</v>
      </c>
      <c r="G125" s="43">
        <v>0</v>
      </c>
      <c r="H125" s="43">
        <v>0</v>
      </c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</row>
    <row r="126" spans="1:22" ht="14.25">
      <c r="A126" s="22" t="s">
        <v>6</v>
      </c>
      <c r="B126" s="47" t="s">
        <v>7</v>
      </c>
      <c r="C126" s="34">
        <f aca="true" t="shared" si="27" ref="C126:H127">C128</f>
        <v>0</v>
      </c>
      <c r="D126" s="34">
        <f t="shared" si="27"/>
        <v>0</v>
      </c>
      <c r="E126" s="34">
        <f t="shared" si="27"/>
        <v>0</v>
      </c>
      <c r="F126" s="34">
        <f t="shared" si="27"/>
        <v>0</v>
      </c>
      <c r="G126" s="34">
        <f t="shared" si="27"/>
        <v>0</v>
      </c>
      <c r="H126" s="34">
        <f t="shared" si="27"/>
        <v>0</v>
      </c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</row>
    <row r="127" spans="1:22" ht="14.25">
      <c r="A127" s="48"/>
      <c r="B127" s="49" t="s">
        <v>5</v>
      </c>
      <c r="C127" s="35">
        <f t="shared" si="27"/>
        <v>0</v>
      </c>
      <c r="D127" s="35">
        <f t="shared" si="27"/>
        <v>0</v>
      </c>
      <c r="E127" s="35">
        <f t="shared" si="27"/>
        <v>0</v>
      </c>
      <c r="F127" s="35">
        <f t="shared" si="27"/>
        <v>0</v>
      </c>
      <c r="G127" s="35">
        <f t="shared" si="27"/>
        <v>0</v>
      </c>
      <c r="H127" s="35">
        <f t="shared" si="27"/>
        <v>0</v>
      </c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</row>
    <row r="128" spans="1:22" ht="14.25">
      <c r="A128" s="16">
        <v>3</v>
      </c>
      <c r="B128" s="95"/>
      <c r="C128" s="37">
        <v>0</v>
      </c>
      <c r="D128" s="37">
        <v>0</v>
      </c>
      <c r="E128" s="34">
        <v>0</v>
      </c>
      <c r="F128" s="34">
        <v>0</v>
      </c>
      <c r="G128" s="34">
        <v>0</v>
      </c>
      <c r="H128" s="34">
        <v>0</v>
      </c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</row>
    <row r="129" spans="1:22" ht="14.25">
      <c r="A129" s="19"/>
      <c r="B129" s="96"/>
      <c r="C129" s="39">
        <v>0</v>
      </c>
      <c r="D129" s="39">
        <v>0</v>
      </c>
      <c r="E129" s="43">
        <v>0</v>
      </c>
      <c r="F129" s="43">
        <v>0</v>
      </c>
      <c r="G129" s="43">
        <v>0</v>
      </c>
      <c r="H129" s="43">
        <v>0</v>
      </c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</row>
    <row r="130" spans="1:22" ht="14.25">
      <c r="A130" s="28" t="s">
        <v>4</v>
      </c>
      <c r="B130" s="29" t="s">
        <v>13</v>
      </c>
      <c r="C130" s="34">
        <f aca="true" t="shared" si="28" ref="C130:H131">C132+C134+C136</f>
        <v>22610216</v>
      </c>
      <c r="D130" s="34">
        <f t="shared" si="28"/>
        <v>22610216</v>
      </c>
      <c r="E130" s="34">
        <f t="shared" si="28"/>
        <v>22284216</v>
      </c>
      <c r="F130" s="34">
        <f t="shared" si="28"/>
        <v>22284216</v>
      </c>
      <c r="G130" s="34">
        <f t="shared" si="28"/>
        <v>0</v>
      </c>
      <c r="H130" s="37">
        <f t="shared" si="28"/>
        <v>0</v>
      </c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</row>
    <row r="131" spans="1:22" ht="14.25">
      <c r="A131" s="19"/>
      <c r="B131" s="32" t="s">
        <v>5</v>
      </c>
      <c r="C131" s="35">
        <f t="shared" si="28"/>
        <v>0</v>
      </c>
      <c r="D131" s="35">
        <f t="shared" si="28"/>
        <v>0</v>
      </c>
      <c r="E131" s="35">
        <f t="shared" si="28"/>
        <v>0</v>
      </c>
      <c r="F131" s="35">
        <f t="shared" si="28"/>
        <v>0</v>
      </c>
      <c r="G131" s="35">
        <f t="shared" si="28"/>
        <v>0</v>
      </c>
      <c r="H131" s="39">
        <f t="shared" si="28"/>
        <v>0</v>
      </c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</row>
    <row r="132" spans="1:22" ht="14.25">
      <c r="A132" s="16">
        <v>4</v>
      </c>
      <c r="B132" s="45" t="s">
        <v>23</v>
      </c>
      <c r="C132" s="34">
        <v>21131916</v>
      </c>
      <c r="D132" s="34">
        <v>21131916</v>
      </c>
      <c r="E132" s="34">
        <v>21131916</v>
      </c>
      <c r="F132" s="34">
        <v>21131916</v>
      </c>
      <c r="G132" s="34">
        <v>0</v>
      </c>
      <c r="H132" s="34">
        <v>0</v>
      </c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</row>
    <row r="133" spans="1:22" ht="14.25">
      <c r="A133" s="19"/>
      <c r="B133" s="38"/>
      <c r="C133" s="35">
        <v>0</v>
      </c>
      <c r="D133" s="35">
        <v>0</v>
      </c>
      <c r="E133" s="39">
        <f>F133+G133+H133</f>
        <v>0</v>
      </c>
      <c r="F133" s="35">
        <v>0</v>
      </c>
      <c r="G133" s="35">
        <v>0</v>
      </c>
      <c r="H133" s="36">
        <v>0</v>
      </c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</row>
    <row r="134" spans="1:22" ht="14.25">
      <c r="A134" s="16">
        <v>5</v>
      </c>
      <c r="B134" s="40" t="s">
        <v>24</v>
      </c>
      <c r="C134" s="34">
        <v>866000</v>
      </c>
      <c r="D134" s="34">
        <v>866000</v>
      </c>
      <c r="E134" s="34">
        <v>866000</v>
      </c>
      <c r="F134" s="34">
        <v>866000</v>
      </c>
      <c r="G134" s="34">
        <v>0</v>
      </c>
      <c r="H134" s="34">
        <v>0</v>
      </c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</row>
    <row r="135" spans="1:22" ht="14.25">
      <c r="A135" s="19"/>
      <c r="B135" s="36" t="s">
        <v>25</v>
      </c>
      <c r="C135" s="35">
        <v>0</v>
      </c>
      <c r="D135" s="35">
        <v>0</v>
      </c>
      <c r="E135" s="39">
        <f>F135+G135+H135</f>
        <v>0</v>
      </c>
      <c r="F135" s="35">
        <v>0</v>
      </c>
      <c r="G135" s="35">
        <v>0</v>
      </c>
      <c r="H135" s="36">
        <v>0</v>
      </c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</row>
    <row r="136" spans="1:22" ht="14.25">
      <c r="A136" s="16">
        <v>6</v>
      </c>
      <c r="B136" s="40" t="s">
        <v>27</v>
      </c>
      <c r="C136" s="34">
        <v>612300</v>
      </c>
      <c r="D136" s="34">
        <v>612300</v>
      </c>
      <c r="E136" s="34">
        <v>286300</v>
      </c>
      <c r="F136" s="34">
        <v>286300</v>
      </c>
      <c r="G136" s="34">
        <v>0</v>
      </c>
      <c r="H136" s="34">
        <v>0</v>
      </c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</row>
    <row r="137" spans="1:22" ht="14.25">
      <c r="A137" s="19"/>
      <c r="B137" s="36" t="s">
        <v>28</v>
      </c>
      <c r="C137" s="35">
        <v>0</v>
      </c>
      <c r="D137" s="35">
        <v>0</v>
      </c>
      <c r="E137" s="39">
        <f>F137+G137+H137</f>
        <v>0</v>
      </c>
      <c r="F137" s="35">
        <v>0</v>
      </c>
      <c r="G137" s="35">
        <v>0</v>
      </c>
      <c r="H137" s="36">
        <v>0</v>
      </c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</row>
    <row r="138" spans="2:8" ht="14.25">
      <c r="B138" s="70" t="s">
        <v>8</v>
      </c>
      <c r="C138" s="10" t="s">
        <v>18</v>
      </c>
      <c r="D138" s="10"/>
      <c r="E138" s="70" t="s">
        <v>20</v>
      </c>
      <c r="F138" s="123" t="s">
        <v>36</v>
      </c>
      <c r="G138" s="123"/>
      <c r="H138" s="123"/>
    </row>
    <row r="139" spans="2:7" ht="14.25">
      <c r="B139" s="70" t="s">
        <v>9</v>
      </c>
      <c r="C139" s="10" t="s">
        <v>19</v>
      </c>
      <c r="D139" s="10"/>
      <c r="E139" s="70" t="s">
        <v>35</v>
      </c>
      <c r="G139" s="13" t="s">
        <v>22</v>
      </c>
    </row>
    <row r="140" spans="2:7" ht="14.25">
      <c r="B140" s="70" t="s">
        <v>34</v>
      </c>
      <c r="C140" s="10"/>
      <c r="D140" s="10"/>
      <c r="E140" s="10"/>
      <c r="F140" s="10"/>
      <c r="G140" s="10"/>
    </row>
    <row r="141" spans="2:7" ht="14.25">
      <c r="B141" s="55"/>
      <c r="C141" s="10"/>
      <c r="D141" s="10"/>
      <c r="E141" s="10"/>
      <c r="F141" s="10"/>
      <c r="G141" s="10"/>
    </row>
    <row r="142" spans="6:7" ht="14.25">
      <c r="F142" s="99" t="s">
        <v>21</v>
      </c>
      <c r="G142" s="99"/>
    </row>
    <row r="143" ht="14.25">
      <c r="C143" s="8"/>
    </row>
    <row r="145" ht="14.25">
      <c r="B145" s="11"/>
    </row>
    <row r="148" spans="2:6" ht="14.25">
      <c r="B148" s="12"/>
      <c r="C148" s="2"/>
      <c r="D148" s="2"/>
      <c r="E148" s="2"/>
      <c r="F148" s="2"/>
    </row>
    <row r="149" spans="2:6" ht="14.25">
      <c r="B149" s="2"/>
      <c r="C149" s="2"/>
      <c r="D149" s="2"/>
      <c r="E149" s="2"/>
      <c r="F149" s="2"/>
    </row>
    <row r="150" spans="2:6" ht="14.25">
      <c r="B150" s="2"/>
      <c r="C150" s="2"/>
      <c r="D150" s="2"/>
      <c r="E150" s="2"/>
      <c r="F150" s="2"/>
    </row>
    <row r="151" spans="2:6" ht="14.25">
      <c r="B151" s="2"/>
      <c r="C151" s="2"/>
      <c r="D151" s="2"/>
      <c r="E151" s="2"/>
      <c r="F151" s="2"/>
    </row>
    <row r="152" spans="2:6" ht="14.25">
      <c r="B152" s="2"/>
      <c r="C152" s="2"/>
      <c r="D152" s="120"/>
      <c r="E152" s="120"/>
      <c r="F152" s="120"/>
    </row>
    <row r="153" spans="2:6" ht="14.25">
      <c r="B153" s="2"/>
      <c r="C153" s="2"/>
      <c r="D153" s="2"/>
      <c r="E153" s="2"/>
      <c r="F153" s="2"/>
    </row>
    <row r="154" spans="2:6" ht="14.25">
      <c r="B154" s="2"/>
      <c r="C154" s="2"/>
      <c r="D154" s="120"/>
      <c r="E154" s="120"/>
      <c r="F154" s="2"/>
    </row>
    <row r="155" spans="2:6" ht="14.25">
      <c r="B155" s="2"/>
      <c r="C155" s="2"/>
      <c r="D155" s="2"/>
      <c r="E155" s="2"/>
      <c r="F155" s="2"/>
    </row>
    <row r="156" spans="2:6" ht="14.25">
      <c r="B156" s="2"/>
      <c r="C156" s="2"/>
      <c r="D156" s="115"/>
      <c r="E156" s="115"/>
      <c r="F156" s="2"/>
    </row>
    <row r="157" spans="2:6" ht="14.25">
      <c r="B157" s="2"/>
      <c r="C157" s="2"/>
      <c r="D157" s="2"/>
      <c r="E157" s="2"/>
      <c r="F157" s="2"/>
    </row>
    <row r="158" spans="2:6" ht="14.25">
      <c r="B158" s="12"/>
      <c r="C158" s="2"/>
      <c r="D158" s="115"/>
      <c r="E158" s="115"/>
      <c r="F158" s="2"/>
    </row>
    <row r="159" spans="2:6" ht="14.25">
      <c r="B159" s="2"/>
      <c r="C159" s="2"/>
      <c r="D159" s="2"/>
      <c r="E159" s="2"/>
      <c r="F159" s="2"/>
    </row>
    <row r="160" spans="2:6" ht="14.25">
      <c r="B160" s="2"/>
      <c r="C160" s="2"/>
      <c r="D160" s="115"/>
      <c r="E160" s="115"/>
      <c r="F160" s="2"/>
    </row>
    <row r="161" spans="2:6" ht="14.25">
      <c r="B161" s="2"/>
      <c r="C161" s="2"/>
      <c r="D161" s="2"/>
      <c r="E161" s="2"/>
      <c r="F161" s="2"/>
    </row>
    <row r="162" spans="2:6" ht="14.25">
      <c r="B162" s="2"/>
      <c r="C162" s="2"/>
      <c r="D162" s="115"/>
      <c r="E162" s="115"/>
      <c r="F162" s="2"/>
    </row>
    <row r="163" spans="2:6" ht="14.25">
      <c r="B163" s="2"/>
      <c r="C163" s="2"/>
      <c r="D163" s="2"/>
      <c r="E163" s="2"/>
      <c r="F163" s="2"/>
    </row>
    <row r="164" spans="2:6" ht="14.25">
      <c r="B164" s="2"/>
      <c r="C164" s="2"/>
      <c r="D164" s="2"/>
      <c r="E164" s="2"/>
      <c r="F164" s="2"/>
    </row>
    <row r="165" spans="2:6" ht="14.25">
      <c r="B165" s="2"/>
      <c r="C165" s="2"/>
      <c r="D165" s="2"/>
      <c r="E165" s="2"/>
      <c r="F165" s="2"/>
    </row>
    <row r="166" spans="2:6" ht="14.25">
      <c r="B166" s="2"/>
      <c r="C166" s="2"/>
      <c r="D166" s="2"/>
      <c r="E166" s="2"/>
      <c r="F166" s="2"/>
    </row>
    <row r="167" spans="2:6" ht="14.25">
      <c r="B167" s="2"/>
      <c r="C167" s="2"/>
      <c r="D167" s="2"/>
      <c r="E167" s="2"/>
      <c r="F167" s="2"/>
    </row>
    <row r="168" spans="2:6" ht="14.25">
      <c r="B168" s="2"/>
      <c r="C168" s="2"/>
      <c r="D168" s="2"/>
      <c r="E168" s="2"/>
      <c r="F168" s="2"/>
    </row>
  </sheetData>
  <sheetProtection/>
  <mergeCells count="59">
    <mergeCell ref="A1:E1"/>
    <mergeCell ref="A4:A6"/>
    <mergeCell ref="B4:B6"/>
    <mergeCell ref="C4:C6"/>
    <mergeCell ref="D4:D6"/>
    <mergeCell ref="A2:H2"/>
    <mergeCell ref="F4:H4"/>
    <mergeCell ref="E4:E6"/>
    <mergeCell ref="D154:E154"/>
    <mergeCell ref="D160:E160"/>
    <mergeCell ref="D158:E158"/>
    <mergeCell ref="D156:E156"/>
    <mergeCell ref="A87:B87"/>
    <mergeCell ref="B82:B83"/>
    <mergeCell ref="B96:B97"/>
    <mergeCell ref="B98:B99"/>
    <mergeCell ref="B100:B101"/>
    <mergeCell ref="B102:B103"/>
    <mergeCell ref="A86:B86"/>
    <mergeCell ref="B92:B93"/>
    <mergeCell ref="D162:E162"/>
    <mergeCell ref="A118:B118"/>
    <mergeCell ref="A119:B119"/>
    <mergeCell ref="A22:B22"/>
    <mergeCell ref="B58:B59"/>
    <mergeCell ref="D152:F152"/>
    <mergeCell ref="B40:B41"/>
    <mergeCell ref="F138:H138"/>
    <mergeCell ref="A34:A35"/>
    <mergeCell ref="B34:B35"/>
    <mergeCell ref="A36:A37"/>
    <mergeCell ref="A50:B50"/>
    <mergeCell ref="A73:B73"/>
    <mergeCell ref="A31:B31"/>
    <mergeCell ref="A72:B72"/>
    <mergeCell ref="A40:A41"/>
    <mergeCell ref="A51:B51"/>
    <mergeCell ref="B36:B37"/>
    <mergeCell ref="A16:B16"/>
    <mergeCell ref="H5:H6"/>
    <mergeCell ref="F5:F6"/>
    <mergeCell ref="A30:B30"/>
    <mergeCell ref="A23:B23"/>
    <mergeCell ref="G5:G6"/>
    <mergeCell ref="A17:B17"/>
    <mergeCell ref="A54:A55"/>
    <mergeCell ref="A56:A57"/>
    <mergeCell ref="A58:A59"/>
    <mergeCell ref="B62:B63"/>
    <mergeCell ref="B54:B55"/>
    <mergeCell ref="B56:B57"/>
    <mergeCell ref="B90:B91"/>
    <mergeCell ref="B122:B123"/>
    <mergeCell ref="B124:B125"/>
    <mergeCell ref="F142:G142"/>
    <mergeCell ref="B104:B105"/>
    <mergeCell ref="B108:B109"/>
    <mergeCell ref="B128:B129"/>
    <mergeCell ref="B94:B95"/>
  </mergeCells>
  <printOptions gridLines="1"/>
  <pageMargins left="0.71" right="0.29" top="0.23" bottom="0.15" header="0.2" footer="0.15"/>
  <pageSetup fitToHeight="7" horizontalDpi="600" verticalDpi="600" orientation="landscape" paperSize="9" scale="6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investiþii 1997</dc:title>
  <dc:subject/>
  <dc:creator>moraru mona</dc:creator>
  <cp:keywords/>
  <dc:description/>
  <cp:lastModifiedBy>sorin.munich</cp:lastModifiedBy>
  <cp:lastPrinted>2021-04-08T07:37:31Z</cp:lastPrinted>
  <dcterms:created xsi:type="dcterms:W3CDTF">1998-10-27T12:30:16Z</dcterms:created>
  <dcterms:modified xsi:type="dcterms:W3CDTF">2021-05-14T08:10:01Z</dcterms:modified>
  <cp:category/>
  <cp:version/>
  <cp:contentType/>
  <cp:contentStatus/>
</cp:coreProperties>
</file>