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<sst xmlns="http://schemas.openxmlformats.org/spreadsheetml/2006/main" count="140" uniqueCount="64">
  <si>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</si>
  <si>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</si>
  <si>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</si>
  <si>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</si>
  <si>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</si>
  <si>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</si>
  <si>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</si>
  <si>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</si>
  <si>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</si>
  <si>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</si>
  <si>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</si>
  <si>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</si>
  <si>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</si>
  <si>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</si>
  <si>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</si>
  <si>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</si>
  <si>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</si>
  <si>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</si>
  <si>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</si>
  <si>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</si>
  <si>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</si>
  <si>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</si>
  <si>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 xml:space="preserve">       ing. Szucs Zsigmond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</si>
  <si>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</si>
  <si>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</si>
  <si>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</si>
  <si>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</si>
  <si>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</si>
  <si>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</si>
  <si>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</si>
  <si>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</si>
  <si>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</si>
  <si>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</si>
  <si>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</si>
  <si>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</si>
  <si>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</si>
  <si>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Valoare totală
actualizată la
31.12.2018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</si>
  <si>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</si>
  <si>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</si>
  <si>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</si>
  <si>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</si>
  <si>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</si>
  <si>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</si>
  <si>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</si>
  <si>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</si>
  <si>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</si>
  <si>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</si>
  <si>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</si>
  <si>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</si>
  <si>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Lista obiectivelor de investiţii pe anul 2020 finanţate din FEN (fonduri externe nerambursabile)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</si>
  <si>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</si>
  <si>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</si>
  <si>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Crearea si amenajarea unei piste pentru biciclisti in zona de Nord din municipiul Satu Mare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</si>
  <si>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</si>
  <si>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</si>
  <si>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</si>
  <si>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</si>
  <si>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</si>
  <si>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Developing cross-border culture: Revitalised Theatres in Satu Mare and Uzhgorod </t>
  </si>
  <si>
    <t>ANEXA nr. 2A la HCL 156/24.09.2020</t>
  </si>
  <si>
    <t>Președinte de ședință,</t>
  </si>
  <si>
    <t>Kiss Iosif</t>
  </si>
  <si>
    <t>Secretar general,</t>
  </si>
  <si>
    <t>Mihaela Maria Racolţa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</si>
</sst>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14" fontId="5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3" fontId="13" fillId="33" borderId="21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5" xfId="0" applyFont="1" applyFill="1" applyBorder="1" applyAlignment="1">
      <alignment horizontal="left" wrapText="1"/>
    </xf>
    <xf numFmtId="0" fontId="14" fillId="33" borderId="16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16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/>
    </xf>
    <xf numFmtId="3" fontId="16" fillId="33" borderId="13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33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8"/>
  <sheetViews>
    <sheetView showGridLines="0" tabSelected="1" zoomScalePageLayoutView="0" workbookViewId="0" topLeftCell="A112">
      <pane xSplit="31515" topLeftCell="W1" activePane="topLeft" state="split"/>
      <selection pane="topLeft" activeCell="E144" sqref="E144:E145"/>
      <selection pane="topRight" activeCell="Y100" sqref="Y100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6.421875" style="5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01" t="s">
        <v>59</v>
      </c>
      <c r="B1" s="102"/>
      <c r="C1" s="102"/>
      <c r="D1" s="102"/>
      <c r="E1" s="102"/>
      <c r="F1" s="49"/>
      <c r="G1" s="49"/>
      <c r="H1" s="49"/>
    </row>
    <row r="2" spans="1:8" ht="17.25" customHeight="1">
      <c r="A2" s="105" t="s">
        <v>49</v>
      </c>
      <c r="B2" s="105"/>
      <c r="C2" s="105"/>
      <c r="D2" s="105"/>
      <c r="E2" s="105"/>
      <c r="F2" s="105"/>
      <c r="G2" s="105"/>
      <c r="H2" s="105"/>
    </row>
    <row r="3" spans="1:8" ht="17.25" customHeight="1">
      <c r="A3" s="14"/>
      <c r="B3" s="14"/>
      <c r="C3" s="14"/>
      <c r="D3" s="14"/>
      <c r="E3" s="14"/>
      <c r="F3" s="14"/>
      <c r="G3" s="14"/>
      <c r="H3" s="14" t="s">
        <v>26</v>
      </c>
    </row>
    <row r="4" spans="1:8" ht="13.5" customHeight="1">
      <c r="A4" s="103" t="s">
        <v>11</v>
      </c>
      <c r="B4" s="104" t="s">
        <v>17</v>
      </c>
      <c r="C4" s="103" t="s">
        <v>10</v>
      </c>
      <c r="D4" s="103" t="s">
        <v>36</v>
      </c>
      <c r="E4" s="103" t="s">
        <v>12</v>
      </c>
      <c r="F4" s="106" t="s">
        <v>0</v>
      </c>
      <c r="G4" s="107"/>
      <c r="H4" s="108"/>
    </row>
    <row r="5" spans="1:8" ht="17.25" customHeight="1">
      <c r="A5" s="104"/>
      <c r="B5" s="104"/>
      <c r="C5" s="103"/>
      <c r="D5" s="103"/>
      <c r="E5" s="103"/>
      <c r="F5" s="103" t="s">
        <v>15</v>
      </c>
      <c r="G5" s="103" t="s">
        <v>14</v>
      </c>
      <c r="H5" s="103" t="s">
        <v>31</v>
      </c>
    </row>
    <row r="6" spans="1:8" ht="25.5" customHeight="1">
      <c r="A6" s="104"/>
      <c r="B6" s="104"/>
      <c r="C6" s="103"/>
      <c r="D6" s="103"/>
      <c r="E6" s="103"/>
      <c r="F6" s="103"/>
      <c r="G6" s="103"/>
      <c r="H6" s="103"/>
    </row>
    <row r="7" spans="1:8" s="6" customFormat="1" ht="12.75">
      <c r="A7" s="15">
        <v>0</v>
      </c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</row>
    <row r="8" spans="1:12" ht="14.25">
      <c r="A8" s="16"/>
      <c r="B8" s="17" t="s">
        <v>1</v>
      </c>
      <c r="C8" s="18">
        <f aca="true" t="shared" si="0" ref="C8:H8">C10+C12+C14</f>
        <v>158998085</v>
      </c>
      <c r="D8" s="18">
        <f t="shared" si="0"/>
        <v>171722336</v>
      </c>
      <c r="E8" s="18">
        <f t="shared" si="0"/>
        <v>44221340</v>
      </c>
      <c r="F8" s="18">
        <f t="shared" si="0"/>
        <v>44221340</v>
      </c>
      <c r="G8" s="18">
        <f t="shared" si="0"/>
        <v>0</v>
      </c>
      <c r="H8" s="18">
        <f t="shared" si="0"/>
        <v>0</v>
      </c>
      <c r="I8" s="7"/>
      <c r="J8" s="8"/>
      <c r="K8" s="7"/>
      <c r="L8" s="7"/>
    </row>
    <row r="9" spans="1:11" ht="14.25">
      <c r="A9" s="19"/>
      <c r="B9" s="20" t="s">
        <v>0</v>
      </c>
      <c r="C9" s="21">
        <f aca="true" t="shared" si="1" ref="C9:H9">C11+C13+C15</f>
        <v>91617345</v>
      </c>
      <c r="D9" s="21">
        <f t="shared" si="1"/>
        <v>100634006</v>
      </c>
      <c r="E9" s="21">
        <f t="shared" si="1"/>
        <v>18748617</v>
      </c>
      <c r="F9" s="21">
        <f t="shared" si="1"/>
        <v>18748617</v>
      </c>
      <c r="G9" s="21">
        <f t="shared" si="1"/>
        <v>0</v>
      </c>
      <c r="H9" s="21">
        <f t="shared" si="1"/>
        <v>0</v>
      </c>
      <c r="I9" s="7"/>
      <c r="J9" s="7"/>
      <c r="K9" s="8"/>
    </row>
    <row r="10" spans="1:11" ht="14.25">
      <c r="A10" s="22" t="s">
        <v>2</v>
      </c>
      <c r="B10" s="17" t="s">
        <v>3</v>
      </c>
      <c r="C10" s="23">
        <f aca="true" t="shared" si="2" ref="C10:H11">C32+C52+C90+C120</f>
        <v>0</v>
      </c>
      <c r="D10" s="23">
        <f t="shared" si="2"/>
        <v>0</v>
      </c>
      <c r="E10" s="23">
        <f t="shared" si="2"/>
        <v>0</v>
      </c>
      <c r="F10" s="23">
        <f t="shared" si="2"/>
        <v>0</v>
      </c>
      <c r="G10" s="23">
        <f t="shared" si="2"/>
        <v>0</v>
      </c>
      <c r="H10" s="23">
        <f t="shared" si="2"/>
        <v>0</v>
      </c>
      <c r="I10" s="7"/>
      <c r="J10" s="7"/>
      <c r="K10" s="7"/>
    </row>
    <row r="11" spans="1:12" ht="14.25">
      <c r="A11" s="24"/>
      <c r="B11" s="20"/>
      <c r="C11" s="25">
        <f t="shared" si="2"/>
        <v>0</v>
      </c>
      <c r="D11" s="25">
        <f t="shared" si="2"/>
        <v>0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7"/>
      <c r="K11" s="8"/>
      <c r="L11" s="7"/>
    </row>
    <row r="12" spans="1:9" ht="14.25">
      <c r="A12" s="22" t="s">
        <v>6</v>
      </c>
      <c r="B12" s="17" t="s">
        <v>7</v>
      </c>
      <c r="C12" s="26">
        <f aca="true" t="shared" si="3" ref="C12:H13">C36+C56+C76+C94+C124</f>
        <v>132074638</v>
      </c>
      <c r="D12" s="26">
        <f t="shared" si="3"/>
        <v>144798889</v>
      </c>
      <c r="E12" s="26">
        <f t="shared" si="3"/>
        <v>18852000</v>
      </c>
      <c r="F12" s="26">
        <f t="shared" si="3"/>
        <v>18852000</v>
      </c>
      <c r="G12" s="26">
        <f t="shared" si="3"/>
        <v>0</v>
      </c>
      <c r="H12" s="26">
        <f t="shared" si="3"/>
        <v>0</v>
      </c>
      <c r="I12" s="8"/>
    </row>
    <row r="13" spans="1:12" ht="14.25">
      <c r="A13" s="24"/>
      <c r="B13" s="20"/>
      <c r="C13" s="27">
        <f t="shared" si="3"/>
        <v>91617345</v>
      </c>
      <c r="D13" s="27">
        <f t="shared" si="3"/>
        <v>100634006</v>
      </c>
      <c r="E13" s="27">
        <f t="shared" si="3"/>
        <v>18748617</v>
      </c>
      <c r="F13" s="27">
        <f t="shared" si="3"/>
        <v>18748617</v>
      </c>
      <c r="G13" s="27">
        <f t="shared" si="3"/>
        <v>0</v>
      </c>
      <c r="H13" s="27">
        <f t="shared" si="3"/>
        <v>0</v>
      </c>
      <c r="J13" s="7"/>
      <c r="L13" s="7"/>
    </row>
    <row r="14" spans="1:12" ht="14.25">
      <c r="A14" s="28" t="s">
        <v>4</v>
      </c>
      <c r="B14" s="29" t="s">
        <v>13</v>
      </c>
      <c r="C14" s="23">
        <f>C18+C24+C42+C66+C80+C110+C130</f>
        <v>26923447</v>
      </c>
      <c r="D14" s="23">
        <f>D18+D24+D42+D66+D80+D110+D130</f>
        <v>26923447</v>
      </c>
      <c r="E14" s="23">
        <f>E18+E24+E42+E66+E80+E110+E130</f>
        <v>25369340</v>
      </c>
      <c r="F14" s="23">
        <f>F18+F24+F42+F66+F80+F110+F130</f>
        <v>25369340</v>
      </c>
      <c r="G14" s="23">
        <f>G18+G42+G66+G80+G110+G130</f>
        <v>0</v>
      </c>
      <c r="H14" s="23">
        <f>H18+H42+H66+H80+H110+H130</f>
        <v>0</v>
      </c>
      <c r="I14" s="7"/>
      <c r="K14" s="8"/>
      <c r="L14" s="7"/>
    </row>
    <row r="15" spans="1:11" ht="13.5" customHeight="1">
      <c r="A15" s="28"/>
      <c r="B15" s="29"/>
      <c r="C15" s="27">
        <f aca="true" t="shared" si="4" ref="C15:H15">C43+C67+C111+C19+C83+C131</f>
        <v>0</v>
      </c>
      <c r="D15" s="27">
        <f t="shared" si="4"/>
        <v>0</v>
      </c>
      <c r="E15" s="27">
        <f t="shared" si="4"/>
        <v>0</v>
      </c>
      <c r="F15" s="27">
        <f t="shared" si="4"/>
        <v>0</v>
      </c>
      <c r="G15" s="27">
        <f t="shared" si="4"/>
        <v>0</v>
      </c>
      <c r="H15" s="27">
        <f t="shared" si="4"/>
        <v>0</v>
      </c>
      <c r="K15" s="8"/>
    </row>
    <row r="16" spans="1:11" ht="14.25">
      <c r="A16" s="113" t="s">
        <v>39</v>
      </c>
      <c r="B16" s="114"/>
      <c r="C16" s="23">
        <f aca="true" t="shared" si="5" ref="C16:H19">C18</f>
        <v>954600</v>
      </c>
      <c r="D16" s="23">
        <f t="shared" si="5"/>
        <v>954600</v>
      </c>
      <c r="E16" s="23">
        <f t="shared" si="5"/>
        <v>954600</v>
      </c>
      <c r="F16" s="23">
        <f t="shared" si="5"/>
        <v>954600</v>
      </c>
      <c r="G16" s="23">
        <f t="shared" si="5"/>
        <v>0</v>
      </c>
      <c r="H16" s="23">
        <f t="shared" si="5"/>
        <v>0</v>
      </c>
      <c r="K16" s="8"/>
    </row>
    <row r="17" spans="1:11" ht="14.25">
      <c r="A17" s="99" t="s">
        <v>5</v>
      </c>
      <c r="B17" s="100"/>
      <c r="C17" s="25">
        <f t="shared" si="5"/>
        <v>0</v>
      </c>
      <c r="D17" s="25">
        <f t="shared" si="5"/>
        <v>0</v>
      </c>
      <c r="E17" s="25">
        <f t="shared" si="5"/>
        <v>0</v>
      </c>
      <c r="F17" s="25">
        <f t="shared" si="5"/>
        <v>0</v>
      </c>
      <c r="G17" s="25">
        <f t="shared" si="5"/>
        <v>0</v>
      </c>
      <c r="H17" s="25">
        <f t="shared" si="5"/>
        <v>0</v>
      </c>
      <c r="K17" s="8"/>
    </row>
    <row r="18" spans="1:11" ht="14.25">
      <c r="A18" s="22" t="s">
        <v>4</v>
      </c>
      <c r="B18" s="17" t="s">
        <v>13</v>
      </c>
      <c r="C18" s="39">
        <f t="shared" si="5"/>
        <v>954600</v>
      </c>
      <c r="D18" s="39">
        <f t="shared" si="5"/>
        <v>954600</v>
      </c>
      <c r="E18" s="39">
        <f t="shared" si="5"/>
        <v>954600</v>
      </c>
      <c r="F18" s="39">
        <f t="shared" si="5"/>
        <v>954600</v>
      </c>
      <c r="G18" s="39">
        <f t="shared" si="5"/>
        <v>0</v>
      </c>
      <c r="H18" s="39">
        <f t="shared" si="5"/>
        <v>0</v>
      </c>
      <c r="K18" s="8"/>
    </row>
    <row r="19" spans="1:11" ht="14.25">
      <c r="A19" s="31"/>
      <c r="B19" s="32" t="s">
        <v>5</v>
      </c>
      <c r="C19" s="41">
        <f t="shared" si="5"/>
        <v>0</v>
      </c>
      <c r="D19" s="41">
        <f t="shared" si="5"/>
        <v>0</v>
      </c>
      <c r="E19" s="41">
        <f t="shared" si="5"/>
        <v>0</v>
      </c>
      <c r="F19" s="41">
        <f t="shared" si="5"/>
        <v>0</v>
      </c>
      <c r="G19" s="41">
        <f t="shared" si="5"/>
        <v>0</v>
      </c>
      <c r="H19" s="41">
        <f t="shared" si="5"/>
        <v>0</v>
      </c>
      <c r="K19" s="8"/>
    </row>
    <row r="20" spans="1:11" ht="14.25">
      <c r="A20" s="16">
        <v>1</v>
      </c>
      <c r="B20" s="65" t="s">
        <v>23</v>
      </c>
      <c r="C20" s="39">
        <v>954600</v>
      </c>
      <c r="D20" s="39">
        <v>954600</v>
      </c>
      <c r="E20" s="39">
        <v>954600</v>
      </c>
      <c r="F20" s="39">
        <v>954600</v>
      </c>
      <c r="G20" s="39">
        <v>0</v>
      </c>
      <c r="H20" s="39">
        <v>0</v>
      </c>
      <c r="K20" s="8"/>
    </row>
    <row r="21" spans="1:11" ht="14.25">
      <c r="A21" s="67"/>
      <c r="B21" s="29"/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K21" s="8"/>
    </row>
    <row r="22" spans="1:11" ht="14.25">
      <c r="A22" s="113" t="s">
        <v>53</v>
      </c>
      <c r="B22" s="114"/>
      <c r="C22" s="23">
        <f>C24</f>
        <v>208700</v>
      </c>
      <c r="D22" s="23">
        <f>D24</f>
        <v>208700</v>
      </c>
      <c r="E22" s="23">
        <f>E24</f>
        <v>208700</v>
      </c>
      <c r="F22" s="23">
        <f>F24</f>
        <v>208700</v>
      </c>
      <c r="G22" s="23">
        <f>G24+G26</f>
        <v>0</v>
      </c>
      <c r="H22" s="23">
        <f>H24+H26</f>
        <v>0</v>
      </c>
      <c r="K22" s="8"/>
    </row>
    <row r="23" spans="1:11" ht="14.25">
      <c r="A23" s="99" t="s">
        <v>5</v>
      </c>
      <c r="B23" s="100"/>
      <c r="C23" s="25">
        <f aca="true" t="shared" si="6" ref="C23:H23">C25+C27</f>
        <v>0</v>
      </c>
      <c r="D23" s="25">
        <f t="shared" si="6"/>
        <v>0</v>
      </c>
      <c r="E23" s="25">
        <f t="shared" si="6"/>
        <v>0</v>
      </c>
      <c r="F23" s="25">
        <f t="shared" si="6"/>
        <v>0</v>
      </c>
      <c r="G23" s="25">
        <f t="shared" si="6"/>
        <v>0</v>
      </c>
      <c r="H23" s="25">
        <f t="shared" si="6"/>
        <v>0</v>
      </c>
      <c r="K23" s="8"/>
    </row>
    <row r="24" spans="1:11" ht="14.25">
      <c r="A24" s="22" t="s">
        <v>4</v>
      </c>
      <c r="B24" s="17" t="s">
        <v>13</v>
      </c>
      <c r="C24" s="30">
        <f aca="true" t="shared" si="7" ref="C24:H25">C26+C28</f>
        <v>208700</v>
      </c>
      <c r="D24" s="30">
        <f t="shared" si="7"/>
        <v>208700</v>
      </c>
      <c r="E24" s="30">
        <f t="shared" si="7"/>
        <v>208700</v>
      </c>
      <c r="F24" s="30">
        <f t="shared" si="7"/>
        <v>208700</v>
      </c>
      <c r="G24" s="30">
        <f t="shared" si="7"/>
        <v>0</v>
      </c>
      <c r="H24" s="30">
        <f t="shared" si="7"/>
        <v>0</v>
      </c>
      <c r="K24" s="8"/>
    </row>
    <row r="25" spans="1:11" ht="14.25">
      <c r="A25" s="19"/>
      <c r="B25" s="32" t="s">
        <v>5</v>
      </c>
      <c r="C25" s="25">
        <f t="shared" si="7"/>
        <v>0</v>
      </c>
      <c r="D25" s="25">
        <f t="shared" si="7"/>
        <v>0</v>
      </c>
      <c r="E25" s="25">
        <f t="shared" si="7"/>
        <v>0</v>
      </c>
      <c r="F25" s="25">
        <f t="shared" si="7"/>
        <v>0</v>
      </c>
      <c r="G25" s="25">
        <f t="shared" si="7"/>
        <v>0</v>
      </c>
      <c r="H25" s="25">
        <f t="shared" si="7"/>
        <v>0</v>
      </c>
      <c r="K25" s="8"/>
    </row>
    <row r="26" spans="1:11" ht="14.25">
      <c r="A26" s="79">
        <v>1</v>
      </c>
      <c r="B26" s="65" t="s">
        <v>23</v>
      </c>
      <c r="C26" s="36">
        <v>200000</v>
      </c>
      <c r="D26" s="36">
        <v>200000</v>
      </c>
      <c r="E26" s="36">
        <v>200000</v>
      </c>
      <c r="F26" s="36">
        <v>200000</v>
      </c>
      <c r="G26" s="36">
        <v>0</v>
      </c>
      <c r="H26" s="64">
        <v>0</v>
      </c>
      <c r="K26" s="8"/>
    </row>
    <row r="27" spans="1:11" ht="14.25">
      <c r="A27" s="80"/>
      <c r="B27" s="20"/>
      <c r="C27" s="37">
        <v>0</v>
      </c>
      <c r="D27" s="37">
        <v>0</v>
      </c>
      <c r="E27" s="37">
        <f>F27+G27+H27</f>
        <v>0</v>
      </c>
      <c r="F27" s="37">
        <v>0</v>
      </c>
      <c r="G27" s="37">
        <v>0</v>
      </c>
      <c r="H27" s="38">
        <v>0</v>
      </c>
      <c r="K27" s="8"/>
    </row>
    <row r="28" spans="1:11" ht="14.25">
      <c r="A28" s="79">
        <v>2</v>
      </c>
      <c r="B28" s="65" t="s">
        <v>24</v>
      </c>
      <c r="C28" s="69">
        <v>8700</v>
      </c>
      <c r="D28" s="69">
        <v>8700</v>
      </c>
      <c r="E28" s="69">
        <v>8700</v>
      </c>
      <c r="F28" s="69">
        <v>8700</v>
      </c>
      <c r="G28" s="39">
        <v>0</v>
      </c>
      <c r="H28" s="64">
        <v>0</v>
      </c>
      <c r="K28" s="8"/>
    </row>
    <row r="29" spans="1:11" ht="14.25">
      <c r="A29" s="80"/>
      <c r="B29" s="40" t="s">
        <v>25</v>
      </c>
      <c r="C29" s="37">
        <v>0</v>
      </c>
      <c r="D29" s="37">
        <v>0</v>
      </c>
      <c r="E29" s="37">
        <f>F29+G29+H29</f>
        <v>0</v>
      </c>
      <c r="F29" s="37">
        <v>0</v>
      </c>
      <c r="G29" s="41">
        <v>0</v>
      </c>
      <c r="H29" s="38">
        <v>0</v>
      </c>
      <c r="K29" s="8"/>
    </row>
    <row r="30" spans="1:8" s="2" customFormat="1" ht="14.25">
      <c r="A30" s="122" t="s">
        <v>30</v>
      </c>
      <c r="B30" s="114"/>
      <c r="C30" s="23">
        <f aca="true" t="shared" si="8" ref="C30:H31">C32+C36+C42</f>
        <v>6854518</v>
      </c>
      <c r="D30" s="23">
        <f t="shared" si="8"/>
        <v>6854518</v>
      </c>
      <c r="E30" s="23">
        <f t="shared" si="8"/>
        <v>3647600</v>
      </c>
      <c r="F30" s="23">
        <f t="shared" si="8"/>
        <v>3647600</v>
      </c>
      <c r="G30" s="23">
        <f t="shared" si="8"/>
        <v>0</v>
      </c>
      <c r="H30" s="23">
        <f t="shared" si="8"/>
        <v>0</v>
      </c>
    </row>
    <row r="31" spans="1:8" s="2" customFormat="1" ht="14.25">
      <c r="A31" s="99" t="s">
        <v>5</v>
      </c>
      <c r="B31" s="100"/>
      <c r="C31" s="25">
        <f t="shared" si="8"/>
        <v>6397643</v>
      </c>
      <c r="D31" s="25">
        <f t="shared" si="8"/>
        <v>6397643</v>
      </c>
      <c r="E31" s="25">
        <f t="shared" si="8"/>
        <v>3264000</v>
      </c>
      <c r="F31" s="25">
        <f t="shared" si="8"/>
        <v>3264000</v>
      </c>
      <c r="G31" s="25">
        <f t="shared" si="8"/>
        <v>0</v>
      </c>
      <c r="H31" s="25">
        <f t="shared" si="8"/>
        <v>0</v>
      </c>
    </row>
    <row r="32" spans="1:11" ht="14.25">
      <c r="A32" s="22" t="s">
        <v>2</v>
      </c>
      <c r="B32" s="17" t="s">
        <v>3</v>
      </c>
      <c r="C32" s="23">
        <f aca="true" t="shared" si="9" ref="C32:H33">C34</f>
        <v>0</v>
      </c>
      <c r="D32" s="23">
        <f t="shared" si="9"/>
        <v>0</v>
      </c>
      <c r="E32" s="23">
        <f t="shared" si="9"/>
        <v>0</v>
      </c>
      <c r="F32" s="23">
        <f t="shared" si="9"/>
        <v>0</v>
      </c>
      <c r="G32" s="23">
        <f t="shared" si="9"/>
        <v>0</v>
      </c>
      <c r="H32" s="23">
        <f t="shared" si="9"/>
        <v>0</v>
      </c>
      <c r="I32" s="7"/>
      <c r="J32" s="7"/>
      <c r="K32" s="7"/>
    </row>
    <row r="33" spans="1:12" ht="14.25">
      <c r="A33" s="31"/>
      <c r="B33" s="43" t="s">
        <v>5</v>
      </c>
      <c r="C33" s="25">
        <f t="shared" si="9"/>
        <v>0</v>
      </c>
      <c r="D33" s="25">
        <f t="shared" si="9"/>
        <v>0</v>
      </c>
      <c r="E33" s="25">
        <f t="shared" si="9"/>
        <v>0</v>
      </c>
      <c r="F33" s="25">
        <f t="shared" si="9"/>
        <v>0</v>
      </c>
      <c r="G33" s="25">
        <f t="shared" si="9"/>
        <v>0</v>
      </c>
      <c r="H33" s="25">
        <f t="shared" si="9"/>
        <v>0</v>
      </c>
      <c r="I33" s="7"/>
      <c r="K33" s="8"/>
      <c r="L33" s="7"/>
    </row>
    <row r="34" spans="1:8" ht="14.25">
      <c r="A34" s="79">
        <v>1</v>
      </c>
      <c r="B34" s="44"/>
      <c r="C34" s="39">
        <v>0</v>
      </c>
      <c r="D34" s="39">
        <v>0</v>
      </c>
      <c r="E34" s="39">
        <v>0</v>
      </c>
      <c r="F34" s="36">
        <v>0</v>
      </c>
      <c r="G34" s="45">
        <v>0</v>
      </c>
      <c r="H34" s="39">
        <v>0</v>
      </c>
    </row>
    <row r="35" spans="1:8" ht="14.25">
      <c r="A35" s="31"/>
      <c r="B35" s="20"/>
      <c r="C35" s="41">
        <v>0</v>
      </c>
      <c r="D35" s="41">
        <v>0</v>
      </c>
      <c r="E35" s="41">
        <v>0</v>
      </c>
      <c r="F35" s="46">
        <v>0</v>
      </c>
      <c r="G35" s="47">
        <v>0</v>
      </c>
      <c r="H35" s="41">
        <v>0</v>
      </c>
    </row>
    <row r="36" spans="1:8" ht="14.25">
      <c r="A36" s="22" t="s">
        <v>6</v>
      </c>
      <c r="B36" s="17" t="s">
        <v>7</v>
      </c>
      <c r="C36" s="23">
        <f aca="true" t="shared" si="10" ref="C36:H37">C38+C40</f>
        <v>6468018</v>
      </c>
      <c r="D36" s="23">
        <f t="shared" si="10"/>
        <v>6468018</v>
      </c>
      <c r="E36" s="23">
        <f t="shared" si="10"/>
        <v>3304000</v>
      </c>
      <c r="F36" s="23">
        <f t="shared" si="10"/>
        <v>3304000</v>
      </c>
      <c r="G36" s="23">
        <f t="shared" si="10"/>
        <v>0</v>
      </c>
      <c r="H36" s="23">
        <f t="shared" si="10"/>
        <v>0</v>
      </c>
    </row>
    <row r="37" spans="1:8" ht="14.25">
      <c r="A37" s="31"/>
      <c r="B37" s="43" t="s">
        <v>5</v>
      </c>
      <c r="C37" s="25">
        <f t="shared" si="10"/>
        <v>6397643</v>
      </c>
      <c r="D37" s="25">
        <f t="shared" si="10"/>
        <v>6397643</v>
      </c>
      <c r="E37" s="25">
        <f t="shared" si="10"/>
        <v>3264000</v>
      </c>
      <c r="F37" s="25">
        <f t="shared" si="10"/>
        <v>3264000</v>
      </c>
      <c r="G37" s="25">
        <f t="shared" si="10"/>
        <v>0</v>
      </c>
      <c r="H37" s="25">
        <f t="shared" si="10"/>
        <v>0</v>
      </c>
    </row>
    <row r="38" spans="1:8" ht="14.25">
      <c r="A38" s="125">
        <v>2</v>
      </c>
      <c r="B38" s="117" t="s">
        <v>37</v>
      </c>
      <c r="C38" s="39">
        <v>3778226</v>
      </c>
      <c r="D38" s="39">
        <v>3778226</v>
      </c>
      <c r="E38" s="39">
        <v>2004000</v>
      </c>
      <c r="F38" s="39">
        <v>2004000</v>
      </c>
      <c r="G38" s="45">
        <v>0</v>
      </c>
      <c r="H38" s="39">
        <v>0</v>
      </c>
    </row>
    <row r="39" spans="1:8" ht="14.25">
      <c r="A39" s="126"/>
      <c r="B39" s="118"/>
      <c r="C39" s="41">
        <v>3737117</v>
      </c>
      <c r="D39" s="41">
        <v>3737117</v>
      </c>
      <c r="E39" s="41">
        <v>1984000</v>
      </c>
      <c r="F39" s="41">
        <v>1984000</v>
      </c>
      <c r="G39" s="47">
        <v>0</v>
      </c>
      <c r="H39" s="41">
        <v>0</v>
      </c>
    </row>
    <row r="40" spans="1:8" ht="14.25">
      <c r="A40" s="125">
        <v>4</v>
      </c>
      <c r="B40" s="117" t="s">
        <v>38</v>
      </c>
      <c r="C40" s="39">
        <v>2689792</v>
      </c>
      <c r="D40" s="39">
        <v>2689792</v>
      </c>
      <c r="E40" s="39">
        <v>1300000</v>
      </c>
      <c r="F40" s="39">
        <v>1300000</v>
      </c>
      <c r="G40" s="45">
        <v>0</v>
      </c>
      <c r="H40" s="39">
        <v>0</v>
      </c>
    </row>
    <row r="41" spans="1:8" ht="14.25">
      <c r="A41" s="126"/>
      <c r="B41" s="118"/>
      <c r="C41" s="41">
        <v>2660526</v>
      </c>
      <c r="D41" s="41">
        <v>2660526</v>
      </c>
      <c r="E41" s="41">
        <v>1280000</v>
      </c>
      <c r="F41" s="41">
        <v>1280000</v>
      </c>
      <c r="G41" s="47">
        <v>0</v>
      </c>
      <c r="H41" s="41">
        <v>0</v>
      </c>
    </row>
    <row r="42" spans="1:8" ht="14.25">
      <c r="A42" s="22" t="s">
        <v>4</v>
      </c>
      <c r="B42" s="17" t="s">
        <v>13</v>
      </c>
      <c r="C42" s="30">
        <f aca="true" t="shared" si="11" ref="C42:F43">C44+C46+C48</f>
        <v>386500</v>
      </c>
      <c r="D42" s="30">
        <f t="shared" si="11"/>
        <v>386500</v>
      </c>
      <c r="E42" s="30">
        <f t="shared" si="11"/>
        <v>343600</v>
      </c>
      <c r="F42" s="30">
        <f t="shared" si="11"/>
        <v>343600</v>
      </c>
      <c r="G42" s="30">
        <f>G44+G46+G48</f>
        <v>0</v>
      </c>
      <c r="H42" s="30">
        <f>H44+H46+H48</f>
        <v>0</v>
      </c>
    </row>
    <row r="43" spans="1:8" ht="14.25">
      <c r="A43" s="19"/>
      <c r="B43" s="32" t="s">
        <v>5</v>
      </c>
      <c r="C43" s="25">
        <f t="shared" si="11"/>
        <v>0</v>
      </c>
      <c r="D43" s="25">
        <f t="shared" si="11"/>
        <v>0</v>
      </c>
      <c r="E43" s="25">
        <f t="shared" si="11"/>
        <v>0</v>
      </c>
      <c r="F43" s="25">
        <f t="shared" si="11"/>
        <v>0</v>
      </c>
      <c r="G43" s="25">
        <f>G45+G47+G49</f>
        <v>0</v>
      </c>
      <c r="H43" s="25">
        <f>H45+H47+H49</f>
        <v>0</v>
      </c>
    </row>
    <row r="44" spans="1:8" ht="14.25">
      <c r="A44" s="79">
        <v>5</v>
      </c>
      <c r="B44" s="65" t="s">
        <v>23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64">
        <v>0</v>
      </c>
    </row>
    <row r="45" spans="1:8" ht="14.25">
      <c r="A45" s="80"/>
      <c r="B45" s="20"/>
      <c r="C45" s="37">
        <v>0</v>
      </c>
      <c r="D45" s="37">
        <v>0</v>
      </c>
      <c r="E45" s="37">
        <f>F45+G45+H45</f>
        <v>0</v>
      </c>
      <c r="F45" s="37">
        <v>0</v>
      </c>
      <c r="G45" s="37">
        <v>0</v>
      </c>
      <c r="H45" s="38">
        <v>0</v>
      </c>
    </row>
    <row r="46" spans="1:8" ht="14.25">
      <c r="A46" s="79">
        <v>6</v>
      </c>
      <c r="B46" s="65" t="s">
        <v>24</v>
      </c>
      <c r="C46" s="69">
        <v>297600</v>
      </c>
      <c r="D46" s="69">
        <v>297600</v>
      </c>
      <c r="E46" s="69">
        <v>297600</v>
      </c>
      <c r="F46" s="69">
        <v>297600</v>
      </c>
      <c r="G46" s="39">
        <v>0</v>
      </c>
      <c r="H46" s="64">
        <v>0</v>
      </c>
    </row>
    <row r="47" spans="1:8" ht="14.25">
      <c r="A47" s="80"/>
      <c r="B47" s="40" t="s">
        <v>25</v>
      </c>
      <c r="C47" s="37">
        <v>0</v>
      </c>
      <c r="D47" s="37">
        <v>0</v>
      </c>
      <c r="E47" s="37">
        <f>F47+G47+H47</f>
        <v>0</v>
      </c>
      <c r="F47" s="37">
        <v>0</v>
      </c>
      <c r="G47" s="41">
        <v>0</v>
      </c>
      <c r="H47" s="38">
        <v>0</v>
      </c>
    </row>
    <row r="48" spans="1:8" s="2" customFormat="1" ht="14.25">
      <c r="A48" s="79">
        <v>7</v>
      </c>
      <c r="B48" s="42" t="s">
        <v>27</v>
      </c>
      <c r="C48" s="39">
        <v>88900</v>
      </c>
      <c r="D48" s="39">
        <v>88900</v>
      </c>
      <c r="E48" s="39">
        <v>46000</v>
      </c>
      <c r="F48" s="39">
        <v>46000</v>
      </c>
      <c r="G48" s="39">
        <v>0</v>
      </c>
      <c r="H48" s="39">
        <v>0</v>
      </c>
    </row>
    <row r="49" spans="1:8" s="2" customFormat="1" ht="14.25">
      <c r="A49" s="80"/>
      <c r="B49" s="38" t="s">
        <v>28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</row>
    <row r="50" spans="1:8" s="2" customFormat="1" ht="14.25">
      <c r="A50" s="120" t="s">
        <v>29</v>
      </c>
      <c r="B50" s="121"/>
      <c r="C50" s="23">
        <f aca="true" t="shared" si="12" ref="C50:H51">C52+C56+C66</f>
        <v>26646044</v>
      </c>
      <c r="D50" s="23">
        <f t="shared" si="12"/>
        <v>26646044</v>
      </c>
      <c r="E50" s="23">
        <f t="shared" si="12"/>
        <v>6271470</v>
      </c>
      <c r="F50" s="23">
        <f t="shared" si="12"/>
        <v>6271470</v>
      </c>
      <c r="G50" s="23">
        <f t="shared" si="12"/>
        <v>0</v>
      </c>
      <c r="H50" s="23">
        <f t="shared" si="12"/>
        <v>0</v>
      </c>
    </row>
    <row r="51" spans="1:8" s="2" customFormat="1" ht="14.25">
      <c r="A51" s="99" t="s">
        <v>5</v>
      </c>
      <c r="B51" s="100"/>
      <c r="C51" s="25">
        <f t="shared" si="12"/>
        <v>21865920</v>
      </c>
      <c r="D51" s="25">
        <f t="shared" si="12"/>
        <v>21865920</v>
      </c>
      <c r="E51" s="25">
        <f t="shared" si="12"/>
        <v>5264617</v>
      </c>
      <c r="F51" s="25">
        <f t="shared" si="12"/>
        <v>5264617</v>
      </c>
      <c r="G51" s="25">
        <f t="shared" si="12"/>
        <v>0</v>
      </c>
      <c r="H51" s="25">
        <f t="shared" si="12"/>
        <v>0</v>
      </c>
    </row>
    <row r="52" spans="1:8" ht="14.25">
      <c r="A52" s="22" t="s">
        <v>2</v>
      </c>
      <c r="B52" s="17" t="s">
        <v>32</v>
      </c>
      <c r="C52" s="23">
        <f aca="true" t="shared" si="13" ref="C52:H53">C54</f>
        <v>0</v>
      </c>
      <c r="D52" s="23">
        <f t="shared" si="13"/>
        <v>0</v>
      </c>
      <c r="E52" s="23">
        <f t="shared" si="13"/>
        <v>0</v>
      </c>
      <c r="F52" s="23">
        <f t="shared" si="13"/>
        <v>0</v>
      </c>
      <c r="G52" s="23">
        <f t="shared" si="13"/>
        <v>0</v>
      </c>
      <c r="H52" s="23">
        <f t="shared" si="13"/>
        <v>0</v>
      </c>
    </row>
    <row r="53" spans="1:8" ht="14.25">
      <c r="A53" s="31"/>
      <c r="B53" s="20" t="s">
        <v>5</v>
      </c>
      <c r="C53" s="25">
        <f t="shared" si="13"/>
        <v>0</v>
      </c>
      <c r="D53" s="25">
        <f t="shared" si="13"/>
        <v>0</v>
      </c>
      <c r="E53" s="25">
        <f t="shared" si="13"/>
        <v>0</v>
      </c>
      <c r="F53" s="25">
        <f t="shared" si="13"/>
        <v>0</v>
      </c>
      <c r="G53" s="25">
        <f t="shared" si="13"/>
        <v>0</v>
      </c>
      <c r="H53" s="25">
        <f t="shared" si="13"/>
        <v>0</v>
      </c>
    </row>
    <row r="54" spans="1:8" ht="14.25">
      <c r="A54" s="63">
        <v>1</v>
      </c>
      <c r="B54" s="97"/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64">
        <v>0</v>
      </c>
    </row>
    <row r="55" spans="1:8" ht="14.25">
      <c r="A55" s="63"/>
      <c r="B55" s="98"/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8">
        <v>0</v>
      </c>
    </row>
    <row r="56" spans="1:8" ht="14.25">
      <c r="A56" s="22" t="s">
        <v>6</v>
      </c>
      <c r="B56" s="17" t="s">
        <v>7</v>
      </c>
      <c r="C56" s="23">
        <f aca="true" t="shared" si="14" ref="C56:H57">C64+C62+C60+C58</f>
        <v>25220424</v>
      </c>
      <c r="D56" s="23">
        <f t="shared" si="14"/>
        <v>25220424</v>
      </c>
      <c r="E56" s="23">
        <f t="shared" si="14"/>
        <v>5288000</v>
      </c>
      <c r="F56" s="23">
        <f t="shared" si="14"/>
        <v>5288000</v>
      </c>
      <c r="G56" s="23">
        <f t="shared" si="14"/>
        <v>0</v>
      </c>
      <c r="H56" s="23">
        <f t="shared" si="14"/>
        <v>0</v>
      </c>
    </row>
    <row r="57" spans="1:8" ht="14.25">
      <c r="A57" s="31"/>
      <c r="B57" s="20" t="s">
        <v>5</v>
      </c>
      <c r="C57" s="25">
        <f t="shared" si="14"/>
        <v>21865920</v>
      </c>
      <c r="D57" s="25">
        <f t="shared" si="14"/>
        <v>21865920</v>
      </c>
      <c r="E57" s="25">
        <f t="shared" si="14"/>
        <v>5264617</v>
      </c>
      <c r="F57" s="25">
        <f t="shared" si="14"/>
        <v>5264617</v>
      </c>
      <c r="G57" s="25">
        <f t="shared" si="14"/>
        <v>0</v>
      </c>
      <c r="H57" s="25">
        <f t="shared" si="14"/>
        <v>0</v>
      </c>
    </row>
    <row r="58" spans="1:8" ht="14.25">
      <c r="A58" s="81">
        <v>2</v>
      </c>
      <c r="B58" s="70" t="s">
        <v>58</v>
      </c>
      <c r="C58" s="39">
        <v>2880000</v>
      </c>
      <c r="D58" s="39">
        <v>2880000</v>
      </c>
      <c r="E58" s="39">
        <v>1000</v>
      </c>
      <c r="F58" s="39">
        <v>1000</v>
      </c>
      <c r="G58" s="36">
        <v>0</v>
      </c>
      <c r="H58" s="36">
        <v>0</v>
      </c>
    </row>
    <row r="59" spans="1:8" ht="14.25">
      <c r="A59" s="81"/>
      <c r="B59" s="43"/>
      <c r="C59" s="41">
        <v>2852950</v>
      </c>
      <c r="D59" s="41">
        <v>2852950</v>
      </c>
      <c r="E59" s="41">
        <v>0</v>
      </c>
      <c r="F59" s="41">
        <v>0</v>
      </c>
      <c r="G59" s="46">
        <v>0</v>
      </c>
      <c r="H59" s="46">
        <v>0</v>
      </c>
    </row>
    <row r="60" spans="1:8" ht="14.25">
      <c r="A60" s="16">
        <v>3</v>
      </c>
      <c r="B60" s="97" t="s">
        <v>52</v>
      </c>
      <c r="C60" s="39">
        <v>1299512</v>
      </c>
      <c r="D60" s="39">
        <v>1299512</v>
      </c>
      <c r="E60" s="39">
        <v>1286000</v>
      </c>
      <c r="F60" s="39">
        <v>1286000</v>
      </c>
      <c r="G60" s="36">
        <v>0</v>
      </c>
      <c r="H60" s="36">
        <v>0</v>
      </c>
    </row>
    <row r="61" spans="1:8" ht="14.25">
      <c r="A61" s="19"/>
      <c r="B61" s="98"/>
      <c r="C61" s="41">
        <v>1285372</v>
      </c>
      <c r="D61" s="41">
        <v>1285372</v>
      </c>
      <c r="E61" s="41">
        <v>1284617</v>
      </c>
      <c r="F61" s="41">
        <v>1284617</v>
      </c>
      <c r="G61" s="46">
        <v>0</v>
      </c>
      <c r="H61" s="46">
        <v>0</v>
      </c>
    </row>
    <row r="62" spans="1:8" ht="14.25">
      <c r="A62" s="16">
        <v>4</v>
      </c>
      <c r="B62" s="75" t="s">
        <v>56</v>
      </c>
      <c r="C62" s="39">
        <v>7855538</v>
      </c>
      <c r="D62" s="39">
        <v>7855538</v>
      </c>
      <c r="E62" s="39">
        <v>1000</v>
      </c>
      <c r="F62" s="39">
        <v>1000</v>
      </c>
      <c r="G62" s="36">
        <v>0</v>
      </c>
      <c r="H62" s="36">
        <v>0</v>
      </c>
    </row>
    <row r="63" spans="1:8" ht="14.25">
      <c r="A63" s="19"/>
      <c r="B63" s="76"/>
      <c r="C63" s="41">
        <v>7850000</v>
      </c>
      <c r="D63" s="41">
        <v>7850000</v>
      </c>
      <c r="E63" s="41">
        <v>0</v>
      </c>
      <c r="F63" s="41">
        <v>0</v>
      </c>
      <c r="G63" s="46">
        <v>0</v>
      </c>
      <c r="H63" s="46">
        <v>0</v>
      </c>
    </row>
    <row r="64" spans="1:8" ht="14.25">
      <c r="A64" s="63">
        <v>5</v>
      </c>
      <c r="B64" s="124" t="s">
        <v>48</v>
      </c>
      <c r="C64" s="82">
        <v>13185374</v>
      </c>
      <c r="D64" s="82">
        <v>13185374</v>
      </c>
      <c r="E64" s="34">
        <v>4000000</v>
      </c>
      <c r="F64" s="34">
        <v>4000000</v>
      </c>
      <c r="G64" s="34">
        <v>0</v>
      </c>
      <c r="H64" s="34">
        <v>0</v>
      </c>
    </row>
    <row r="65" spans="1:8" ht="14.25">
      <c r="A65" s="67"/>
      <c r="B65" s="98"/>
      <c r="C65" s="41">
        <v>9877598</v>
      </c>
      <c r="D65" s="41">
        <v>9877598</v>
      </c>
      <c r="E65" s="46">
        <v>3980000</v>
      </c>
      <c r="F65" s="46">
        <v>3980000</v>
      </c>
      <c r="G65" s="46">
        <v>0</v>
      </c>
      <c r="H65" s="46">
        <v>0</v>
      </c>
    </row>
    <row r="66" spans="1:8" ht="14.25">
      <c r="A66" s="22" t="s">
        <v>4</v>
      </c>
      <c r="B66" s="29" t="s">
        <v>13</v>
      </c>
      <c r="C66" s="23">
        <f aca="true" t="shared" si="15" ref="C66:G67">C68+C70+C72</f>
        <v>1425620</v>
      </c>
      <c r="D66" s="23">
        <f t="shared" si="15"/>
        <v>1425620</v>
      </c>
      <c r="E66" s="23">
        <f t="shared" si="15"/>
        <v>983470</v>
      </c>
      <c r="F66" s="23">
        <f t="shared" si="15"/>
        <v>983470</v>
      </c>
      <c r="G66" s="23">
        <f t="shared" si="15"/>
        <v>0</v>
      </c>
      <c r="H66" s="23">
        <f>H68+H70+H72</f>
        <v>0</v>
      </c>
    </row>
    <row r="67" spans="1:8" ht="14.25">
      <c r="A67" s="80"/>
      <c r="B67" s="32" t="s">
        <v>5</v>
      </c>
      <c r="C67" s="25">
        <f t="shared" si="15"/>
        <v>0</v>
      </c>
      <c r="D67" s="25">
        <f t="shared" si="15"/>
        <v>0</v>
      </c>
      <c r="E67" s="25">
        <f t="shared" si="15"/>
        <v>0</v>
      </c>
      <c r="F67" s="25">
        <f t="shared" si="15"/>
        <v>0</v>
      </c>
      <c r="G67" s="25">
        <f t="shared" si="15"/>
        <v>0</v>
      </c>
      <c r="H67" s="25">
        <f>H69+H71+H73</f>
        <v>0</v>
      </c>
    </row>
    <row r="68" spans="1:8" ht="14.25">
      <c r="A68" s="79">
        <v>6</v>
      </c>
      <c r="B68" s="48" t="s">
        <v>23</v>
      </c>
      <c r="C68" s="39">
        <v>117500</v>
      </c>
      <c r="D68" s="39">
        <v>117500</v>
      </c>
      <c r="E68" s="39">
        <v>117500</v>
      </c>
      <c r="F68" s="39">
        <v>117500</v>
      </c>
      <c r="G68" s="39">
        <v>0</v>
      </c>
      <c r="H68" s="39">
        <v>0</v>
      </c>
    </row>
    <row r="69" spans="1:8" ht="14.25">
      <c r="A69" s="80"/>
      <c r="B69" s="38"/>
      <c r="C69" s="41">
        <v>0</v>
      </c>
      <c r="D69" s="41">
        <v>0</v>
      </c>
      <c r="E69" s="41">
        <f>F69+G69+H69</f>
        <v>0</v>
      </c>
      <c r="F69" s="41">
        <v>0</v>
      </c>
      <c r="G69" s="41">
        <f>0+0</f>
        <v>0</v>
      </c>
      <c r="H69" s="41">
        <f>0+0</f>
        <v>0</v>
      </c>
    </row>
    <row r="70" spans="1:8" ht="14.25">
      <c r="A70" s="79">
        <v>7</v>
      </c>
      <c r="B70" s="42" t="s">
        <v>24</v>
      </c>
      <c r="C70" s="39">
        <v>732070</v>
      </c>
      <c r="D70" s="39">
        <v>732070</v>
      </c>
      <c r="E70" s="39">
        <v>732070</v>
      </c>
      <c r="F70" s="39">
        <v>732070</v>
      </c>
      <c r="G70" s="39">
        <v>0</v>
      </c>
      <c r="H70" s="39">
        <v>0</v>
      </c>
    </row>
    <row r="71" spans="1:8" ht="14.25">
      <c r="A71" s="80"/>
      <c r="B71" s="38" t="s">
        <v>25</v>
      </c>
      <c r="C71" s="41">
        <v>0</v>
      </c>
      <c r="D71" s="41">
        <v>0</v>
      </c>
      <c r="E71" s="41">
        <f>F71+G71+H71</f>
        <v>0</v>
      </c>
      <c r="F71" s="41">
        <f>0+0</f>
        <v>0</v>
      </c>
      <c r="G71" s="41">
        <f>0+0</f>
        <v>0</v>
      </c>
      <c r="H71" s="41">
        <f>0+0</f>
        <v>0</v>
      </c>
    </row>
    <row r="72" spans="1:8" ht="14.25">
      <c r="A72" s="79">
        <v>8</v>
      </c>
      <c r="B72" s="42" t="s">
        <v>27</v>
      </c>
      <c r="C72" s="69">
        <v>576050</v>
      </c>
      <c r="D72" s="69">
        <v>576050</v>
      </c>
      <c r="E72" s="69">
        <v>133900</v>
      </c>
      <c r="F72" s="69">
        <v>133900</v>
      </c>
      <c r="G72" s="39">
        <v>0</v>
      </c>
      <c r="H72" s="39">
        <v>0</v>
      </c>
    </row>
    <row r="73" spans="1:8" ht="14.25">
      <c r="A73" s="63"/>
      <c r="B73" s="70" t="s">
        <v>28</v>
      </c>
      <c r="C73" s="66">
        <v>0</v>
      </c>
      <c r="D73" s="66">
        <v>0</v>
      </c>
      <c r="E73" s="66">
        <f>F73+G73+H73</f>
        <v>0</v>
      </c>
      <c r="F73" s="66">
        <v>0</v>
      </c>
      <c r="G73" s="68">
        <v>0</v>
      </c>
      <c r="H73" s="68">
        <v>0</v>
      </c>
    </row>
    <row r="74" spans="1:8" ht="14.25">
      <c r="A74" s="120" t="s">
        <v>45</v>
      </c>
      <c r="B74" s="121"/>
      <c r="C74" s="54">
        <f aca="true" t="shared" si="16" ref="C74:H75">C76+C80</f>
        <v>6468163</v>
      </c>
      <c r="D74" s="54">
        <f t="shared" si="16"/>
        <v>6468163</v>
      </c>
      <c r="E74" s="54">
        <f t="shared" si="16"/>
        <v>1630700</v>
      </c>
      <c r="F74" s="54">
        <f t="shared" si="16"/>
        <v>1630700</v>
      </c>
      <c r="G74" s="54">
        <f t="shared" si="16"/>
        <v>0</v>
      </c>
      <c r="H74" s="54">
        <f t="shared" si="16"/>
        <v>0</v>
      </c>
    </row>
    <row r="75" spans="1:8" ht="14.25">
      <c r="A75" s="122" t="s">
        <v>5</v>
      </c>
      <c r="B75" s="123"/>
      <c r="C75" s="61">
        <f t="shared" si="16"/>
        <v>6221851</v>
      </c>
      <c r="D75" s="61">
        <f t="shared" si="16"/>
        <v>6221851</v>
      </c>
      <c r="E75" s="61">
        <f t="shared" si="16"/>
        <v>1480000</v>
      </c>
      <c r="F75" s="61">
        <f t="shared" si="16"/>
        <v>1480000</v>
      </c>
      <c r="G75" s="61">
        <f t="shared" si="16"/>
        <v>0</v>
      </c>
      <c r="H75" s="61">
        <f t="shared" si="16"/>
        <v>0</v>
      </c>
    </row>
    <row r="76" spans="1:8" ht="14.25">
      <c r="A76" s="22" t="s">
        <v>6</v>
      </c>
      <c r="B76" s="17" t="s">
        <v>7</v>
      </c>
      <c r="C76" s="39">
        <f aca="true" t="shared" si="17" ref="C76:H77">C78</f>
        <v>6290292</v>
      </c>
      <c r="D76" s="39">
        <f t="shared" si="17"/>
        <v>6290292</v>
      </c>
      <c r="E76" s="39">
        <f t="shared" si="17"/>
        <v>1500000</v>
      </c>
      <c r="F76" s="39">
        <f t="shared" si="17"/>
        <v>1500000</v>
      </c>
      <c r="G76" s="39">
        <f t="shared" si="17"/>
        <v>0</v>
      </c>
      <c r="H76" s="39">
        <f t="shared" si="17"/>
        <v>0</v>
      </c>
    </row>
    <row r="77" spans="1:8" ht="14.25">
      <c r="A77" s="31"/>
      <c r="B77" s="20" t="s">
        <v>5</v>
      </c>
      <c r="C77" s="41">
        <f t="shared" si="17"/>
        <v>6221851</v>
      </c>
      <c r="D77" s="41">
        <f t="shared" si="17"/>
        <v>6221851</v>
      </c>
      <c r="E77" s="41">
        <f t="shared" si="17"/>
        <v>1480000</v>
      </c>
      <c r="F77" s="41">
        <f t="shared" si="17"/>
        <v>1480000</v>
      </c>
      <c r="G77" s="41">
        <f t="shared" si="17"/>
        <v>0</v>
      </c>
      <c r="H77" s="41">
        <f t="shared" si="17"/>
        <v>0</v>
      </c>
    </row>
    <row r="78" spans="1:8" ht="14.25">
      <c r="A78" s="63">
        <v>1</v>
      </c>
      <c r="B78" s="71" t="s">
        <v>50</v>
      </c>
      <c r="C78" s="39">
        <v>6290292</v>
      </c>
      <c r="D78" s="39">
        <v>6290292</v>
      </c>
      <c r="E78" s="39">
        <v>1500000</v>
      </c>
      <c r="F78" s="39">
        <v>1500000</v>
      </c>
      <c r="G78" s="39">
        <f>G80</f>
        <v>0</v>
      </c>
      <c r="H78" s="39">
        <f>H80</f>
        <v>0</v>
      </c>
    </row>
    <row r="79" spans="1:8" ht="14.25">
      <c r="A79" s="31"/>
      <c r="B79" s="77"/>
      <c r="C79" s="41">
        <v>6221851</v>
      </c>
      <c r="D79" s="41">
        <v>6221851</v>
      </c>
      <c r="E79" s="41">
        <v>1480000</v>
      </c>
      <c r="F79" s="41">
        <v>1480000</v>
      </c>
      <c r="G79" s="41">
        <f>G81</f>
        <v>0</v>
      </c>
      <c r="H79" s="41">
        <f>H81</f>
        <v>0</v>
      </c>
    </row>
    <row r="80" spans="1:8" ht="14.25">
      <c r="A80" s="56" t="s">
        <v>4</v>
      </c>
      <c r="B80" s="50" t="s">
        <v>13</v>
      </c>
      <c r="C80" s="54">
        <f aca="true" t="shared" si="18" ref="C80:H80">C82+C84+C86</f>
        <v>177871</v>
      </c>
      <c r="D80" s="54">
        <f t="shared" si="18"/>
        <v>177871</v>
      </c>
      <c r="E80" s="54">
        <f t="shared" si="18"/>
        <v>130700</v>
      </c>
      <c r="F80" s="54">
        <f t="shared" si="18"/>
        <v>130700</v>
      </c>
      <c r="G80" s="54">
        <f t="shared" si="18"/>
        <v>0</v>
      </c>
      <c r="H80" s="23">
        <f t="shared" si="18"/>
        <v>0</v>
      </c>
    </row>
    <row r="81" spans="1:8" ht="14.25">
      <c r="A81" s="57"/>
      <c r="B81" s="32" t="s">
        <v>5</v>
      </c>
      <c r="C81" s="55">
        <f aca="true" t="shared" si="19" ref="C81:H81">C83+C85</f>
        <v>0</v>
      </c>
      <c r="D81" s="55">
        <f t="shared" si="19"/>
        <v>0</v>
      </c>
      <c r="E81" s="55">
        <f t="shared" si="19"/>
        <v>0</v>
      </c>
      <c r="F81" s="55">
        <f t="shared" si="19"/>
        <v>0</v>
      </c>
      <c r="G81" s="55">
        <f t="shared" si="19"/>
        <v>0</v>
      </c>
      <c r="H81" s="25">
        <f t="shared" si="19"/>
        <v>0</v>
      </c>
    </row>
    <row r="82" spans="1:8" ht="14.25">
      <c r="A82" s="63">
        <v>2</v>
      </c>
      <c r="B82" s="65" t="s">
        <v>23</v>
      </c>
      <c r="C82" s="69">
        <v>7000</v>
      </c>
      <c r="D82" s="69">
        <v>7000</v>
      </c>
      <c r="E82" s="69">
        <v>7000</v>
      </c>
      <c r="F82" s="69">
        <v>7000</v>
      </c>
      <c r="G82" s="72">
        <v>0</v>
      </c>
      <c r="H82" s="39">
        <v>0</v>
      </c>
    </row>
    <row r="83" spans="1:8" ht="14.25">
      <c r="A83" s="63"/>
      <c r="B83" s="40"/>
      <c r="C83" s="37">
        <v>0</v>
      </c>
      <c r="D83" s="37">
        <v>0</v>
      </c>
      <c r="E83" s="37">
        <f>F83+G83+H83</f>
        <v>0</v>
      </c>
      <c r="F83" s="37">
        <v>0</v>
      </c>
      <c r="G83" s="41">
        <v>0</v>
      </c>
      <c r="H83" s="41">
        <v>0</v>
      </c>
    </row>
    <row r="84" spans="1:8" ht="14.25">
      <c r="A84" s="79">
        <v>3</v>
      </c>
      <c r="B84" s="97" t="s">
        <v>51</v>
      </c>
      <c r="C84" s="69">
        <v>108100</v>
      </c>
      <c r="D84" s="69">
        <v>108100</v>
      </c>
      <c r="E84" s="69">
        <v>108100</v>
      </c>
      <c r="F84" s="69">
        <v>108100</v>
      </c>
      <c r="G84" s="72">
        <v>0</v>
      </c>
      <c r="H84" s="39">
        <v>0</v>
      </c>
    </row>
    <row r="85" spans="1:8" ht="14.25">
      <c r="A85" s="80"/>
      <c r="B85" s="98"/>
      <c r="C85" s="37">
        <v>0</v>
      </c>
      <c r="D85" s="37">
        <v>0</v>
      </c>
      <c r="E85" s="37">
        <f>F85+G85+H85</f>
        <v>0</v>
      </c>
      <c r="F85" s="37">
        <v>0</v>
      </c>
      <c r="G85" s="41">
        <v>0</v>
      </c>
      <c r="H85" s="41">
        <v>0</v>
      </c>
    </row>
    <row r="86" spans="1:8" ht="14.25">
      <c r="A86" s="79">
        <v>4</v>
      </c>
      <c r="B86" s="42" t="s">
        <v>27</v>
      </c>
      <c r="C86" s="69">
        <v>62771</v>
      </c>
      <c r="D86" s="69">
        <v>62771</v>
      </c>
      <c r="E86" s="69">
        <v>15600</v>
      </c>
      <c r="F86" s="69">
        <v>15600</v>
      </c>
      <c r="G86" s="72">
        <v>0</v>
      </c>
      <c r="H86" s="39">
        <v>0</v>
      </c>
    </row>
    <row r="87" spans="1:8" ht="14.25">
      <c r="A87" s="80"/>
      <c r="B87" s="70" t="s">
        <v>28</v>
      </c>
      <c r="C87" s="37">
        <v>0</v>
      </c>
      <c r="D87" s="37">
        <v>0</v>
      </c>
      <c r="E87" s="37">
        <f>F87+G87+H87</f>
        <v>0</v>
      </c>
      <c r="F87" s="37">
        <v>0</v>
      </c>
      <c r="G87" s="41">
        <v>0</v>
      </c>
      <c r="H87" s="41">
        <v>0</v>
      </c>
    </row>
    <row r="88" spans="1:8" ht="14.25">
      <c r="A88" s="122" t="s">
        <v>16</v>
      </c>
      <c r="B88" s="114"/>
      <c r="C88" s="23">
        <f aca="true" t="shared" si="20" ref="C88:H89">C90+C94+C110</f>
        <v>40628443</v>
      </c>
      <c r="D88" s="23">
        <f t="shared" si="20"/>
        <v>40628443</v>
      </c>
      <c r="E88" s="23">
        <f t="shared" si="20"/>
        <v>2388000</v>
      </c>
      <c r="F88" s="23">
        <f t="shared" si="20"/>
        <v>2388000</v>
      </c>
      <c r="G88" s="23">
        <f t="shared" si="20"/>
        <v>0</v>
      </c>
      <c r="H88" s="23">
        <f t="shared" si="20"/>
        <v>0</v>
      </c>
    </row>
    <row r="89" spans="1:8" ht="14.25">
      <c r="A89" s="99" t="s">
        <v>5</v>
      </c>
      <c r="B89" s="100"/>
      <c r="C89" s="25">
        <f t="shared" si="20"/>
        <v>34585573</v>
      </c>
      <c r="D89" s="25">
        <f t="shared" si="20"/>
        <v>34585573</v>
      </c>
      <c r="E89" s="25">
        <f t="shared" si="20"/>
        <v>1590000</v>
      </c>
      <c r="F89" s="25">
        <f t="shared" si="20"/>
        <v>1590000</v>
      </c>
      <c r="G89" s="25">
        <f t="shared" si="20"/>
        <v>0</v>
      </c>
      <c r="H89" s="25">
        <f t="shared" si="20"/>
        <v>0</v>
      </c>
    </row>
    <row r="90" spans="1:8" ht="14.25">
      <c r="A90" s="22" t="s">
        <v>2</v>
      </c>
      <c r="B90" s="17" t="s">
        <v>3</v>
      </c>
      <c r="C90" s="23">
        <f aca="true" t="shared" si="21" ref="C90:H91">C92</f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</row>
    <row r="91" spans="1:10" s="2" customFormat="1" ht="14.25">
      <c r="A91" s="19"/>
      <c r="B91" s="43" t="s">
        <v>5</v>
      </c>
      <c r="C91" s="25">
        <f t="shared" si="21"/>
        <v>0</v>
      </c>
      <c r="D91" s="25">
        <f t="shared" si="21"/>
        <v>0</v>
      </c>
      <c r="E91" s="25">
        <f t="shared" si="21"/>
        <v>0</v>
      </c>
      <c r="F91" s="25">
        <f t="shared" si="21"/>
        <v>0</v>
      </c>
      <c r="G91" s="25">
        <f t="shared" si="21"/>
        <v>0</v>
      </c>
      <c r="H91" s="25">
        <f t="shared" si="21"/>
        <v>0</v>
      </c>
      <c r="I91" s="5"/>
      <c r="J91" s="5"/>
    </row>
    <row r="92" spans="1:256" s="2" customFormat="1" ht="14.25">
      <c r="A92" s="16">
        <v>1</v>
      </c>
      <c r="B92" s="48"/>
      <c r="C92" s="39">
        <v>0</v>
      </c>
      <c r="D92" s="39">
        <v>0</v>
      </c>
      <c r="E92" s="34">
        <v>0</v>
      </c>
      <c r="F92" s="34">
        <v>0</v>
      </c>
      <c r="G92" s="34">
        <v>0</v>
      </c>
      <c r="H92" s="34">
        <v>0</v>
      </c>
      <c r="I92" s="5"/>
      <c r="J92" s="5"/>
      <c r="K92" s="3"/>
      <c r="L92" s="3"/>
      <c r="M92" s="3"/>
      <c r="N92" s="3"/>
      <c r="O92" s="3"/>
      <c r="P92" s="3"/>
      <c r="Q92" s="1"/>
      <c r="S92" s="3"/>
      <c r="T92" s="3"/>
      <c r="U92" s="3"/>
      <c r="V92" s="3"/>
      <c r="W92" s="3"/>
      <c r="X92" s="3"/>
      <c r="Y92" s="1"/>
      <c r="AA92" s="3"/>
      <c r="AB92" s="3"/>
      <c r="AC92" s="3"/>
      <c r="AD92" s="3"/>
      <c r="AE92" s="3"/>
      <c r="AF92" s="3"/>
      <c r="AG92" s="1"/>
      <c r="AI92" s="3"/>
      <c r="AJ92" s="3"/>
      <c r="AK92" s="3"/>
      <c r="AL92" s="3"/>
      <c r="AM92" s="3"/>
      <c r="AN92" s="3"/>
      <c r="AO92" s="1"/>
      <c r="AQ92" s="3"/>
      <c r="AR92" s="3"/>
      <c r="AS92" s="3"/>
      <c r="AT92" s="3"/>
      <c r="AU92" s="3"/>
      <c r="AV92" s="3"/>
      <c r="AW92" s="1"/>
      <c r="AY92" s="3"/>
      <c r="AZ92" s="3"/>
      <c r="BA92" s="3"/>
      <c r="BB92" s="3"/>
      <c r="BC92" s="3"/>
      <c r="BD92" s="3"/>
      <c r="BE92" s="1"/>
      <c r="BG92" s="3"/>
      <c r="BH92" s="3"/>
      <c r="BI92" s="3"/>
      <c r="BJ92" s="3"/>
      <c r="BK92" s="3"/>
      <c r="BL92" s="3"/>
      <c r="BM92" s="1"/>
      <c r="BO92" s="3"/>
      <c r="BP92" s="3"/>
      <c r="BQ92" s="3"/>
      <c r="BR92" s="3"/>
      <c r="BS92" s="3"/>
      <c r="BT92" s="3"/>
      <c r="BU92" s="1"/>
      <c r="BW92" s="3"/>
      <c r="BX92" s="3"/>
      <c r="BY92" s="3"/>
      <c r="BZ92" s="3"/>
      <c r="CA92" s="3"/>
      <c r="CB92" s="3"/>
      <c r="CC92" s="1"/>
      <c r="CE92" s="3"/>
      <c r="CF92" s="3"/>
      <c r="CG92" s="3"/>
      <c r="CH92" s="3"/>
      <c r="CI92" s="3"/>
      <c r="CJ92" s="3"/>
      <c r="CK92" s="1"/>
      <c r="CM92" s="3"/>
      <c r="CN92" s="3"/>
      <c r="CO92" s="3"/>
      <c r="CP92" s="3"/>
      <c r="CQ92" s="3"/>
      <c r="CR92" s="3"/>
      <c r="CS92" s="1"/>
      <c r="CU92" s="3"/>
      <c r="CV92" s="3"/>
      <c r="CW92" s="3"/>
      <c r="CX92" s="3"/>
      <c r="CY92" s="3"/>
      <c r="CZ92" s="3"/>
      <c r="DA92" s="1"/>
      <c r="DC92" s="3"/>
      <c r="DD92" s="3"/>
      <c r="DE92" s="3"/>
      <c r="DF92" s="3"/>
      <c r="DG92" s="3"/>
      <c r="DH92" s="3"/>
      <c r="DI92" s="1"/>
      <c r="DK92" s="3"/>
      <c r="DL92" s="3"/>
      <c r="DM92" s="3"/>
      <c r="DN92" s="3"/>
      <c r="DO92" s="3"/>
      <c r="DP92" s="3"/>
      <c r="DQ92" s="1"/>
      <c r="DS92" s="3"/>
      <c r="DT92" s="3"/>
      <c r="DU92" s="3"/>
      <c r="DV92" s="3"/>
      <c r="DW92" s="3"/>
      <c r="DX92" s="3"/>
      <c r="DY92" s="1"/>
      <c r="EA92" s="3"/>
      <c r="EB92" s="3"/>
      <c r="EC92" s="3"/>
      <c r="ED92" s="3"/>
      <c r="EE92" s="3"/>
      <c r="EF92" s="3"/>
      <c r="EG92" s="1"/>
      <c r="EI92" s="3"/>
      <c r="EJ92" s="3"/>
      <c r="EK92" s="3"/>
      <c r="EL92" s="3"/>
      <c r="EM92" s="3"/>
      <c r="EN92" s="3"/>
      <c r="EO92" s="1"/>
      <c r="EQ92" s="3"/>
      <c r="ER92" s="3"/>
      <c r="ES92" s="3"/>
      <c r="ET92" s="3"/>
      <c r="EU92" s="3"/>
      <c r="EV92" s="3"/>
      <c r="EW92" s="1"/>
      <c r="EY92" s="3"/>
      <c r="EZ92" s="3"/>
      <c r="FA92" s="3"/>
      <c r="FB92" s="3"/>
      <c r="FC92" s="3"/>
      <c r="FD92" s="3"/>
      <c r="FE92" s="1"/>
      <c r="FG92" s="3"/>
      <c r="FH92" s="3"/>
      <c r="FI92" s="3"/>
      <c r="FJ92" s="3"/>
      <c r="FK92" s="3"/>
      <c r="FL92" s="3"/>
      <c r="FM92" s="1"/>
      <c r="FO92" s="3"/>
      <c r="FP92" s="3"/>
      <c r="FQ92" s="3"/>
      <c r="FR92" s="3"/>
      <c r="FS92" s="3"/>
      <c r="FT92" s="3"/>
      <c r="FU92" s="1"/>
      <c r="FW92" s="3"/>
      <c r="FX92" s="3"/>
      <c r="FY92" s="3"/>
      <c r="FZ92" s="3"/>
      <c r="GA92" s="3"/>
      <c r="GB92" s="3"/>
      <c r="GC92" s="1"/>
      <c r="GE92" s="3"/>
      <c r="GF92" s="3"/>
      <c r="GG92" s="3"/>
      <c r="GH92" s="3"/>
      <c r="GI92" s="3"/>
      <c r="GJ92" s="3"/>
      <c r="GK92" s="1"/>
      <c r="GM92" s="3"/>
      <c r="GN92" s="3"/>
      <c r="GO92" s="3"/>
      <c r="GP92" s="3"/>
      <c r="GQ92" s="3"/>
      <c r="GR92" s="3"/>
      <c r="GS92" s="1"/>
      <c r="GU92" s="3"/>
      <c r="GV92" s="3"/>
      <c r="GW92" s="3"/>
      <c r="GX92" s="3"/>
      <c r="GY92" s="3"/>
      <c r="GZ92" s="3"/>
      <c r="HA92" s="1"/>
      <c r="HC92" s="3"/>
      <c r="HD92" s="3"/>
      <c r="HE92" s="3"/>
      <c r="HF92" s="3"/>
      <c r="HG92" s="3"/>
      <c r="HH92" s="3"/>
      <c r="HI92" s="1"/>
      <c r="HK92" s="3"/>
      <c r="HL92" s="3"/>
      <c r="HM92" s="3"/>
      <c r="HN92" s="3"/>
      <c r="HO92" s="3"/>
      <c r="HP92" s="3"/>
      <c r="HQ92" s="1"/>
      <c r="HS92" s="3"/>
      <c r="HT92" s="3"/>
      <c r="HU92" s="3"/>
      <c r="HV92" s="3"/>
      <c r="HW92" s="3"/>
      <c r="HX92" s="3"/>
      <c r="HY92" s="1"/>
      <c r="IA92" s="3"/>
      <c r="IB92" s="3"/>
      <c r="IC92" s="3"/>
      <c r="ID92" s="3"/>
      <c r="IE92" s="3"/>
      <c r="IF92" s="3"/>
      <c r="IG92" s="1"/>
      <c r="II92" s="3"/>
      <c r="IJ92" s="3"/>
      <c r="IK92" s="3"/>
      <c r="IL92" s="3"/>
      <c r="IM92" s="3"/>
      <c r="IN92" s="3"/>
      <c r="IO92" s="1"/>
      <c r="IQ92" s="3"/>
      <c r="IR92" s="3"/>
      <c r="IS92" s="3"/>
      <c r="IT92" s="3"/>
      <c r="IU92" s="3"/>
      <c r="IV92" s="3"/>
    </row>
    <row r="93" spans="1:256" s="2" customFormat="1" ht="14.25">
      <c r="A93" s="19"/>
      <c r="B93" s="40"/>
      <c r="C93" s="41">
        <v>0</v>
      </c>
      <c r="D93" s="41">
        <v>0</v>
      </c>
      <c r="E93" s="35">
        <v>0</v>
      </c>
      <c r="F93" s="35">
        <v>0</v>
      </c>
      <c r="G93" s="35">
        <v>0</v>
      </c>
      <c r="H93" s="35">
        <v>0</v>
      </c>
      <c r="I93" s="5"/>
      <c r="J93" s="5"/>
      <c r="K93" s="4"/>
      <c r="L93" s="4"/>
      <c r="M93" s="4"/>
      <c r="N93" s="4"/>
      <c r="O93" s="4"/>
      <c r="P93" s="4"/>
      <c r="Q93" s="1"/>
      <c r="S93" s="4"/>
      <c r="T93" s="4"/>
      <c r="U93" s="4"/>
      <c r="V93" s="4"/>
      <c r="W93" s="4"/>
      <c r="X93" s="4"/>
      <c r="Y93" s="1"/>
      <c r="AA93" s="4"/>
      <c r="AB93" s="4"/>
      <c r="AC93" s="4"/>
      <c r="AD93" s="4"/>
      <c r="AE93" s="4"/>
      <c r="AF93" s="4"/>
      <c r="AG93" s="1"/>
      <c r="AI93" s="4"/>
      <c r="AJ93" s="4"/>
      <c r="AK93" s="4"/>
      <c r="AL93" s="4"/>
      <c r="AM93" s="4"/>
      <c r="AN93" s="4"/>
      <c r="AO93" s="1"/>
      <c r="AQ93" s="4"/>
      <c r="AR93" s="4"/>
      <c r="AS93" s="4"/>
      <c r="AT93" s="4"/>
      <c r="AU93" s="4"/>
      <c r="AV93" s="4"/>
      <c r="AW93" s="1"/>
      <c r="AY93" s="4"/>
      <c r="AZ93" s="4"/>
      <c r="BA93" s="4"/>
      <c r="BB93" s="4"/>
      <c r="BC93" s="4"/>
      <c r="BD93" s="4"/>
      <c r="BE93" s="1"/>
      <c r="BG93" s="4"/>
      <c r="BH93" s="4"/>
      <c r="BI93" s="4"/>
      <c r="BJ93" s="4"/>
      <c r="BK93" s="4"/>
      <c r="BL93" s="4"/>
      <c r="BM93" s="1"/>
      <c r="BO93" s="4"/>
      <c r="BP93" s="4"/>
      <c r="BQ93" s="4"/>
      <c r="BR93" s="4"/>
      <c r="BS93" s="4"/>
      <c r="BT93" s="4"/>
      <c r="BU93" s="1"/>
      <c r="BW93" s="4"/>
      <c r="BX93" s="4"/>
      <c r="BY93" s="4"/>
      <c r="BZ93" s="4"/>
      <c r="CA93" s="4"/>
      <c r="CB93" s="4"/>
      <c r="CC93" s="1"/>
      <c r="CE93" s="4"/>
      <c r="CF93" s="4"/>
      <c r="CG93" s="4"/>
      <c r="CH93" s="4"/>
      <c r="CI93" s="4"/>
      <c r="CJ93" s="4"/>
      <c r="CK93" s="1"/>
      <c r="CM93" s="4"/>
      <c r="CN93" s="4"/>
      <c r="CO93" s="4"/>
      <c r="CP93" s="4"/>
      <c r="CQ93" s="4"/>
      <c r="CR93" s="4"/>
      <c r="CS93" s="1"/>
      <c r="CU93" s="4"/>
      <c r="CV93" s="4"/>
      <c r="CW93" s="4"/>
      <c r="CX93" s="4"/>
      <c r="CY93" s="4"/>
      <c r="CZ93" s="4"/>
      <c r="DA93" s="1"/>
      <c r="DC93" s="4"/>
      <c r="DD93" s="4"/>
      <c r="DE93" s="4"/>
      <c r="DF93" s="4"/>
      <c r="DG93" s="4"/>
      <c r="DH93" s="4"/>
      <c r="DI93" s="1"/>
      <c r="DK93" s="4"/>
      <c r="DL93" s="4"/>
      <c r="DM93" s="4"/>
      <c r="DN93" s="4"/>
      <c r="DO93" s="4"/>
      <c r="DP93" s="4"/>
      <c r="DQ93" s="1"/>
      <c r="DS93" s="4"/>
      <c r="DT93" s="4"/>
      <c r="DU93" s="4"/>
      <c r="DV93" s="4"/>
      <c r="DW93" s="4"/>
      <c r="DX93" s="4"/>
      <c r="DY93" s="1"/>
      <c r="EA93" s="4"/>
      <c r="EB93" s="4"/>
      <c r="EC93" s="4"/>
      <c r="ED93" s="4"/>
      <c r="EE93" s="4"/>
      <c r="EF93" s="4"/>
      <c r="EG93" s="1"/>
      <c r="EI93" s="4"/>
      <c r="EJ93" s="4"/>
      <c r="EK93" s="4"/>
      <c r="EL93" s="4"/>
      <c r="EM93" s="4"/>
      <c r="EN93" s="4"/>
      <c r="EO93" s="1"/>
      <c r="EQ93" s="4"/>
      <c r="ER93" s="4"/>
      <c r="ES93" s="4"/>
      <c r="ET93" s="4"/>
      <c r="EU93" s="4"/>
      <c r="EV93" s="4"/>
      <c r="EW93" s="1"/>
      <c r="EY93" s="4"/>
      <c r="EZ93" s="4"/>
      <c r="FA93" s="4"/>
      <c r="FB93" s="4"/>
      <c r="FC93" s="4"/>
      <c r="FD93" s="4"/>
      <c r="FE93" s="1"/>
      <c r="FG93" s="4"/>
      <c r="FH93" s="4"/>
      <c r="FI93" s="4"/>
      <c r="FJ93" s="4"/>
      <c r="FK93" s="4"/>
      <c r="FL93" s="4"/>
      <c r="FM93" s="1"/>
      <c r="FO93" s="4"/>
      <c r="FP93" s="4"/>
      <c r="FQ93" s="4"/>
      <c r="FR93" s="4"/>
      <c r="FS93" s="4"/>
      <c r="FT93" s="4"/>
      <c r="FU93" s="1"/>
      <c r="FW93" s="4"/>
      <c r="FX93" s="4"/>
      <c r="FY93" s="4"/>
      <c r="FZ93" s="4"/>
      <c r="GA93" s="4"/>
      <c r="GB93" s="4"/>
      <c r="GC93" s="1"/>
      <c r="GE93" s="4"/>
      <c r="GF93" s="4"/>
      <c r="GG93" s="4"/>
      <c r="GH93" s="4"/>
      <c r="GI93" s="4"/>
      <c r="GJ93" s="4"/>
      <c r="GK93" s="1"/>
      <c r="GM93" s="4"/>
      <c r="GN93" s="4"/>
      <c r="GO93" s="4"/>
      <c r="GP93" s="4"/>
      <c r="GQ93" s="4"/>
      <c r="GR93" s="4"/>
      <c r="GS93" s="1"/>
      <c r="GU93" s="4"/>
      <c r="GV93" s="4"/>
      <c r="GW93" s="4"/>
      <c r="GX93" s="4"/>
      <c r="GY93" s="4"/>
      <c r="GZ93" s="4"/>
      <c r="HA93" s="1"/>
      <c r="HC93" s="4"/>
      <c r="HD93" s="4"/>
      <c r="HE93" s="4"/>
      <c r="HF93" s="4"/>
      <c r="HG93" s="4"/>
      <c r="HH93" s="4"/>
      <c r="HI93" s="1"/>
      <c r="HK93" s="4"/>
      <c r="HL93" s="4"/>
      <c r="HM93" s="4"/>
      <c r="HN93" s="4"/>
      <c r="HO93" s="4"/>
      <c r="HP93" s="4"/>
      <c r="HQ93" s="1"/>
      <c r="HS93" s="4"/>
      <c r="HT93" s="4"/>
      <c r="HU93" s="4"/>
      <c r="HV93" s="4"/>
      <c r="HW93" s="4"/>
      <c r="HX93" s="4"/>
      <c r="HY93" s="1"/>
      <c r="IA93" s="4"/>
      <c r="IB93" s="4"/>
      <c r="IC93" s="4"/>
      <c r="ID93" s="4"/>
      <c r="IE93" s="4"/>
      <c r="IF93" s="4"/>
      <c r="IG93" s="1"/>
      <c r="II93" s="4"/>
      <c r="IJ93" s="4"/>
      <c r="IK93" s="4"/>
      <c r="IL93" s="4"/>
      <c r="IM93" s="4"/>
      <c r="IN93" s="4"/>
      <c r="IO93" s="1"/>
      <c r="IQ93" s="4"/>
      <c r="IR93" s="4"/>
      <c r="IS93" s="4"/>
      <c r="IT93" s="4"/>
      <c r="IU93" s="4"/>
      <c r="IV93" s="4"/>
    </row>
    <row r="94" spans="1:8" s="9" customFormat="1" ht="15">
      <c r="A94" s="22" t="s">
        <v>6</v>
      </c>
      <c r="B94" s="50" t="s">
        <v>7</v>
      </c>
      <c r="C94" s="23">
        <f aca="true" t="shared" si="22" ref="C94:H95">C96+C98+C100+C102+C104+C106+C108</f>
        <v>39378557</v>
      </c>
      <c r="D94" s="23">
        <f t="shared" si="22"/>
        <v>39378557</v>
      </c>
      <c r="E94" s="23">
        <f t="shared" si="22"/>
        <v>1605000</v>
      </c>
      <c r="F94" s="23">
        <f t="shared" si="22"/>
        <v>1605000</v>
      </c>
      <c r="G94" s="23">
        <f t="shared" si="22"/>
        <v>0</v>
      </c>
      <c r="H94" s="23">
        <f t="shared" si="22"/>
        <v>0</v>
      </c>
    </row>
    <row r="95" spans="1:8" s="9" customFormat="1" ht="15">
      <c r="A95" s="51"/>
      <c r="B95" s="52" t="s">
        <v>5</v>
      </c>
      <c r="C95" s="33">
        <f t="shared" si="22"/>
        <v>34585573</v>
      </c>
      <c r="D95" s="33">
        <f t="shared" si="22"/>
        <v>34585573</v>
      </c>
      <c r="E95" s="62">
        <f t="shared" si="22"/>
        <v>1590000</v>
      </c>
      <c r="F95" s="62">
        <f t="shared" si="22"/>
        <v>1590000</v>
      </c>
      <c r="G95" s="33">
        <f t="shared" si="22"/>
        <v>0</v>
      </c>
      <c r="H95" s="33">
        <f t="shared" si="22"/>
        <v>0</v>
      </c>
    </row>
    <row r="96" spans="1:8" s="9" customFormat="1" ht="15">
      <c r="A96" s="16">
        <v>2</v>
      </c>
      <c r="B96" s="71" t="s">
        <v>40</v>
      </c>
      <c r="C96" s="36">
        <v>1521829</v>
      </c>
      <c r="D96" s="45">
        <v>1521829</v>
      </c>
      <c r="E96" s="72">
        <v>1000</v>
      </c>
      <c r="F96" s="39">
        <v>1000</v>
      </c>
      <c r="G96" s="36">
        <v>0</v>
      </c>
      <c r="H96" s="36">
        <v>0</v>
      </c>
    </row>
    <row r="97" spans="1:8" s="9" customFormat="1" ht="15">
      <c r="A97" s="19"/>
      <c r="B97" s="83"/>
      <c r="C97" s="46">
        <v>1505271</v>
      </c>
      <c r="D97" s="47">
        <v>1505271</v>
      </c>
      <c r="E97" s="37">
        <v>0</v>
      </c>
      <c r="F97" s="41">
        <v>0</v>
      </c>
      <c r="G97" s="46">
        <v>0</v>
      </c>
      <c r="H97" s="46">
        <v>0</v>
      </c>
    </row>
    <row r="98" spans="1:8" s="9" customFormat="1" ht="15">
      <c r="A98" s="16">
        <v>3</v>
      </c>
      <c r="B98" s="71" t="s">
        <v>41</v>
      </c>
      <c r="C98" s="36">
        <v>2899065</v>
      </c>
      <c r="D98" s="45">
        <v>2899065</v>
      </c>
      <c r="E98" s="72">
        <v>1000</v>
      </c>
      <c r="F98" s="72">
        <v>1000</v>
      </c>
      <c r="G98" s="36">
        <v>0</v>
      </c>
      <c r="H98" s="36">
        <v>0</v>
      </c>
    </row>
    <row r="99" spans="1:8" s="9" customFormat="1" ht="15">
      <c r="A99" s="19"/>
      <c r="B99" s="83"/>
      <c r="C99" s="46">
        <v>2867522</v>
      </c>
      <c r="D99" s="47">
        <v>2867522</v>
      </c>
      <c r="E99" s="66">
        <v>0</v>
      </c>
      <c r="F99" s="41">
        <v>0</v>
      </c>
      <c r="G99" s="46">
        <v>0</v>
      </c>
      <c r="H99" s="46">
        <v>0</v>
      </c>
    </row>
    <row r="100" spans="1:8" s="9" customFormat="1" ht="15">
      <c r="A100" s="16">
        <v>4</v>
      </c>
      <c r="B100" s="71" t="s">
        <v>42</v>
      </c>
      <c r="C100" s="36">
        <v>1160303</v>
      </c>
      <c r="D100" s="45">
        <v>1160303</v>
      </c>
      <c r="E100" s="72">
        <v>1000</v>
      </c>
      <c r="F100" s="39">
        <v>1000</v>
      </c>
      <c r="G100" s="36">
        <v>0</v>
      </c>
      <c r="H100" s="36">
        <v>0</v>
      </c>
    </row>
    <row r="101" spans="1:8" s="9" customFormat="1" ht="15">
      <c r="A101" s="19"/>
      <c r="B101" s="83"/>
      <c r="C101" s="46">
        <v>1147678</v>
      </c>
      <c r="D101" s="47">
        <v>1147678</v>
      </c>
      <c r="E101" s="37">
        <v>0</v>
      </c>
      <c r="F101" s="41">
        <v>0</v>
      </c>
      <c r="G101" s="46">
        <v>0</v>
      </c>
      <c r="H101" s="46">
        <v>0</v>
      </c>
    </row>
    <row r="102" spans="1:8" s="9" customFormat="1" ht="15">
      <c r="A102" s="16">
        <v>5</v>
      </c>
      <c r="B102" s="84" t="s">
        <v>43</v>
      </c>
      <c r="C102" s="39">
        <v>2640621</v>
      </c>
      <c r="D102" s="72">
        <v>2640621</v>
      </c>
      <c r="E102" s="69">
        <v>1000</v>
      </c>
      <c r="F102" s="82">
        <v>1000</v>
      </c>
      <c r="G102" s="36">
        <v>0</v>
      </c>
      <c r="H102" s="36">
        <v>0</v>
      </c>
    </row>
    <row r="103" spans="1:8" s="9" customFormat="1" ht="15">
      <c r="A103" s="19"/>
      <c r="B103" s="85"/>
      <c r="C103" s="41">
        <v>2611890</v>
      </c>
      <c r="D103" s="37">
        <v>2611890</v>
      </c>
      <c r="E103" s="37">
        <v>0</v>
      </c>
      <c r="F103" s="41">
        <v>0</v>
      </c>
      <c r="G103" s="46">
        <v>0</v>
      </c>
      <c r="H103" s="46">
        <v>0</v>
      </c>
    </row>
    <row r="104" spans="1:8" s="9" customFormat="1" ht="15">
      <c r="A104" s="81">
        <v>6</v>
      </c>
      <c r="B104" s="86" t="s">
        <v>44</v>
      </c>
      <c r="C104" s="34">
        <v>1829520</v>
      </c>
      <c r="D104" s="34">
        <v>1829520</v>
      </c>
      <c r="E104" s="34">
        <v>1000</v>
      </c>
      <c r="F104" s="34">
        <v>1000</v>
      </c>
      <c r="G104" s="34">
        <v>0</v>
      </c>
      <c r="H104" s="34">
        <v>0</v>
      </c>
    </row>
    <row r="105" spans="1:8" s="9" customFormat="1" ht="15">
      <c r="A105" s="19"/>
      <c r="B105" s="83"/>
      <c r="C105" s="46">
        <v>1809614</v>
      </c>
      <c r="D105" s="46">
        <v>1809614</v>
      </c>
      <c r="E105" s="35">
        <v>0</v>
      </c>
      <c r="F105" s="35">
        <v>0</v>
      </c>
      <c r="G105" s="46">
        <v>0</v>
      </c>
      <c r="H105" s="46">
        <v>0</v>
      </c>
    </row>
    <row r="106" spans="1:8" s="9" customFormat="1" ht="15">
      <c r="A106" s="16">
        <v>7</v>
      </c>
      <c r="B106" s="111" t="s">
        <v>55</v>
      </c>
      <c r="C106" s="39">
        <v>12927219</v>
      </c>
      <c r="D106" s="39">
        <v>12927219</v>
      </c>
      <c r="E106" s="36">
        <v>1000000</v>
      </c>
      <c r="F106" s="36">
        <v>1000000</v>
      </c>
      <c r="G106" s="36">
        <v>0</v>
      </c>
      <c r="H106" s="36">
        <v>0</v>
      </c>
    </row>
    <row r="107" spans="1:8" s="9" customFormat="1" ht="15">
      <c r="A107" s="19"/>
      <c r="B107" s="112"/>
      <c r="C107" s="41">
        <v>8263598</v>
      </c>
      <c r="D107" s="41">
        <v>8263598</v>
      </c>
      <c r="E107" s="46">
        <v>995000</v>
      </c>
      <c r="F107" s="46">
        <v>995000</v>
      </c>
      <c r="G107" s="46">
        <v>0</v>
      </c>
      <c r="H107" s="46">
        <v>0</v>
      </c>
    </row>
    <row r="108" spans="1:8" s="9" customFormat="1" ht="15">
      <c r="A108" s="16">
        <v>8</v>
      </c>
      <c r="B108" s="73" t="s">
        <v>54</v>
      </c>
      <c r="C108" s="39">
        <v>16400000</v>
      </c>
      <c r="D108" s="39">
        <v>16400000</v>
      </c>
      <c r="E108" s="36">
        <v>600000</v>
      </c>
      <c r="F108" s="36">
        <v>600000</v>
      </c>
      <c r="G108" s="36">
        <v>0</v>
      </c>
      <c r="H108" s="36">
        <v>0</v>
      </c>
    </row>
    <row r="109" spans="1:8" s="9" customFormat="1" ht="15">
      <c r="A109" s="19"/>
      <c r="B109" s="74"/>
      <c r="C109" s="41">
        <v>16380000</v>
      </c>
      <c r="D109" s="41">
        <v>16380000</v>
      </c>
      <c r="E109" s="46">
        <v>595000</v>
      </c>
      <c r="F109" s="46">
        <v>595000</v>
      </c>
      <c r="G109" s="46">
        <v>0</v>
      </c>
      <c r="H109" s="46">
        <v>0</v>
      </c>
    </row>
    <row r="110" spans="1:8" s="9" customFormat="1" ht="15">
      <c r="A110" s="28" t="s">
        <v>4</v>
      </c>
      <c r="B110" s="29" t="s">
        <v>13</v>
      </c>
      <c r="C110" s="53">
        <f aca="true" t="shared" si="23" ref="C110:H110">C112+C114+C116</f>
        <v>1249886</v>
      </c>
      <c r="D110" s="53">
        <f t="shared" si="23"/>
        <v>1249886</v>
      </c>
      <c r="E110" s="53">
        <f t="shared" si="23"/>
        <v>783000</v>
      </c>
      <c r="F110" s="53">
        <f t="shared" si="23"/>
        <v>783000</v>
      </c>
      <c r="G110" s="53">
        <f t="shared" si="23"/>
        <v>0</v>
      </c>
      <c r="H110" s="53">
        <f t="shared" si="23"/>
        <v>0</v>
      </c>
    </row>
    <row r="111" spans="1:8" s="9" customFormat="1" ht="15">
      <c r="A111" s="19"/>
      <c r="B111" s="32" t="s">
        <v>5</v>
      </c>
      <c r="C111" s="25">
        <f aca="true" t="shared" si="24" ref="C111:H111">C113+C115+C117</f>
        <v>0</v>
      </c>
      <c r="D111" s="25">
        <f t="shared" si="24"/>
        <v>0</v>
      </c>
      <c r="E111" s="25">
        <f t="shared" si="24"/>
        <v>0</v>
      </c>
      <c r="F111" s="25">
        <f t="shared" si="24"/>
        <v>0</v>
      </c>
      <c r="G111" s="25">
        <f t="shared" si="24"/>
        <v>0</v>
      </c>
      <c r="H111" s="25">
        <f t="shared" si="24"/>
        <v>0</v>
      </c>
    </row>
    <row r="112" spans="1:8" ht="14.25">
      <c r="A112" s="16">
        <v>9</v>
      </c>
      <c r="B112" s="48" t="s">
        <v>23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</row>
    <row r="113" spans="1:8" ht="14.25">
      <c r="A113" s="19"/>
      <c r="B113" s="40"/>
      <c r="C113" s="37">
        <v>0</v>
      </c>
      <c r="D113" s="37">
        <v>0</v>
      </c>
      <c r="E113" s="66">
        <f>F113+G113+H113</f>
        <v>0</v>
      </c>
      <c r="F113" s="37">
        <v>0</v>
      </c>
      <c r="G113" s="37">
        <v>0</v>
      </c>
      <c r="H113" s="38">
        <v>0</v>
      </c>
    </row>
    <row r="114" spans="1:8" ht="14.25">
      <c r="A114" s="79">
        <v>10</v>
      </c>
      <c r="B114" s="42" t="s">
        <v>24</v>
      </c>
      <c r="C114" s="72">
        <v>743000</v>
      </c>
      <c r="D114" s="72">
        <v>743000</v>
      </c>
      <c r="E114" s="72">
        <v>743000</v>
      </c>
      <c r="F114" s="72">
        <v>743000</v>
      </c>
      <c r="G114" s="72">
        <v>0</v>
      </c>
      <c r="H114" s="39">
        <v>0</v>
      </c>
    </row>
    <row r="115" spans="1:8" ht="14.25">
      <c r="A115" s="80"/>
      <c r="B115" s="38" t="s">
        <v>25</v>
      </c>
      <c r="C115" s="37">
        <f>0+0</f>
        <v>0</v>
      </c>
      <c r="D115" s="37">
        <f>0+0</f>
        <v>0</v>
      </c>
      <c r="E115" s="41">
        <f>F115+G115+H115</f>
        <v>0</v>
      </c>
      <c r="F115" s="46">
        <v>0</v>
      </c>
      <c r="G115" s="41">
        <v>0</v>
      </c>
      <c r="H115" s="38">
        <v>0</v>
      </c>
    </row>
    <row r="116" spans="1:22" ht="14.25">
      <c r="A116" s="79">
        <v>11</v>
      </c>
      <c r="B116" s="42" t="s">
        <v>27</v>
      </c>
      <c r="C116" s="39">
        <v>506886</v>
      </c>
      <c r="D116" s="39">
        <v>506886</v>
      </c>
      <c r="E116" s="39">
        <v>40000</v>
      </c>
      <c r="F116" s="39">
        <v>40000</v>
      </c>
      <c r="G116" s="39">
        <v>0</v>
      </c>
      <c r="H116" s="64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63"/>
      <c r="B117" s="70" t="s">
        <v>28</v>
      </c>
      <c r="C117" s="87">
        <v>0</v>
      </c>
      <c r="D117" s="87">
        <v>0</v>
      </c>
      <c r="E117" s="41">
        <f>F117+G117+H117</f>
        <v>0</v>
      </c>
      <c r="F117" s="41">
        <v>0</v>
      </c>
      <c r="G117" s="41">
        <v>0</v>
      </c>
      <c r="H117" s="38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113" t="s">
        <v>46</v>
      </c>
      <c r="B118" s="114"/>
      <c r="C118" s="23">
        <f aca="true" t="shared" si="25" ref="C118:H119">C120+C124+C130</f>
        <v>77237617</v>
      </c>
      <c r="D118" s="23">
        <f t="shared" si="25"/>
        <v>89961868</v>
      </c>
      <c r="E118" s="23">
        <f t="shared" si="25"/>
        <v>29120270</v>
      </c>
      <c r="F118" s="23">
        <f t="shared" si="25"/>
        <v>29120270</v>
      </c>
      <c r="G118" s="23">
        <f t="shared" si="25"/>
        <v>0</v>
      </c>
      <c r="H118" s="23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15" t="s">
        <v>5</v>
      </c>
      <c r="B119" s="116"/>
      <c r="C119" s="25">
        <f t="shared" si="25"/>
        <v>22546358</v>
      </c>
      <c r="D119" s="25">
        <f t="shared" si="25"/>
        <v>31563019</v>
      </c>
      <c r="E119" s="25">
        <f t="shared" si="25"/>
        <v>7150000</v>
      </c>
      <c r="F119" s="25">
        <f t="shared" si="25"/>
        <v>7150000</v>
      </c>
      <c r="G119" s="25">
        <f t="shared" si="25"/>
        <v>0</v>
      </c>
      <c r="H119" s="25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22" t="s">
        <v>2</v>
      </c>
      <c r="B120" s="17" t="s">
        <v>3</v>
      </c>
      <c r="C120" s="23">
        <f aca="true" t="shared" si="26" ref="C120:H121">C122</f>
        <v>0</v>
      </c>
      <c r="D120" s="23">
        <f t="shared" si="26"/>
        <v>0</v>
      </c>
      <c r="E120" s="23">
        <f t="shared" si="26"/>
        <v>0</v>
      </c>
      <c r="F120" s="23">
        <f t="shared" si="26"/>
        <v>0</v>
      </c>
      <c r="G120" s="23">
        <f t="shared" si="26"/>
        <v>0</v>
      </c>
      <c r="H120" s="23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19"/>
      <c r="B121" s="43" t="s">
        <v>5</v>
      </c>
      <c r="C121" s="25">
        <f t="shared" si="26"/>
        <v>0</v>
      </c>
      <c r="D121" s="25">
        <f t="shared" si="26"/>
        <v>0</v>
      </c>
      <c r="E121" s="25">
        <f t="shared" si="26"/>
        <v>0</v>
      </c>
      <c r="F121" s="25">
        <f t="shared" si="26"/>
        <v>0</v>
      </c>
      <c r="G121" s="25">
        <f t="shared" si="26"/>
        <v>0</v>
      </c>
      <c r="H121" s="25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58">
        <v>1</v>
      </c>
      <c r="B122" s="42"/>
      <c r="C122" s="39">
        <v>0</v>
      </c>
      <c r="D122" s="39">
        <v>0</v>
      </c>
      <c r="E122" s="39">
        <v>0</v>
      </c>
      <c r="F122" s="39">
        <v>0</v>
      </c>
      <c r="G122" s="39">
        <f>G124</f>
        <v>0</v>
      </c>
      <c r="H122" s="39">
        <f>H124</f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4.25">
      <c r="A123" s="59"/>
      <c r="B123" s="38"/>
      <c r="C123" s="41">
        <v>0</v>
      </c>
      <c r="D123" s="41">
        <v>0</v>
      </c>
      <c r="E123" s="41">
        <v>0</v>
      </c>
      <c r="F123" s="41">
        <v>0</v>
      </c>
      <c r="G123" s="41">
        <f>G125</f>
        <v>0</v>
      </c>
      <c r="H123" s="41">
        <f>H125</f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4.25">
      <c r="A124" s="22" t="s">
        <v>6</v>
      </c>
      <c r="B124" s="50" t="s">
        <v>7</v>
      </c>
      <c r="C124" s="36">
        <f aca="true" t="shared" si="27" ref="C124:H125">C126+C128</f>
        <v>54717347</v>
      </c>
      <c r="D124" s="36">
        <f t="shared" si="27"/>
        <v>67441598</v>
      </c>
      <c r="E124" s="36">
        <f t="shared" si="27"/>
        <v>7155000</v>
      </c>
      <c r="F124" s="36">
        <f t="shared" si="27"/>
        <v>7155000</v>
      </c>
      <c r="G124" s="36">
        <f t="shared" si="27"/>
        <v>0</v>
      </c>
      <c r="H124" s="36">
        <f t="shared" si="27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4.25">
      <c r="A125" s="51"/>
      <c r="B125" s="52" t="s">
        <v>5</v>
      </c>
      <c r="C125" s="37">
        <f t="shared" si="27"/>
        <v>22546358</v>
      </c>
      <c r="D125" s="37">
        <f t="shared" si="27"/>
        <v>31563019</v>
      </c>
      <c r="E125" s="37">
        <f t="shared" si="27"/>
        <v>7150000</v>
      </c>
      <c r="F125" s="37">
        <f t="shared" si="27"/>
        <v>7150000</v>
      </c>
      <c r="G125" s="37">
        <f t="shared" si="27"/>
        <v>0</v>
      </c>
      <c r="H125" s="41">
        <f t="shared" si="27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25.5" customHeight="1">
      <c r="A126" s="88">
        <v>2</v>
      </c>
      <c r="B126" s="127" t="s">
        <v>57</v>
      </c>
      <c r="C126" s="95">
        <v>37099840</v>
      </c>
      <c r="D126" s="95">
        <v>37099840</v>
      </c>
      <c r="E126" s="90">
        <v>7150000</v>
      </c>
      <c r="F126" s="90">
        <v>7150000</v>
      </c>
      <c r="G126" s="90">
        <v>0</v>
      </c>
      <c r="H126" s="90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91"/>
      <c r="B127" s="128"/>
      <c r="C127" s="94">
        <v>5611184</v>
      </c>
      <c r="D127" s="94">
        <v>5611184</v>
      </c>
      <c r="E127" s="96">
        <v>7150000</v>
      </c>
      <c r="F127" s="96">
        <v>7150000</v>
      </c>
      <c r="G127" s="96">
        <v>0</v>
      </c>
      <c r="H127" s="96"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6">
        <v>3</v>
      </c>
      <c r="B128" s="111" t="s">
        <v>47</v>
      </c>
      <c r="C128" s="39">
        <v>17617507</v>
      </c>
      <c r="D128" s="39">
        <v>30341758</v>
      </c>
      <c r="E128" s="36">
        <v>5000</v>
      </c>
      <c r="F128" s="36">
        <v>5000</v>
      </c>
      <c r="G128" s="36">
        <v>0</v>
      </c>
      <c r="H128" s="36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19"/>
      <c r="B129" s="112"/>
      <c r="C129" s="41">
        <v>16935174</v>
      </c>
      <c r="D129" s="41">
        <v>25951835</v>
      </c>
      <c r="E129" s="46">
        <v>0</v>
      </c>
      <c r="F129" s="46">
        <v>0</v>
      </c>
      <c r="G129" s="46">
        <v>0</v>
      </c>
      <c r="H129" s="46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28" t="s">
        <v>4</v>
      </c>
      <c r="B130" s="29" t="s">
        <v>13</v>
      </c>
      <c r="C130" s="36">
        <f aca="true" t="shared" si="28" ref="C130:H131">C132+C134+C136</f>
        <v>22520270</v>
      </c>
      <c r="D130" s="36">
        <f t="shared" si="28"/>
        <v>22520270</v>
      </c>
      <c r="E130" s="36">
        <f t="shared" si="28"/>
        <v>21965270</v>
      </c>
      <c r="F130" s="36">
        <f t="shared" si="28"/>
        <v>21965270</v>
      </c>
      <c r="G130" s="36">
        <f t="shared" si="28"/>
        <v>0</v>
      </c>
      <c r="H130" s="39">
        <f t="shared" si="28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19"/>
      <c r="B131" s="32" t="s">
        <v>5</v>
      </c>
      <c r="C131" s="37">
        <f t="shared" si="28"/>
        <v>0</v>
      </c>
      <c r="D131" s="37">
        <f t="shared" si="28"/>
        <v>0</v>
      </c>
      <c r="E131" s="37">
        <f t="shared" si="28"/>
        <v>0</v>
      </c>
      <c r="F131" s="37">
        <f t="shared" si="28"/>
        <v>0</v>
      </c>
      <c r="G131" s="37">
        <f t="shared" si="28"/>
        <v>0</v>
      </c>
      <c r="H131" s="41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16">
        <v>4</v>
      </c>
      <c r="B132" s="48" t="s">
        <v>23</v>
      </c>
      <c r="C132" s="36">
        <v>21637800</v>
      </c>
      <c r="D132" s="36">
        <v>21637800</v>
      </c>
      <c r="E132" s="36">
        <v>21637800</v>
      </c>
      <c r="F132" s="36">
        <v>21637800</v>
      </c>
      <c r="G132" s="36">
        <v>0</v>
      </c>
      <c r="H132" s="36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19"/>
      <c r="B133" s="40"/>
      <c r="C133" s="37">
        <v>0</v>
      </c>
      <c r="D133" s="37">
        <v>0</v>
      </c>
      <c r="E133" s="41">
        <f>F133+G133+H133</f>
        <v>0</v>
      </c>
      <c r="F133" s="37">
        <v>0</v>
      </c>
      <c r="G133" s="37">
        <v>0</v>
      </c>
      <c r="H133" s="38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88">
        <v>5</v>
      </c>
      <c r="B134" s="89" t="s">
        <v>24</v>
      </c>
      <c r="C134" s="90">
        <v>270170</v>
      </c>
      <c r="D134" s="90">
        <v>270170</v>
      </c>
      <c r="E134" s="90">
        <v>270170</v>
      </c>
      <c r="F134" s="90">
        <v>270170</v>
      </c>
      <c r="G134" s="90">
        <v>0</v>
      </c>
      <c r="H134" s="90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91"/>
      <c r="B135" s="92" t="s">
        <v>25</v>
      </c>
      <c r="C135" s="93">
        <v>0</v>
      </c>
      <c r="D135" s="93">
        <v>0</v>
      </c>
      <c r="E135" s="94">
        <f>F135+G135+H135</f>
        <v>0</v>
      </c>
      <c r="F135" s="93">
        <v>0</v>
      </c>
      <c r="G135" s="93">
        <v>0</v>
      </c>
      <c r="H135" s="92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88">
        <v>6</v>
      </c>
      <c r="B136" s="89" t="s">
        <v>27</v>
      </c>
      <c r="C136" s="90">
        <v>612300</v>
      </c>
      <c r="D136" s="90">
        <v>612300</v>
      </c>
      <c r="E136" s="90">
        <v>57300</v>
      </c>
      <c r="F136" s="90">
        <v>57300</v>
      </c>
      <c r="G136" s="90">
        <v>0</v>
      </c>
      <c r="H136" s="90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91"/>
      <c r="B137" s="92" t="s">
        <v>28</v>
      </c>
      <c r="C137" s="93">
        <v>0</v>
      </c>
      <c r="D137" s="93">
        <v>0</v>
      </c>
      <c r="E137" s="94">
        <f>F137+G137+H137</f>
        <v>0</v>
      </c>
      <c r="F137" s="93">
        <v>0</v>
      </c>
      <c r="G137" s="93">
        <v>0</v>
      </c>
      <c r="H137" s="92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8" ht="14.25">
      <c r="B138" s="78" t="s">
        <v>8</v>
      </c>
      <c r="C138" s="10" t="s">
        <v>18</v>
      </c>
      <c r="D138" s="10"/>
      <c r="E138" s="78" t="s">
        <v>20</v>
      </c>
      <c r="F138" s="119" t="s">
        <v>35</v>
      </c>
      <c r="G138" s="119"/>
      <c r="H138" s="119"/>
    </row>
    <row r="139" spans="2:7" ht="14.25">
      <c r="B139" s="78" t="s">
        <v>9</v>
      </c>
      <c r="C139" s="10" t="s">
        <v>19</v>
      </c>
      <c r="D139" s="10"/>
      <c r="E139" s="78" t="s">
        <v>34</v>
      </c>
      <c r="G139" s="13" t="s">
        <v>22</v>
      </c>
    </row>
    <row r="140" spans="2:7" ht="14.25">
      <c r="B140" s="78" t="s">
        <v>33</v>
      </c>
      <c r="C140" s="10"/>
      <c r="D140" s="10"/>
      <c r="E140" s="10"/>
      <c r="F140" s="10"/>
      <c r="G140" s="10"/>
    </row>
    <row r="141" spans="2:7" ht="14.25">
      <c r="B141" s="60"/>
      <c r="C141" s="10"/>
      <c r="D141" s="10"/>
      <c r="E141" s="10"/>
      <c r="F141" s="10"/>
      <c r="G141" s="10"/>
    </row>
    <row r="142" ht="14.25">
      <c r="G142" s="11" t="s">
        <v>21</v>
      </c>
    </row>
    <row r="143" ht="14.25">
      <c r="C143" s="8"/>
    </row>
    <row r="144" spans="2:5" ht="14.25">
      <c r="B144" s="129" t="s">
        <v>60</v>
      </c>
      <c r="E144" s="129" t="s">
        <v>62</v>
      </c>
    </row>
    <row r="145" spans="2:5" ht="14.25">
      <c r="B145" s="129" t="s">
        <v>61</v>
      </c>
      <c r="E145" s="129" t="s">
        <v>63</v>
      </c>
    </row>
    <row r="148" spans="2:6" ht="14.25">
      <c r="B148" s="12"/>
      <c r="C148" s="2"/>
      <c r="D148" s="2"/>
      <c r="E148" s="2"/>
      <c r="F148" s="2"/>
    </row>
    <row r="149" spans="2:6" ht="14.25">
      <c r="B149" s="2"/>
      <c r="C149" s="2"/>
      <c r="D149" s="2"/>
      <c r="E149" s="2"/>
      <c r="F149" s="2"/>
    </row>
    <row r="150" spans="2:6" ht="14.25">
      <c r="B150" s="2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109"/>
      <c r="E152" s="109"/>
      <c r="F152" s="109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09"/>
      <c r="E154" s="109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10"/>
      <c r="E156" s="110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12"/>
      <c r="C158" s="2"/>
      <c r="D158" s="110"/>
      <c r="E158" s="110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110"/>
      <c r="E160" s="110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110"/>
      <c r="E162" s="110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</sheetData>
  <sheetProtection/>
  <mergeCells count="43">
    <mergeCell ref="A16:B16"/>
    <mergeCell ref="H5:H6"/>
    <mergeCell ref="F5:F6"/>
    <mergeCell ref="A30:B30"/>
    <mergeCell ref="A23:B23"/>
    <mergeCell ref="A40:A41"/>
    <mergeCell ref="G5:G6"/>
    <mergeCell ref="A50:B50"/>
    <mergeCell ref="A75:B75"/>
    <mergeCell ref="A31:B31"/>
    <mergeCell ref="B128:B129"/>
    <mergeCell ref="B64:B65"/>
    <mergeCell ref="A17:B17"/>
    <mergeCell ref="A74:B74"/>
    <mergeCell ref="A38:A39"/>
    <mergeCell ref="B126:B127"/>
    <mergeCell ref="A88:B88"/>
    <mergeCell ref="D162:E162"/>
    <mergeCell ref="B106:B107"/>
    <mergeCell ref="A118:B118"/>
    <mergeCell ref="A119:B119"/>
    <mergeCell ref="A22:B22"/>
    <mergeCell ref="B54:B55"/>
    <mergeCell ref="D152:F152"/>
    <mergeCell ref="B38:B39"/>
    <mergeCell ref="F138:H138"/>
    <mergeCell ref="B40:B41"/>
    <mergeCell ref="D154:E154"/>
    <mergeCell ref="D160:E160"/>
    <mergeCell ref="D158:E158"/>
    <mergeCell ref="D156:E156"/>
    <mergeCell ref="A89:B89"/>
    <mergeCell ref="B84:B85"/>
    <mergeCell ref="B60:B61"/>
    <mergeCell ref="A51:B51"/>
    <mergeCell ref="A1:E1"/>
    <mergeCell ref="A4:A6"/>
    <mergeCell ref="B4:B6"/>
    <mergeCell ref="C4:C6"/>
    <mergeCell ref="D4:D6"/>
    <mergeCell ref="A2:H2"/>
    <mergeCell ref="F4:H4"/>
    <mergeCell ref="E4:E6"/>
  </mergeCells>
  <printOptions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2020-10-01T12:09:32Z</cp:lastPrinted>
  <dcterms:created xsi:type="dcterms:W3CDTF">1998-10-27T12:30:16Z</dcterms:created>
  <dcterms:modified xsi:type="dcterms:W3CDTF">2020-10-01T12:09:39Z</dcterms:modified>
  <cp:category/>
  <cp:version/>
  <cp:contentType/>
  <cp:contentStatus/>
</cp:coreProperties>
</file>