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20" windowWidth="19035" windowHeight="8400" activeTab="0"/>
  </bookViews>
  <sheets>
    <sheet name="2022" sheetId="1" r:id="rId1"/>
  </sheets>
  <externalReferences>
    <externalReference r:id="rId4"/>
  </externalReferences>
  <definedNames>
    <definedName name="_Hlk108432815" localSheetId="0">'2022'!#REF!</definedName>
    <definedName name="_xlnm.Print_Titles" localSheetId="0">'2022'!$10:$13</definedName>
  </definedNames>
  <calcPr fullCalcOnLoad="1"/>
</workbook>
</file>

<file path=xl/sharedStrings.xml><?xml version="1.0" encoding="utf-8"?>
<sst xmlns="http://schemas.openxmlformats.org/spreadsheetml/2006/main" count="718" uniqueCount="404">
  <si>
    <t>Sursa 02 buget local</t>
  </si>
  <si>
    <t>Nr
crt.</t>
  </si>
  <si>
    <t>U.M.</t>
  </si>
  <si>
    <t>Cantit.</t>
  </si>
  <si>
    <t xml:space="preserve">Buget </t>
  </si>
  <si>
    <t>I</t>
  </si>
  <si>
    <t>Achiziţii imobile</t>
  </si>
  <si>
    <t>total</t>
  </si>
  <si>
    <t>buc.</t>
  </si>
  <si>
    <t>II.</t>
  </si>
  <si>
    <t>Cap. 84 "Transporturi"</t>
  </si>
  <si>
    <t>III</t>
  </si>
  <si>
    <t xml:space="preserve">Cheltuieli pentru elaborarea studiilor de prefezabilitate, a studiilor de fezabilitate, a proiectelor si a 
altor studii aferente obiectivelor de investitii </t>
  </si>
  <si>
    <t>IV</t>
  </si>
  <si>
    <t>V</t>
  </si>
  <si>
    <t>Lucrari de foraj, cartarea terenului,fotogrametrie, determinari seismologice, consultanta, asistenta tehnica 
si alte cheltuieli asimilate investitiilor, potrivit legii</t>
  </si>
  <si>
    <t xml:space="preserve">TOTAL GENERAL </t>
  </si>
  <si>
    <t xml:space="preserve"> </t>
  </si>
  <si>
    <t>Total</t>
  </si>
  <si>
    <t>Nominalizarea achiziţiilor
 de bunuri şi a altor
cheltuieli de investiţii</t>
  </si>
  <si>
    <t>Dotări independente</t>
  </si>
  <si>
    <t>Cap.51 "Autorităţi publice şi acţiuni externe"</t>
  </si>
  <si>
    <t>Cap.65 "Învăţământ"</t>
  </si>
  <si>
    <t>Cap. 67 "Cultură , recreere şi religie"</t>
  </si>
  <si>
    <t>Cap. 70 "Locuinţe, servicii şi dezvoltare publică"</t>
  </si>
  <si>
    <t>Cap. 68 "Asigurări şi asistenţă socială"</t>
  </si>
  <si>
    <t>Cap. 70 "Locuinţe , servicii şi dezvoltare publică"</t>
  </si>
  <si>
    <t>Cap. 65 "Învăţământ"</t>
  </si>
  <si>
    <t>Cap.70 "Locuinţe , servicii şi dezvoltare publică"</t>
  </si>
  <si>
    <t>Valoarea totală, 
din care:</t>
  </si>
  <si>
    <t>Sursa  FONDURI EXTERNE NERAMBURSABILE</t>
  </si>
  <si>
    <t xml:space="preserve">TOTAL GENERAL: </t>
  </si>
  <si>
    <t xml:space="preserve">                     Ordonator principal de credite                                                                                              </t>
  </si>
  <si>
    <t xml:space="preserve">                                     Primar,                                        Director economic,</t>
  </si>
  <si>
    <t xml:space="preserve">                            Şef serviciu buget,                               Şef serviciu investiţii,</t>
  </si>
  <si>
    <t xml:space="preserve">                            ec. Neacşu Helga                               ing. Szucs Zsigmond</t>
  </si>
  <si>
    <t>ing.Szucs Zsigmond</t>
  </si>
  <si>
    <t>Cap. 67 Cultură, recreere şi religie</t>
  </si>
  <si>
    <r>
      <t xml:space="preserve">                              Keresk</t>
    </r>
    <r>
      <rPr>
        <sz val="10"/>
        <rFont val="Calibri"/>
        <family val="2"/>
      </rPr>
      <t>é</t>
    </r>
    <r>
      <rPr>
        <sz val="10"/>
        <rFont val="Arial"/>
        <family val="2"/>
      </rPr>
      <t>nyi G</t>
    </r>
    <r>
      <rPr>
        <sz val="10"/>
        <rFont val="Calibri"/>
        <family val="2"/>
      </rPr>
      <t>á</t>
    </r>
    <r>
      <rPr>
        <sz val="10"/>
        <rFont val="Arial"/>
        <family val="2"/>
      </rPr>
      <t>bor                                  ec. Ursu Lucia</t>
    </r>
  </si>
  <si>
    <t>Echipamente și aplicații informatice</t>
  </si>
  <si>
    <t>Achiziţie balustradă de protecţie zona Burdea-Soarelui - cu montaj</t>
  </si>
  <si>
    <t>PT Pod peste râul Someș - Amplasament str. Ștrandului</t>
  </si>
  <si>
    <t>Modernizări străzi de pământ în municipiul Satu Mare - strada Depozitelor</t>
  </si>
  <si>
    <t>Pod peste râul Someș - Amplasament str. Ștrandului</t>
  </si>
  <si>
    <t>Şef  serviciu investiţii, gospodărire, întreținere</t>
  </si>
  <si>
    <t>SF Pista de biciclete pe coronamentul digului mal drept al râului Someș de la stația de epurare până la limita administrativă a Municipilui Satu Mare spre comuna Dara</t>
  </si>
  <si>
    <t>Cap. 74 Protecția mediului</t>
  </si>
  <si>
    <t xml:space="preserve">Asistenţă tehnică din partea proiectantului pentru Modernizare strada Grădinarilor </t>
  </si>
  <si>
    <t>PT Modernizare pasaje pietonale care fac legătura între centru nou și digul de pe malul drept al râului Someș</t>
  </si>
  <si>
    <t>Modernizare pasaje pietonale care fac legătura între centru nou și digul de pe malul drept al râului Someș</t>
  </si>
  <si>
    <t>Nominalizarea achiziţiilor  de bunuri şi a altor cheltuieli de investiţii</t>
  </si>
  <si>
    <t xml:space="preserve">Cheltuieli pentru elaborarea studiilor de prefezabilitate, a studiilor de fezabilitate, a proiectelor si a altor studii aferente obiectivelor de investitii </t>
  </si>
  <si>
    <t>Servicii de dirigenţie de şantier pentru MODERNIZARE STRADA GRĂDINARILOR</t>
  </si>
  <si>
    <t>Modernizare infrastructură educațională Grădinița nr.7</t>
  </si>
  <si>
    <t>Modernizare infrastructură educațională Grădinița nr.29 și Creșa Punguța cu doi bani</t>
  </si>
  <si>
    <t>Lucrari de foraj, cartarea terenului,fotogrametrie, determinari seismologice, consultanta, asistenta tehnica si alte cheltuieli asimilate investitiilor, potrivit legii</t>
  </si>
  <si>
    <t>Cheltuieli de expertiza, proiectare si executie privind consolidarile si interventiile pentru prevenirea sau inlaturarea efectelor produse de actiuni accidentale si calamitati naturale: cutremure. Inundatii, alunecari, prabusiri si tasari de teren, incen</t>
  </si>
  <si>
    <t>Cap. 70  Locuinţe, servicii şi dezvoltare publică</t>
  </si>
  <si>
    <t>Servicii de dirigenţie de şantier pentru Modernizare infrastructură educațională Grădinița nr.7</t>
  </si>
  <si>
    <t>Servicii de dirigenţie de şantier pentru Modernizare infrastructură educațională Grădinița nr.29 și Creșa Punguța cu doi bani</t>
  </si>
  <si>
    <t>Asistenţă tehnică din partea proiectantului pentru Modernizare infrastructură educațională Grădinița nr.7</t>
  </si>
  <si>
    <t>Asistenţă tehnică din partea proiectantului pentru Modernizare infrastructură educațională Grădinița nr.29 și Creșa Punguța cu doi bani</t>
  </si>
  <si>
    <t>Servicii de supervizare lucrari pentru Pod peste râul Someş - amplasament str. Ştrandului</t>
  </si>
  <si>
    <t>Modernizare Strada Grădinarilor</t>
  </si>
  <si>
    <t>SF Reabilitare fațadă și acoperiș la imobilul situat pe strada Horea nr.6</t>
  </si>
  <si>
    <t>Cap. 51  Autorităţi publice şi acţiuni externe</t>
  </si>
  <si>
    <t>Reabilitare clădiri rezidențiale Satu Mare 1</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</si>
  <si>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</si>
  <si>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</si>
  <si>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</si>
  <si>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</si>
  <si>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1</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</si>
  <si>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</si>
  <si>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</si>
  <si>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</si>
  <si>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Servicii de dirigenţie de şantier pentru Reabilitare clădiri rezidențiale Satu Mare 7</t>
  </si>
  <si>
    <t>Asistenţă tehnică din partea proiectantului pentru Reabilitare clădiri rezidențiale Satu Mare 1</t>
  </si>
  <si>
    <t>Asistenţă tehnică din partea proiectantului pentru Reabilitare clădiri rezidențiale Satu Mare 2</t>
  </si>
  <si>
    <t>Asistenţă tehnică din partea proiectantului pentru Reabilitare clădiri rezidențiale Satu Mare 4</t>
  </si>
  <si>
    <t>Asistenţă tehnică din partea proiectantului pentru Reabilitare clădiri rezidențiale Satu Mare 5</t>
  </si>
  <si>
    <t>Asistenţă tehnică din partea proiectantului pentru Reabilitare clădiri rezidențiale Satu Mare 7</t>
  </si>
  <si>
    <t>Modernizarea și extinderea traseului pietonal și velo Centrul Nou</t>
  </si>
  <si>
    <t>Servicii de dirigenţie de şantier pentru Modernizarea și extinderea traseului pietonal și velo Centrul Nou</t>
  </si>
  <si>
    <t>Servicii de dirigenţie de şantier pentru Pasarela pietonală și velo peste râul Someș în municipiul Satu Mare</t>
  </si>
  <si>
    <t>Asistenţă tehnică din partea proiectantului pentru Modernizarea și extinderea traseului pietonal și velo Centrul Nou</t>
  </si>
  <si>
    <t>Asistenţă tehnică din partea proiectantului pentru Pasarela pietonală și velo peste râul Someș în municipiul Satu Mare</t>
  </si>
  <si>
    <t>Cap. 61  Ordine publică şi siguranţă naţională</t>
  </si>
  <si>
    <t>Cap 68 Asigurări şi Asistenţă socială</t>
  </si>
  <si>
    <t>Cap. 84 Transporturi</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</si>
  <si>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</si>
  <si>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</si>
  <si>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Transformarea zonei degradate Cubic în zona de petrecere a timpului liber pentru comunitate</t>
  </si>
  <si>
    <t>SF Elaborare PUZ zona I</t>
  </si>
  <si>
    <t>Regenerare fizică a zonei Ostrovului</t>
  </si>
  <si>
    <t>Servicii de dirigenţie de şantier pentru proiectul Regenerare fizică a zonei Ostrovului</t>
  </si>
  <si>
    <t>Cap. 61 ”Ordine publică şi siguranţă naţională”</t>
  </si>
  <si>
    <t>Stații de lucru</t>
  </si>
  <si>
    <t>Asistenţă tehnică din partea proiectantului pentru Pod peste râul Someș - Amplasament str. Ștrandului</t>
  </si>
  <si>
    <t>Servicii de dirigenţie de şantier pentru Stații de reîncărcare pentru vehicule electrice și electrice - hibrid plug-in, Satu Mare</t>
  </si>
  <si>
    <t>Asistenţă tehnică din partea proiectantului pentru Stații de reîncărcare pentru vehicule electrice și electrice - hibrid plug-in, Satu Mare</t>
  </si>
  <si>
    <t>Stații de reîncărcare pentru vehicule electrice și electrice - hibrid plug-in, Satu Mare</t>
  </si>
  <si>
    <t>Asistenţă tehnică din partea proiectantului pentru Extindere iluminat public pe str. Aurel Vlaicu</t>
  </si>
  <si>
    <t>Asistenţă tehnică din partea proiectantului pentru Extinderea iluminatului public pe străzile Mihai Viteazu, str.Crăieselor și parcarea situată pe strada Uzinei (lângă Pod Decebal)</t>
  </si>
  <si>
    <t>Extindere iluminat public pe str. Aurel Vlaicu</t>
  </si>
  <si>
    <t>PT Amenajare pistă de biciclete pe strada Botizului - Pod Golescu</t>
  </si>
  <si>
    <t>Modernizarea și extinderea traseului pietonal și velo Centrul Vechi din municipiul Satu Mare</t>
  </si>
  <si>
    <t>PT 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</si>
  <si>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</si>
  <si>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</si>
  <si>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</si>
  <si>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</si>
  <si>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Servicii de dirigenţie de şantier pentru Transformarea zonei degradate malurile Someșului între cele două poduri în zonă de petrecere a timpului liber pentru comunitate</t>
  </si>
  <si>
    <t>Asistenţă tehnică din partea proiectantului pentru Transformarea zonei degradate malurile Someșului între cele două poduri în zonă de petrecere a timpului liber pentru comunitate</t>
  </si>
  <si>
    <t>Modernizarea și extinderea traseului pietonal și velo Centrul Nou din municipiul Satu Mare - Componenta 2 Pasarela pietonală și velo peste râul Someș în municipiul Satu Mare</t>
  </si>
  <si>
    <t>Servicii de dirigenţie de şantier pentru Modernizare parcari in cvartalul delimitat de strazile Uzinei si Independentei si baza sportiva M.I.U.</t>
  </si>
  <si>
    <t>Servicii de dirigenţie de şantier pentru Modernizare parcari aferente blocurilor nr. 2, 4, 6, 8 de pe strada Ostrovului</t>
  </si>
  <si>
    <t xml:space="preserve">Servicii de dirigenţie de şantier pentru Modernizare parcari in cvartalul din spatele blocurilor 14, 17, 18, de pe strada ostrovului </t>
  </si>
  <si>
    <t>Servicii de dirigenţie de şantier pentru Modernizare parcari in cvartatul delimitat de str. Lucian Blaga- Dorna- Ganea - Codrului</t>
  </si>
  <si>
    <t>Servicii de dirigenţie de şantier pentru Modernizare parcari in cvartatul delimitat de str. Ganea - Codrului - Cibinului - Dorna</t>
  </si>
  <si>
    <t>Servicii de dirigenţie de şantier pentru Modernizare parcari in cvartatul delimitat de str. Lucian Blaga - Dorna - Ganea - Ambudului</t>
  </si>
  <si>
    <t>Servicii de dirigenţie de şantier pentru Modernizare parcari in cvartatul delimitat de str. Ganea - Ambudului - Fantanele - Alecu Russo</t>
  </si>
  <si>
    <t>Asistenţă tehnică din partea proiectantului pentru Modernizare parcari in cvartalul delimitat de strazile Uzinei si Independentei si baza sportiva M.I.U.</t>
  </si>
  <si>
    <t>Asistenţă tehnică din partea proiectantului pentru Modernizare parcari aferente blocurilor nr. 2, 4, 6, 8 de pe strada Ostrovului</t>
  </si>
  <si>
    <t xml:space="preserve">Asistenţă tehnică din partea proiectantului pentru Modernizare parcari in cvartalul din spatele blocurilor 14, 17, 18, de pe strada ostrovului </t>
  </si>
  <si>
    <t>Asistenţă tehnică din partea proiectantului pentru Modernizare parcari in cvartatul delimitat de str. Lucian Blaga- Dorna- Ganea - Codrului</t>
  </si>
  <si>
    <t>Asistenţă tehnică din partea proiectantului pentru Modernizare parcari in cvartatul delimitat de str. Ganea - Codrului - Cibinului - Dorna</t>
  </si>
  <si>
    <t>Asistenţă tehnică din partea proiectantului pentru Modernizare parcari in cvartatul delimitat de str. Lucian Blaga - Dorna - Ganea - Ambudului</t>
  </si>
  <si>
    <t>Asistenţă tehnică din partea proiectantului pentru Modernizare parcari in cvartatul delimitat de str. Ganea - Ambudului - Fantanele - Alecu Russo</t>
  </si>
  <si>
    <t>Modernizare parcari in cvartalul delimitat de strazile Uzinei si Independentei si baza sportiva M.I.U.</t>
  </si>
  <si>
    <t>Modernizare parcari aferente blocurilor nr. 2, 4, 6, 8 de pe strada Ostrovului</t>
  </si>
  <si>
    <t xml:space="preserve">Modernizare parcari in cvartalul din spatele blocurilor 14, 17, 18, de pe strada ostrovului </t>
  </si>
  <si>
    <t>Modernizare parcari in cvartatul delimitat de str. Lucian Blaga- Dorna- Ganea - Codrului</t>
  </si>
  <si>
    <t>Modernizare parcari in cvartatul delimitat de str. Ganea - Codrului - Cibinului - Dorna</t>
  </si>
  <si>
    <t>Modernizare parcari in cvartatul delimitat de str. Lucian Blaga - Dorna - Ganea - Ambudului</t>
  </si>
  <si>
    <t>Modernizare parcari in cvartatul delimitat de str. Ganea - Ambudului - Fantanele - Alecu Russo</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</si>
  <si>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</si>
  <si>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</si>
  <si>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</si>
  <si>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Mobilier Urban</t>
  </si>
  <si>
    <t>Sistem de închiriere de biciclete</t>
  </si>
  <si>
    <t>Alimentare cont IID</t>
  </si>
  <si>
    <t>SF Extinderea iluminatului public în cvartalul delimitat de str.Oituz, str. Prahovei și Aleea Milcov</t>
  </si>
  <si>
    <t>PT Transformarea zonei degradate malurile Someșului între cele 2 poduri în zonă de petrecere a timpului liber pentru comunitate</t>
  </si>
  <si>
    <t>Servicii de dirigenţie de şantier pentru Transformarea zonei degradate malurile Someșului între cele 2 poduri în zonă de petrecere a timpului liber pentru comunitate</t>
  </si>
  <si>
    <t>Asistenţă tehnică din partea proiectantului pentru Transformarea zonei degradate malurile Someșului între cele 2 poduri în zonă de petrecere a timpului liber pentru comunitate</t>
  </si>
  <si>
    <t>Transformarea zonei degradate malurile Someșului între cele 2 poduri în zonă de petrecere a timpului liber pentru comunitate</t>
  </si>
  <si>
    <t>Dotari de specialitate la proiectul ”Ensuring public safety - supraveghere video”</t>
  </si>
  <si>
    <t>PT Ensuring public safety - supraveghere video</t>
  </si>
  <si>
    <t>Asistenţă tehnică din partea proiectantului pentru Regenerare fizică a zonei Ostrovului</t>
  </si>
  <si>
    <t>PT Modernizarea și extinderea traseului pietonal și velo Centrul Nou - Componenta 2 Pasarela pietonală și velo peste râul Someș în municipiul Satu Mare</t>
  </si>
  <si>
    <t>SF Extinderea iluminatului public în parcările adiacente zonelor Aleea Timișului, nr.4, bloc 27 și b-dul Cloșca nr.1, bloc 17</t>
  </si>
  <si>
    <t>Asistenţă tehnică din partea proiectantului pentru Modernizarea și extinderea traseului pietonal și velo Centrul Nou din municipiul Satu Mare - Componenta 1  Modernizarea și extinderea traseului pietonal și velo Centrul Nou din municipiul Satu Mare</t>
  </si>
  <si>
    <t>Servicii de dirigenţie de şantier pentru Modernizarea și extinderea traseului pietonal și velo Centrul Nou din municipiul Satu Mare - Componenta 1  Modernizarea și extinderea traseului pietonal și velo Centrul Nou din municipiul Satu Mare</t>
  </si>
  <si>
    <t>SF Întocmire PUG al municipiului Satu Mare</t>
  </si>
  <si>
    <t xml:space="preserve">PT Developing cross-border culture: Revitalised Theatres in Satu Mare and Uzhgorod </t>
  </si>
  <si>
    <t xml:space="preserve">Developing cross-border culture: Revitalised Theatres in Satu Mare and Uzhgorod </t>
  </si>
  <si>
    <t xml:space="preserve">Dotări pentru Developing cross-border culture: Revitalised Theatres in Satu Mare and Uzhgorod </t>
  </si>
  <si>
    <t xml:space="preserve">Asistenţă tehnică din partea proiectantului pentru Developing cross-border culture: Revitalised Theatres in Satu Mare and Uzhgorod </t>
  </si>
  <si>
    <t xml:space="preserve">Servicii de dirigenţie de şantier pentru Developing cross-border culture: Revitalised Theatres in Satu Mare and Uzhgorod </t>
  </si>
  <si>
    <t>PT Prelungirea străzii Diana</t>
  </si>
  <si>
    <t>Cofinanțare Proiect regional de dezvoltare a infrastructurii de apă și apă uzată din județul Satu Mare</t>
  </si>
  <si>
    <t>SF Construire Sală Polivalentă (PUZ + SF)</t>
  </si>
  <si>
    <t>Servicii de dirigenţie de şantier pentru Modernizare infrastructură educațională Liceul Tehnologic ”Constantin Brâncuși”</t>
  </si>
  <si>
    <t>PT Extindere unitate de învăţământ prin construcţii provizorii Şcoala Gimnazială Grigore Moisil Satu Mare</t>
  </si>
  <si>
    <t>Servicii generale de consultantă profesională în managementul proiectelor încheiate cu M.D.R.A.P.</t>
  </si>
  <si>
    <t>Reabilitare termică la blocurile de locuinţe b-dul Transilvania Bl.2</t>
  </si>
  <si>
    <t>Reabilitare termică la blocurile de locuinţe str.Astronauților A1</t>
  </si>
  <si>
    <t>Reabilitare termică la blocurile de locuinţe str.Proiectantului S5</t>
  </si>
  <si>
    <t>Construire corp clădire Școala Gimnaziala Rákóczi Ferenc - Construire clădire multifuncțională P-P+M</t>
  </si>
  <si>
    <t>PT Construire corp clădire Școala Gimnaziala Rákóczi Ferenc - Construire clădire multifuncțională P-P+M</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</si>
  <si>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</si>
  <si>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</si>
  <si>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Prelungirea străzii Diana</t>
  </si>
  <si>
    <t>Largire b-dul L.Blaga, între str.Dorobanților și str.Căprioarei</t>
  </si>
  <si>
    <t>Asistenţă tehnică din partea proiectantului pentru Prelungirea străzii Diana</t>
  </si>
  <si>
    <t>Servicii de dirigenţie de şantier pentru Prelungirea străzii Diana</t>
  </si>
  <si>
    <t>Asistenţă tehnică din partea proiectantului pentru Largire b-dul L.Blaga, între str.Dorobanților și str.Căprioarei</t>
  </si>
  <si>
    <t>PT Largire b-dul L.Blaga, între str.Dorobanților și str.Căprioarei</t>
  </si>
  <si>
    <t>Echipamente IT, birotică și multimedia pentru proiectul Regenerare fizică a zonei Ostrovului</t>
  </si>
  <si>
    <t>Aparatură electrocasnică pentru proiectul Regenerare fizică a zonei Ostrovului</t>
  </si>
  <si>
    <t>Mobilier pentru proiectul Regenerare fizică a zonei Ostrovului</t>
  </si>
  <si>
    <t>Echipamnete de gimnastică și recuperare medicală pentru proiectul Regenerare fizică a zonei Ostrovului</t>
  </si>
  <si>
    <t>Instrumente muzicale pentru proiectul Regenerare fizică a zonei Ostrovului</t>
  </si>
  <si>
    <t>PT Certificarea performanței energetice pemtru proiectul "Modernizare infrastructura educațională Gradinița nr.7"</t>
  </si>
  <si>
    <t>Cap. 66 Sănătate</t>
  </si>
  <si>
    <t>Amenajare pistă biciclete pe strada Botizului - Pod Golescu</t>
  </si>
  <si>
    <t>Servicii de dirigenţie de şantier pentru Amenajare pistă biciclete pe strada Botizului - Pod Golescu</t>
  </si>
  <si>
    <t>Asistenţă tehnică din partea proiectantului pentru Amenajare pistă biciclete pe strada Botizului - Pod Golescu</t>
  </si>
  <si>
    <t>SF Extindere Parc Industrial Sud</t>
  </si>
  <si>
    <t>Modernizarea și extinderea traseului pietonal și velo Centrul Nou din municipiul Satu Mare - Componenta 1  Modernizarea și extinderea traseului pietonal și velo Centrul Nou din municipiul Satu Mare</t>
  </si>
  <si>
    <t>SF Modernizarea clădirii la Colegiul Naţional Mihai Eminescu Satu Mare</t>
  </si>
  <si>
    <t>SF Plan de Mobilitate Urbană Durabilă 2021-2031</t>
  </si>
  <si>
    <t>SF Strategie Integrată de Dezvoltare Urbană 2021-2031</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</si>
  <si>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</si>
  <si>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</si>
  <si>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</si>
  <si>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SF Amenajare parc în zona Noroieni</t>
  </si>
  <si>
    <t>SF Reabilitare bloc de locuințe sociale pe strada Ostrovului nr.2/CD</t>
  </si>
  <si>
    <t>SF Elaborare PUZ Bercu Roșu</t>
  </si>
  <si>
    <t>Actualizare DALI “Reabilitare clădire situată pe Str. Ion Vidu Nr. 51-53 (Scoala gimnazială Lucian Blaga)”</t>
  </si>
  <si>
    <t>Actualizare DALI “Reabilitare clădire situată pe Str. Mircea Eliade Nr. 3 (Scoala gimnazială Mircea Eliade)”</t>
  </si>
  <si>
    <t>DALI Reabilitare infrastructură educaţională Grădiniţa nr. 5 şi Creşa Tara minunilor</t>
  </si>
  <si>
    <t>DALI Reabilitare infrastructură educaţională Grădiniţa nr. 13</t>
  </si>
  <si>
    <t>DALI Reabilitare infrastructură educaţională Grădiniţa nr. 9 şi Creşa Albă ca Zăpada</t>
  </si>
  <si>
    <t>DALI Reabilitare infrastructură educaţională Grădiniţa 14 Mai şi Creşa Mica Sirenă</t>
  </si>
  <si>
    <t>DALI Modernizare infrastructură educatională Colegiul Tehnic Unio -Traian Vuia</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</si>
  <si>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</si>
  <si>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SF Regenerare ZONA URBANA MICRO 14</t>
  </si>
  <si>
    <t>SF Regenerare ZONA URBANA MICRO 15</t>
  </si>
  <si>
    <t>SF Regenerare ZONA URBANA MICRO 16</t>
  </si>
  <si>
    <t>SF Regenerare ZONA URBANA SOARELUI</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</si>
  <si>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</si>
  <si>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</si>
  <si>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</si>
  <si>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</si>
  <si>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Actualizare DALI “Modernizarea pistei de biciclete POD GOLESCU şi construirea unui pasaj suprateran pentru pietoni şi biciclişti în intersecţia Crinul”</t>
  </si>
  <si>
    <t>Modernizare infrastructură educațională Liceul Tehnologic ”Constantin Brâncuși”</t>
  </si>
  <si>
    <t>Achiziția de autobuze hibride de capacitate medie</t>
  </si>
  <si>
    <t>Modernizare infrastructură educațională Grădinița nr.7 - achiziție furnizare dotări produse mobilier</t>
  </si>
  <si>
    <t>Modernizare infrastructură educațională Grădinița nr.7 - dotări conexe: amenajare loc joacă, dotări foișor</t>
  </si>
  <si>
    <t>Modernizare infrastructură educațională Grădinița nr.7 - achiziție furnizare de Echipamente IT</t>
  </si>
  <si>
    <t>Modernizare infrastructură educațională Grădinița nr.7 - achiziție furnizare de produse electrocasnice</t>
  </si>
  <si>
    <t>Asistenţă tehnică din partea proiectantului pentru  Modernizare infrastructură educațională Liceul Tehnologic ”Constantin Brâncuși”</t>
  </si>
  <si>
    <t>DALI Reabilitare fațadă și acoperiș a clădirii situate pe strada Horea nr.6</t>
  </si>
  <si>
    <t>DALI Reabilitare termică la blocurile de locuinţe b-dul Transilvania Bl.2</t>
  </si>
  <si>
    <t>DALI Reabilitare termică la blocurile de locuinţe str.Astronauților A1</t>
  </si>
  <si>
    <t>DALI Reabilitare termică la blocurile de locuinţe str.Proiectantului S5</t>
  </si>
  <si>
    <t>SF Pista de biciclete pe coronamentul digului mal drept al râului Someș din dreptul străzii Fântânii spre comuna Odoreu</t>
  </si>
  <si>
    <t>Studiu de coexistență pentru obiectivul de investiții ”Amenajare pistă de biciclete pe strada Botizului - Pod Golescu</t>
  </si>
  <si>
    <t>Eliberarea amplasamentului pentru realizarea condițiilor de coexistență – proiectare și execuție "Amenajare pistă de biciclete pe strada Botizului  - Pod Golescu"</t>
  </si>
  <si>
    <t>Dotări în cadrul proiectului - Modernizare Infrastructură Educaţională Liceul Tehnologic „Constantin Brâncuşi”</t>
  </si>
  <si>
    <t>PT Extinderea iluminatului public in parcarile din cartierele Micro 17, Carpati 1, Carpati 2</t>
  </si>
  <si>
    <t>DALI Reabilitare structură educațională strada Crișan nr.1</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</si>
  <si>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</si>
  <si>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</si>
  <si>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</si>
  <si>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</si>
  <si>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Studiu de opotunitate digitalizare parcări Municipiul Satu Mare</t>
  </si>
  <si>
    <t>Coridor de mobilitate Strada Aurel Vlaicu</t>
  </si>
  <si>
    <t>Coridor de mobilitate b-dul Lucian Blaga</t>
  </si>
  <si>
    <t>Coridor de mobilitate Strada Botizului</t>
  </si>
  <si>
    <t xml:space="preserve">Coridor de mobilitate b-dul Cloșca </t>
  </si>
  <si>
    <t>Modernizare infrastructura educațională Gradinița nr. 29 și Creșa Punguța cu Doi Bani  - achiziție furnizare de Echipament IT</t>
  </si>
  <si>
    <t>Extindere rețea electrică de distribuție în municipiul Satu Mare, strada Aurel Vlaicu,  nr.94, nr.96 și nr.98</t>
  </si>
  <si>
    <t>SF Expertiza tehnică la Casa Meșteșugarilor</t>
  </si>
  <si>
    <t>SF Actualizare DALI “Modernizarea pistei de biciclete POD GOLESCU şi construirea unui pasaj suprateran pentru pietoni şi biciclişti în intersecţia Crinul”</t>
  </si>
  <si>
    <t>SF Studiu de opotunitate digitalizare parcări Municipiul Satu Mare</t>
  </si>
  <si>
    <t>SF Coridor de mobilitate Strada Aurel Vlaicu</t>
  </si>
  <si>
    <t>SF Coridor de mobilitate b-dul Lucian Blaga</t>
  </si>
  <si>
    <t>SF Coridor de mobilitate Strada Botizului</t>
  </si>
  <si>
    <t xml:space="preserve">SF Coridor de mobilitate b-dul Cloșca </t>
  </si>
  <si>
    <t>PT Extindere rețele alimentare cu apă și canalizare menajeră în Municipiul Satu Mare, zona Bercu Roșu</t>
  </si>
  <si>
    <t xml:space="preserve">SF Modernizare străzi în municipiul Satu Mare Lot 1 </t>
  </si>
  <si>
    <t>SF Realizarea documentatiei tehnico-economice pentru accesarea de fonduri nerambursabile pentru „Creșterea eficienței energetice și a gestionării inteligente a energiei în infrastructura de iluminat public în municipiul Satu Mare, zona de Nord – Est, jud. Satu Mare”</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</si>
  <si>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</si>
  <si>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Programul de investiţii publice pe anul 2022</t>
  </si>
  <si>
    <t>Programul de investiţii publice aferente lucrărilor pentru care au fost semnate contracte de finanţare din FEN (fonduri externe nerambursabile) pe anul 2022</t>
  </si>
  <si>
    <t>SF Elaborare Plan Urbanistic Zonal Centru Vechi - P-ța Libertății, Municipiul Satu Mare</t>
  </si>
  <si>
    <t>Sistem restricționare acces auto cu montaj</t>
  </si>
  <si>
    <t>Achiziția de autobuze hibride de capacitate mare</t>
  </si>
  <si>
    <t>Software supraveghere video profesional (actualizare software existent)</t>
  </si>
  <si>
    <t>Stație de lucru prelucrare video</t>
  </si>
  <si>
    <t>Multifuncțional de capacitate mare</t>
  </si>
  <si>
    <t>Autoturism</t>
  </si>
  <si>
    <t>Sistem rampe luminoase și sirene</t>
  </si>
  <si>
    <t>Aplicație informatică pentru sistem integrat de gestiune financiar</t>
  </si>
  <si>
    <t>Sisteme pentru detecție și alarmare incendiu - Centrul de zi pentru vârstnici de pe strada Jiului, nr.64</t>
  </si>
  <si>
    <t>Sisteme pentru detecție și alarmare la efracție - Centrul de zi pentru vârstnici de pe strada Jiului, nr.64</t>
  </si>
  <si>
    <t>Sisteme supraveghere video - Centrul de zi pentru vârstnici de pe strada Jiului, nr.64</t>
  </si>
  <si>
    <t xml:space="preserve">Multifuncțională </t>
  </si>
  <si>
    <t>Centrală termică CSU</t>
  </si>
  <si>
    <t>Elaborare documentație tehnică pentru obținerea avizului PSI la creșa Țara Minunilor</t>
  </si>
  <si>
    <t>SF Scară exterioară la GPP 14 MAI Satu Mare, clădirea de pe str.Botizului</t>
  </si>
  <si>
    <t>Extinderea iluminatului public pe strada Fluturilor</t>
  </si>
  <si>
    <t>Asistenţă tehnică din partea proiectantului pentru Extinderea iluminatului public in parcarile din cartierele Micro 17, Carpati 1, Carpati 2</t>
  </si>
  <si>
    <t>Extinderea iluminatului public in parcarile din cartierele Micro 17, Carpati 1, Carpati 2</t>
  </si>
  <si>
    <t>PT Extinderea iluminatului public pe strada Fluturilor</t>
  </si>
  <si>
    <t>PT Extinderea iluminatului public în cvartalul delimitat de str.Oituz, str. Prahovei și Aleea Milcov</t>
  </si>
  <si>
    <t>PT Extinderea iluminatului public în parcările adiacente zonelor Aleea Timișului, nr.4, bloc 27 și b-dul Cloșca nr.1, bloc 17</t>
  </si>
  <si>
    <t>PT Iluminat ornamental pentru locașurile de cult din Municipiul Satu Mare</t>
  </si>
  <si>
    <t>Parcare etajată str.Kogălniceanu</t>
  </si>
  <si>
    <t>PT Parcare etajată str.Kogălniceanu</t>
  </si>
  <si>
    <t>Servicii de dirigenţie de şantier pentru Parcare etajată str.Kogălniceanu</t>
  </si>
  <si>
    <t>Asistenţă tehnică din partea proiectantului pentru Parcare etajată str.Kogălniceanu</t>
  </si>
  <si>
    <t>Prelungirea străzii Sălciilor</t>
  </si>
  <si>
    <t>PT Prelungirea străzii Sălciilor</t>
  </si>
  <si>
    <t>Asistenţă tehnică din partea proiectantului pentru  Prelungirea străzii Sălciilor</t>
  </si>
  <si>
    <t>Servicii de dirigenţie de şantier pentru Prelungirea străzii Sălciilor</t>
  </si>
  <si>
    <t>PT Reparații capitale Pod Decebal</t>
  </si>
  <si>
    <t>SF Modernizare străzi în municipiul Satu Mare Lot 2</t>
  </si>
  <si>
    <t xml:space="preserve">SF Reabilitare conductă de aducțiune apă </t>
  </si>
  <si>
    <t>SF Bazin de retenție ape pluviale ”SP Fabricii”</t>
  </si>
  <si>
    <t xml:space="preserve">SF Reabilitare colector de canalizare </t>
  </si>
  <si>
    <t>SF Modernizare rețea de apă de înaltă presiune în Cartierul ”Micro 16”</t>
  </si>
  <si>
    <t>Centrală termică şi sistem de încălzire la Grădiniţa cu Program Prelungit Draga Mea</t>
  </si>
  <si>
    <t>Sistem supraveghere video la Grădiniţa Dumbrava Minunată</t>
  </si>
  <si>
    <t>Echipamente de joacă la Grădinița cu program Prelungit Guliver</t>
  </si>
  <si>
    <t>Sistem de încălţire la Grădiniţa cu Program Prelungit nr. 13</t>
  </si>
  <si>
    <t xml:space="preserve">Sistem detecţie şi semnalizare la Grădiniţa cu Program Prelungit nr. 13 </t>
  </si>
  <si>
    <t>Înlocuire sistem de încălzire la Grădinţa cu Program Prelungit Voinicelul</t>
  </si>
  <si>
    <t>Foişor la Grădiniţa cu Program Prelungit Voinicelul</t>
  </si>
  <si>
    <t>Maşină de gătit la Grădiniţa cu Program Prelungit Voinicelul</t>
  </si>
  <si>
    <t>Flex Camere la Şcoala Gimnazială Grigore Moisil Satu Mare</t>
  </si>
  <si>
    <t>Sistem detecţie şi semnalizare, hidranţi la Liceul Teoretic German Johann Ettinger</t>
  </si>
  <si>
    <t>Instrumente muzicale la Liceul de Arte Aurel Popp</t>
  </si>
  <si>
    <t>Generator la Liceul cu Program Sportiv pentru Sala de sport Ecaterina Both</t>
  </si>
  <si>
    <t>set</t>
  </si>
  <si>
    <t>Centrală termică şi sistem de încălzire la Grădiniţa cu Program Prelungit Nr.6 structură Grădiniţa Castelul Fermecat</t>
  </si>
  <si>
    <t>SF Izolare termica la Grădinița cu Program Prelungit nr. 11</t>
  </si>
  <si>
    <t>SF Anvelopare cladire la Liceul Teologic Ortodox Nicolae Steinhardt</t>
  </si>
  <si>
    <t>SF Reabilitare corp cladire B si corp cladire C la Colegiul Naţional Doamana Stanca</t>
  </si>
  <si>
    <t>Scară exterioară la Grădiniţa Dumbrava Minunată</t>
  </si>
  <si>
    <t>Scară exterioară la Grădiniţa cu Program Prelungit 14 Mai structură sv Botizului</t>
  </si>
  <si>
    <t xml:space="preserve">Autoutilitară </t>
  </si>
  <si>
    <t>Centrală telefonică</t>
  </si>
  <si>
    <t>Sistem alarmare în caz de incendiu</t>
  </si>
  <si>
    <t>SF Modernizare strada Stupilor</t>
  </si>
  <si>
    <t>Cazan încălzire centrală 250 KW la liceul sportiv situat pe strada Wolfenbuttel nr. 6-8</t>
  </si>
  <si>
    <t>PT Proiect sistem CCTV sistem detectie și alarmare la efracție</t>
  </si>
  <si>
    <t>PT Proiect instalație de semnalizare alarmare și alertare în caz de incendiu</t>
  </si>
  <si>
    <t>Maşină de curăţare a podelelor</t>
  </si>
  <si>
    <t>SF Schimbarea iluminatului public pe strada Ács Alajos</t>
  </si>
  <si>
    <t>SF Extinderea iluminatului public pe strada Hermann Mihaly</t>
  </si>
  <si>
    <t>Regenerare fizică a zonei Ostrovului - întăbulare clădire</t>
  </si>
  <si>
    <t>Certificarea performanței energetice pentru proiectul "Regenerare fizică a zonei Ostrovului"</t>
  </si>
  <si>
    <t>Certificarea performanței energetice pentru Reabilitare clădiri rezidențiale Satu Mare 2</t>
  </si>
  <si>
    <t>Certificarea performanței energetice pentru Reabilitare clădiri rezidențiale Satu Mare 7</t>
  </si>
  <si>
    <t>Dezvoltarea infrastructurii de transport public în municipiul Satu Mare – Crearea unui sistem de management al traficului inclusiv sistem monitorizare video</t>
  </si>
  <si>
    <t>Stâlp fix de restricționare acces</t>
  </si>
  <si>
    <t>Utilaj multifuncțional tip tractor</t>
  </si>
  <si>
    <t>SF PUD Construire creșă și dotare strada Iuliu Coroianu</t>
  </si>
  <si>
    <t>SF Elaborare PUZ pentru Bazin de înot didactic și de agrement strada Crișan</t>
  </si>
  <si>
    <t>Stații de lucru creșe</t>
  </si>
  <si>
    <t>Server creșe</t>
  </si>
  <si>
    <t>Copiator Konica la Școala Gimnazială Grigore Moisil</t>
  </si>
  <si>
    <t>Servicii de dirigenţie de şantier pentru Modernizări străzi de pămȃnt în municipiul Satu-Mare – Strada Depozitelor</t>
  </si>
  <si>
    <t>Masă Teqball</t>
  </si>
  <si>
    <t>Iluminat ornamental pentru lăcașurile de cult din Municipiul Satu Mare</t>
  </si>
  <si>
    <t>PT Iluminat ornamental pentru lăcașurile de cult din Municipiul Satu Mare</t>
  </si>
  <si>
    <t>Anexa nr. 8 la H.C.L. Satu Mare nr..................din...............</t>
  </si>
  <si>
    <t>SF Modernizare DJ 194 în Sătmărel</t>
  </si>
  <si>
    <t>Extinderea iluminatului public în parcările adiacente zonelor Aleea Timișului, nr.4, bloc 27 și b-dul Cloșca nr.1, bloc 17</t>
  </si>
  <si>
    <t>SF Realizarea documentatiei tehnico-economice pentru accesarea de fonduri nerambursabile pentru „Creșterea eficienței energetice și a gestionării inteligente a energiei în infrastructura de iluminat public în municipiul Satu Mare, zona de SUD, jud. Satu Mare”</t>
  </si>
  <si>
    <t xml:space="preserve">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</si>
  <si>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Extinderea iluminatului public pe strada Ștefan Benea</t>
  </si>
  <si>
    <t>Servicii de dirigenţie de şantier pentru "Modernizare Drum Carei"</t>
  </si>
  <si>
    <t>Muzeul industrializării forțate din Satu Mare</t>
  </si>
  <si>
    <t>Extindere rețea electrică de distribuție în loc.Satu Mare, cartier Sătmărel, zona Ferma Sătmărel, jud.Satu Mare - restituiri sume cetățeni</t>
  </si>
  <si>
    <t>SF Extinderea iluminatului public pe strada Lazarului</t>
  </si>
  <si>
    <t>Stații radio tip emisie - recepție</t>
  </si>
  <si>
    <t>Elemente decorative</t>
  </si>
  <si>
    <t>PT Extindere iluminat public în cvartalul delimitat de str.Oituz, str. Prahovei și Aleea Milcov</t>
  </si>
  <si>
    <t>Extindere iluminat public în cvartalul delimitat de str.Oituz, str. Prahovei și Aleea Milcov</t>
  </si>
  <si>
    <t>Ansamblu de corturi industriale</t>
  </si>
  <si>
    <t>SF Extindere iluminat public pe strada Ferma Sătmărel, nr.36A - 36P</t>
  </si>
  <si>
    <t>set.</t>
  </si>
  <si>
    <t>Multifuncțional la Direcția Municipală Creșe</t>
  </si>
  <si>
    <t>Centrală termică și coș de fum la Școala Gimnazială Octavian Goga pentru structură Școala Gimnazială Sătmărel</t>
  </si>
  <si>
    <t>Chit de filtrarea aerului de bacterii și viruși în cadrul proiectului ”Consolidarea capacității unității de învățământ Școala Gimnazială Octavian Goga”  SMIS 149730</t>
  </si>
  <si>
    <t>DALI Eficientizarea energetică a Liceului cu Program Sportiv situate pe str. Ioan Slavici nr. 54</t>
  </si>
  <si>
    <t>SF Reactualizarea hărților de zgomot</t>
  </si>
  <si>
    <t>DALI Reabilitare și extindere pe verticală Corp ”B” D+P+2(parțial) la Școala Gimnazială "Constantin Brâncoveanu”</t>
  </si>
  <si>
    <t>PT Reabilitare și extindere pe verticală Corp ”B” D+P+2(parțial) la Școala Gimnazială "Constantin Brâncoveanu”</t>
  </si>
  <si>
    <t>Microbuz</t>
  </si>
  <si>
    <t>SF Actualizare Registrul local al spațiilor verzi</t>
  </si>
  <si>
    <t>SF Studiu privind Componenta C11: Turism și Cultură din cadrul Planului Național de Redresare și Reziliență al României, Pilon IV. Coeziunea socială și teritorială</t>
  </si>
  <si>
    <t>SF Actualizare Studiu de Fezabilitate pentru Pista de biciclete pe coronamentul digului mal drept al râului Someș de la stația de epurare până la limita administrativă a Municipilui Satu Mare spre Dara</t>
  </si>
  <si>
    <t>Toalete publice automate</t>
  </si>
  <si>
    <t>Tablă interactivă la Școala Gimnazială ”Rakoczi Ferenc” Satu Mare</t>
  </si>
  <si>
    <t>Multifuncțional la Școala Gimnazială Avram Iancu Satu Mare</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</si>
  <si>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</si>
  <si>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</si>
  <si>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Studiu de coexistență pentru obiectivul de investiții ”Bazin de înot didactic și de agrement strada Crișan”</t>
  </si>
  <si>
    <t>SF Reabilitarea clădirii Hotel Sport, situată pe strada Mileniului, nr.25</t>
  </si>
  <si>
    <t>SF Branșament electric pentru teren de minifotbal situat pe strada Fabricii</t>
  </si>
  <si>
    <t>Achiziție și montare cazane la Școala Gimnazială ”Lucian Blaga”, corp clădire B</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</si>
  <si>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</si>
  <si>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</si>
  <si>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</si>
  <si>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PT Pista de biciclete pe coronamentul digului mal drept al râului Someș de la stația de epurare până la limita administrativă a Municipilui Satu Mare spre comuna Dara</t>
  </si>
  <si>
    <t>SF Modernizare construcție existentă situată pe B-dul Muncii nr. 44</t>
  </si>
  <si>
    <t>Panouri fotovoltaice la Grădinița cu Program Prelungit Draga Mea</t>
  </si>
  <si>
    <t xml:space="preserve">Modernizare străzi în municipiul Satu Mare Lot 1 </t>
  </si>
  <si>
    <t>Sistem panouri solare pentru apă caldă la Liceul cu Program Sportiv, Sala sport Ecaterina Both str. Ady Endre nr. 15</t>
  </si>
  <si>
    <t>SF Extinderea iluminatului public pe strada Vasile Scurtu</t>
  </si>
  <si>
    <t>SF  Extinderea iluminatului public în jurul Grădiniței nr.9</t>
  </si>
  <si>
    <t>SF Alimentarea cu energie electrică a unor stații de încărcare situate pe b-dul Transilvania</t>
  </si>
  <si>
    <t>SF Lucrări tehnico-edilitare la centrul de depozitare deșeuri reciclabile situat pe strada Depozitelor</t>
  </si>
  <si>
    <t>SF Modernizare corp C2 al liceului Tehnologic Constantin Brâncuși</t>
  </si>
  <si>
    <t>Autoturism hibrid nepoluant</t>
  </si>
  <si>
    <t>Instalare sistem antiefracție și sisteme de supraveghere video la obiectivul de pe str. 24 Ianuarie nr. 1</t>
  </si>
  <si>
    <t>Achiziție teren zona străzii Digului</t>
  </si>
  <si>
    <t>Achiziție teren zona străzii Lunca Sighet</t>
  </si>
  <si>
    <t>SF DALI Modernizare Stadion Olimpia</t>
  </si>
  <si>
    <t>Studiu de fezabilitate pentru blocul de locuințe situat pe str.Dorna CD8</t>
  </si>
  <si>
    <t>Studiu de fezabilitate pentru blocul de locuințe situat pe str.Dorna CD10</t>
  </si>
  <si>
    <t>SF Extinderea iluminatului public în ccvartalul blocului UU 1- UU 13 din Piața Soarelui</t>
  </si>
  <si>
    <t>SF DALI Modernizare stadion str. Zefirului</t>
  </si>
  <si>
    <t>SF Studiu de coexistență pentru obiectivul de investiții ” Modernizare străzi în municipiul Satu Mare Lot 2”</t>
  </si>
  <si>
    <t>SF Modernizare strada Kaffka Marghit, tronson 2</t>
  </si>
  <si>
    <t>Reabilitare termică la blocurile de locuinţe str.Proiectantului S1</t>
  </si>
  <si>
    <t>Reabilitare termică la blocurile de locuinţe I.C. Brătianu, nr.5</t>
  </si>
  <si>
    <t>Reabilitare termică la blocurile de locuinţe str.Păulești, nr.3, bl.6</t>
  </si>
  <si>
    <t>Reabilitare termică la blocurile de locuinţe str.Codrului CC3 - CC5</t>
  </si>
</sst>
</file>

<file path=xl/styles.xml><?xml version="1.0" encoding="utf-8"?>
<styleSheet xmlns="http://schemas.openxmlformats.org/spreadsheetml/2006/main">
  <numFmts count="4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Da&quot;;&quot;Da&quot;;&quot;Nu&quot;"/>
    <numFmt numFmtId="197" formatCode="&quot;Adevărat&quot;;&quot;Adevărat&quot;;&quot;Fals&quot;"/>
    <numFmt numFmtId="198" formatCode="&quot;Activat&quot;;&quot;Activat&quot;;&quot;Dezactivat&quot;"/>
    <numFmt numFmtId="199" formatCode="[$¥€-2]\ #,##0.00_);[Red]\([$¥€-2]\ #,##0.00\)"/>
    <numFmt numFmtId="200" formatCode="&quot;Yes&quot;;&quot;Yes&quot;;&quot;No&quot;"/>
    <numFmt numFmtId="201" formatCode="&quot;True&quot;;&quot;True&quot;;&quot;False&quot;"/>
    <numFmt numFmtId="202" formatCode="&quot;On&quot;;&quot;On&quot;;&quot;Off&quot;"/>
    <numFmt numFmtId="203" formatCode="[$€-2]\ #,##0.00_);[Red]\([$€-2]\ #,##0.00\)"/>
  </numFmts>
  <fonts count="58">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12"/>
      <name val="Arial"/>
      <family val="2"/>
    </font>
    <font>
      <b/>
      <i/>
      <sz val="10"/>
      <name val="Arial"/>
      <family val="2"/>
    </font>
    <font>
      <b/>
      <sz val="9"/>
      <name val="Arial"/>
      <family val="2"/>
    </font>
    <font>
      <b/>
      <sz val="14"/>
      <name val="Arial"/>
      <family val="2"/>
    </font>
    <font>
      <b/>
      <sz val="11"/>
      <name val="Arial"/>
      <family val="2"/>
    </font>
    <font>
      <sz val="14"/>
      <name val="Arial"/>
      <family val="2"/>
    </font>
    <font>
      <b/>
      <u val="single"/>
      <sz val="12"/>
      <name val="Arial"/>
      <family val="2"/>
    </font>
    <font>
      <sz val="10"/>
      <name val="Calibri"/>
      <family val="2"/>
    </font>
    <font>
      <b/>
      <i/>
      <sz val="12"/>
      <name val="Arial"/>
      <family val="2"/>
    </font>
    <font>
      <b/>
      <i/>
      <sz val="14"/>
      <name val="Arial"/>
      <family val="2"/>
    </font>
    <font>
      <b/>
      <sz val="8"/>
      <name val="Arial"/>
      <family val="2"/>
    </font>
    <font>
      <b/>
      <i/>
      <sz val="16"/>
      <name val="Arial"/>
      <family val="2"/>
    </font>
    <font>
      <sz val="11"/>
      <name val="Arial"/>
      <family val="2"/>
    </font>
    <font>
      <sz val="10"/>
      <name val="Times New Roman"/>
      <family val="1"/>
    </font>
    <font>
      <b/>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i/>
      <sz val="14"/>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i/>
      <sz val="14"/>
      <color rgb="FFC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indexed="15"/>
        <bgColor indexed="64"/>
      </patternFill>
    </fill>
    <fill>
      <patternFill patternType="solid">
        <fgColor indexed="42"/>
        <bgColor indexed="64"/>
      </patternFill>
    </fill>
    <fill>
      <patternFill patternType="solid">
        <fgColor indexed="1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style="medium"/>
    </border>
    <border>
      <left>
        <color indexed="63"/>
      </left>
      <right style="thin"/>
      <top>
        <color indexed="63"/>
      </top>
      <bottom>
        <color indexed="63"/>
      </bottom>
    </border>
    <border>
      <left>
        <color indexed="63"/>
      </left>
      <right style="thin"/>
      <top style="medium"/>
      <bottom style="medium"/>
    </border>
    <border>
      <left style="thin"/>
      <right>
        <color indexed="63"/>
      </right>
      <top style="medium"/>
      <bottom style="medium"/>
    </border>
    <border>
      <left style="thin"/>
      <right style="thin"/>
      <top>
        <color indexed="63"/>
      </top>
      <bottom style="medium"/>
    </border>
    <border>
      <left>
        <color indexed="63"/>
      </left>
      <right>
        <color indexed="63"/>
      </right>
      <top>
        <color indexed="63"/>
      </top>
      <bottom style="medium"/>
    </border>
    <border>
      <left style="thin"/>
      <right style="thin"/>
      <top style="thin"/>
      <bottom style="medium"/>
    </border>
    <border>
      <left>
        <color indexed="63"/>
      </left>
      <right style="thin"/>
      <top style="thin"/>
      <bottom style="thin"/>
    </border>
    <border>
      <left style="thin"/>
      <right>
        <color indexed="63"/>
      </right>
      <top style="thin"/>
      <bottom style="thin"/>
    </border>
    <border>
      <left style="thin"/>
      <right style="thin"/>
      <top style="medium"/>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color indexed="63"/>
      </left>
      <right style="thin"/>
      <top>
        <color indexed="63"/>
      </top>
      <bottom style="medium"/>
    </border>
    <border>
      <left>
        <color indexed="63"/>
      </left>
      <right style="thin"/>
      <top style="medium"/>
      <bottom>
        <color indexed="63"/>
      </bottom>
    </border>
    <border>
      <left style="medium"/>
      <right style="thin"/>
      <top>
        <color indexed="63"/>
      </top>
      <bottom style="medium"/>
    </border>
    <border>
      <left style="medium"/>
      <right style="thin"/>
      <top>
        <color indexed="63"/>
      </top>
      <bottom>
        <color indexed="63"/>
      </bottom>
    </border>
    <border>
      <left style="medium"/>
      <right style="thin"/>
      <top style="thin"/>
      <bottom style="thin"/>
    </border>
    <border>
      <left>
        <color indexed="63"/>
      </left>
      <right>
        <color indexed="63"/>
      </right>
      <top>
        <color indexed="63"/>
      </top>
      <bottom style="thin"/>
    </border>
    <border>
      <left>
        <color indexed="63"/>
      </left>
      <right style="medium"/>
      <top>
        <color indexed="63"/>
      </top>
      <bottom style="medium"/>
    </border>
    <border>
      <left style="medium"/>
      <right>
        <color indexed="63"/>
      </right>
      <top style="thin"/>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style="medium"/>
      <top style="medium"/>
      <bottom style="thin"/>
    </border>
    <border>
      <left>
        <color indexed="63"/>
      </left>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medium"/>
      <bottom style="medium"/>
    </border>
    <border>
      <left style="medium"/>
      <right>
        <color indexed="63"/>
      </right>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99">
    <xf numFmtId="0" fontId="0" fillId="0" borderId="0" xfId="0" applyAlignment="1">
      <alignment/>
    </xf>
    <xf numFmtId="0" fontId="0" fillId="0" borderId="0" xfId="0" applyFill="1" applyAlignment="1">
      <alignment horizontal="center"/>
    </xf>
    <xf numFmtId="0" fontId="0" fillId="0" borderId="0" xfId="0" applyAlignment="1">
      <alignment horizontal="center"/>
    </xf>
    <xf numFmtId="3" fontId="0" fillId="0" borderId="0" xfId="0" applyNumberFormat="1" applyAlignment="1">
      <alignment/>
    </xf>
    <xf numFmtId="0" fontId="5" fillId="33" borderId="10" xfId="0" applyFont="1" applyFill="1" applyBorder="1" applyAlignment="1">
      <alignment horizontal="center"/>
    </xf>
    <xf numFmtId="3" fontId="5" fillId="33" borderId="10" xfId="0" applyNumberFormat="1" applyFont="1" applyFill="1" applyBorder="1" applyAlignment="1">
      <alignment/>
    </xf>
    <xf numFmtId="0" fontId="0" fillId="0" borderId="0" xfId="0" applyBorder="1" applyAlignment="1">
      <alignment/>
    </xf>
    <xf numFmtId="0" fontId="0" fillId="0" borderId="0" xfId="0" applyFill="1" applyAlignment="1">
      <alignment/>
    </xf>
    <xf numFmtId="4" fontId="0" fillId="0" borderId="0" xfId="0" applyNumberFormat="1" applyFill="1" applyAlignment="1">
      <alignment/>
    </xf>
    <xf numFmtId="0" fontId="5" fillId="0" borderId="0" xfId="0" applyFont="1" applyFill="1" applyBorder="1" applyAlignment="1">
      <alignment horizontal="center"/>
    </xf>
    <xf numFmtId="3" fontId="5" fillId="0" borderId="0" xfId="0" applyNumberFormat="1" applyFont="1" applyFill="1" applyBorder="1" applyAlignment="1">
      <alignment horizontal="right"/>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4" fillId="0" borderId="11" xfId="0" applyFont="1" applyBorder="1" applyAlignment="1">
      <alignment horizontal="center" vertical="center"/>
    </xf>
    <xf numFmtId="3" fontId="0" fillId="0" borderId="0" xfId="0" applyNumberFormat="1" applyFill="1" applyAlignment="1">
      <alignment/>
    </xf>
    <xf numFmtId="0" fontId="0" fillId="0" borderId="0" xfId="0" applyFont="1" applyAlignment="1">
      <alignment/>
    </xf>
    <xf numFmtId="0" fontId="10" fillId="0" borderId="0" xfId="0" applyFont="1" applyAlignment="1">
      <alignment/>
    </xf>
    <xf numFmtId="3" fontId="10" fillId="0" borderId="0" xfId="0" applyNumberFormat="1" applyFont="1" applyAlignment="1">
      <alignment/>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right"/>
    </xf>
    <xf numFmtId="0" fontId="0" fillId="0" borderId="0" xfId="0" applyFill="1" applyBorder="1" applyAlignment="1">
      <alignment/>
    </xf>
    <xf numFmtId="0" fontId="0" fillId="34" borderId="12" xfId="0" applyFont="1" applyFill="1" applyBorder="1" applyAlignment="1">
      <alignment horizontal="center" vertical="center"/>
    </xf>
    <xf numFmtId="0" fontId="0" fillId="34" borderId="0" xfId="0" applyFill="1" applyAlignment="1">
      <alignment/>
    </xf>
    <xf numFmtId="3" fontId="0" fillId="34" borderId="12" xfId="0" applyNumberFormat="1" applyFont="1" applyFill="1" applyBorder="1" applyAlignment="1">
      <alignment/>
    </xf>
    <xf numFmtId="0" fontId="0" fillId="34" borderId="12" xfId="0" applyFont="1" applyFill="1" applyBorder="1" applyAlignment="1">
      <alignment wrapText="1"/>
    </xf>
    <xf numFmtId="0" fontId="0" fillId="0" borderId="0" xfId="0" applyFont="1" applyFill="1" applyAlignment="1">
      <alignment/>
    </xf>
    <xf numFmtId="0" fontId="6" fillId="0" borderId="10" xfId="0" applyFont="1" applyBorder="1" applyAlignment="1">
      <alignment horizontal="center" vertical="center"/>
    </xf>
    <xf numFmtId="3" fontId="0" fillId="34" borderId="0" xfId="0" applyNumberFormat="1" applyFill="1" applyAlignment="1">
      <alignment/>
    </xf>
    <xf numFmtId="0" fontId="56" fillId="0" borderId="0" xfId="0" applyFont="1" applyAlignment="1">
      <alignment/>
    </xf>
    <xf numFmtId="0" fontId="0" fillId="0" borderId="0" xfId="0" applyFont="1" applyAlignment="1">
      <alignment/>
    </xf>
    <xf numFmtId="0" fontId="0" fillId="34" borderId="12" xfId="0" applyFont="1" applyFill="1" applyBorder="1" applyAlignment="1">
      <alignment horizontal="center"/>
    </xf>
    <xf numFmtId="3" fontId="4" fillId="35" borderId="12" xfId="0" applyNumberFormat="1" applyFont="1" applyFill="1" applyBorder="1" applyAlignment="1">
      <alignment vertical="center"/>
    </xf>
    <xf numFmtId="0" fontId="4" fillId="35" borderId="12" xfId="0" applyFont="1" applyFill="1" applyBorder="1" applyAlignment="1">
      <alignment horizontal="right" vertical="center"/>
    </xf>
    <xf numFmtId="0" fontId="4" fillId="0" borderId="13" xfId="0" applyFont="1" applyBorder="1" applyAlignment="1">
      <alignment horizontal="center" vertical="center"/>
    </xf>
    <xf numFmtId="3" fontId="6" fillId="0" borderId="14" xfId="0" applyNumberFormat="1" applyFont="1" applyBorder="1" applyAlignment="1">
      <alignment horizontal="center" vertical="center"/>
    </xf>
    <xf numFmtId="0" fontId="4" fillId="33" borderId="12" xfId="0" applyFont="1" applyFill="1" applyBorder="1" applyAlignment="1">
      <alignment horizontal="center" vertical="center"/>
    </xf>
    <xf numFmtId="3" fontId="4" fillId="35" borderId="12" xfId="0" applyNumberFormat="1" applyFont="1" applyFill="1" applyBorder="1" applyAlignment="1">
      <alignment horizontal="right" vertical="center"/>
    </xf>
    <xf numFmtId="0" fontId="15" fillId="0" borderId="0" xfId="0" applyFont="1" applyFill="1" applyBorder="1" applyAlignment="1">
      <alignment horizontal="center"/>
    </xf>
    <xf numFmtId="3" fontId="0" fillId="34" borderId="12" xfId="0" applyNumberFormat="1" applyFont="1" applyFill="1" applyBorder="1" applyAlignment="1">
      <alignment horizontal="right" vertical="center"/>
    </xf>
    <xf numFmtId="0" fontId="0" fillId="34" borderId="12" xfId="0" applyFont="1" applyFill="1" applyBorder="1" applyAlignment="1">
      <alignment horizontal="left" vertical="center"/>
    </xf>
    <xf numFmtId="0" fontId="0" fillId="34" borderId="12" xfId="0" applyFont="1" applyFill="1" applyBorder="1" applyAlignment="1">
      <alignment/>
    </xf>
    <xf numFmtId="0" fontId="0" fillId="34" borderId="10" xfId="0" applyFont="1" applyFill="1" applyBorder="1" applyAlignment="1">
      <alignment horizontal="center" vertical="center"/>
    </xf>
    <xf numFmtId="3" fontId="0" fillId="34" borderId="12" xfId="0" applyNumberFormat="1" applyFont="1" applyFill="1" applyBorder="1" applyAlignment="1">
      <alignment horizontal="right"/>
    </xf>
    <xf numFmtId="0" fontId="0" fillId="34" borderId="12" xfId="0" applyFont="1" applyFill="1" applyBorder="1" applyAlignment="1">
      <alignment vertical="center" wrapText="1"/>
    </xf>
    <xf numFmtId="3" fontId="0" fillId="34" borderId="12" xfId="0" applyNumberFormat="1" applyFont="1" applyFill="1" applyBorder="1" applyAlignment="1">
      <alignment vertical="center"/>
    </xf>
    <xf numFmtId="3" fontId="0" fillId="34" borderId="12" xfId="0" applyNumberFormat="1" applyFont="1" applyFill="1" applyBorder="1" applyAlignment="1">
      <alignment horizontal="center" vertical="center" wrapText="1"/>
    </xf>
    <xf numFmtId="0" fontId="7" fillId="0" borderId="15" xfId="0" applyFont="1" applyFill="1" applyBorder="1" applyAlignment="1">
      <alignment horizontal="center" vertical="center"/>
    </xf>
    <xf numFmtId="170" fontId="57" fillId="34" borderId="0" xfId="44" applyFont="1" applyFill="1" applyBorder="1" applyAlignment="1">
      <alignment horizontal="center"/>
    </xf>
    <xf numFmtId="0" fontId="4" fillId="36" borderId="12" xfId="0" applyFont="1" applyFill="1" applyBorder="1" applyAlignment="1">
      <alignment horizontal="center" vertical="center" wrapText="1"/>
    </xf>
    <xf numFmtId="3" fontId="4" fillId="36" borderId="12" xfId="0" applyNumberFormat="1" applyFont="1" applyFill="1" applyBorder="1" applyAlignment="1">
      <alignment horizontal="center" vertical="center" wrapText="1"/>
    </xf>
    <xf numFmtId="3" fontId="5" fillId="33" borderId="12" xfId="0" applyNumberFormat="1" applyFont="1" applyFill="1" applyBorder="1" applyAlignment="1">
      <alignment/>
    </xf>
    <xf numFmtId="0" fontId="56" fillId="34" borderId="0" xfId="0" applyFont="1" applyFill="1" applyAlignment="1">
      <alignment/>
    </xf>
    <xf numFmtId="3" fontId="5" fillId="34" borderId="0" xfId="0" applyNumberFormat="1" applyFont="1" applyFill="1" applyBorder="1" applyAlignment="1">
      <alignment horizontal="center" vertical="center"/>
    </xf>
    <xf numFmtId="3" fontId="0" fillId="34" borderId="10" xfId="0" applyNumberFormat="1" applyFont="1" applyFill="1" applyBorder="1" applyAlignment="1">
      <alignment horizontal="right"/>
    </xf>
    <xf numFmtId="0" fontId="4" fillId="33" borderId="16" xfId="0" applyFont="1" applyFill="1" applyBorder="1" applyAlignment="1">
      <alignment horizontal="left" vertical="center" wrapText="1"/>
    </xf>
    <xf numFmtId="3" fontId="4" fillId="37" borderId="12" xfId="0" applyNumberFormat="1" applyFont="1" applyFill="1" applyBorder="1" applyAlignment="1">
      <alignment horizontal="right"/>
    </xf>
    <xf numFmtId="0" fontId="0" fillId="34" borderId="0" xfId="0" applyFill="1" applyAlignment="1">
      <alignment vertical="top"/>
    </xf>
    <xf numFmtId="3" fontId="4" fillId="37" borderId="12" xfId="0" applyNumberFormat="1" applyFont="1" applyFill="1" applyBorder="1" applyAlignment="1">
      <alignment wrapText="1"/>
    </xf>
    <xf numFmtId="3" fontId="4" fillId="37" borderId="12" xfId="0" applyNumberFormat="1" applyFont="1" applyFill="1" applyBorder="1" applyAlignment="1">
      <alignment vertical="center" wrapText="1"/>
    </xf>
    <xf numFmtId="0" fontId="0" fillId="34" borderId="0" xfId="0" applyFill="1" applyBorder="1" applyAlignment="1">
      <alignment/>
    </xf>
    <xf numFmtId="0" fontId="8" fillId="34" borderId="0" xfId="0" applyFont="1" applyFill="1" applyAlignment="1">
      <alignment/>
    </xf>
    <xf numFmtId="3" fontId="0" fillId="34" borderId="10" xfId="0" applyNumberFormat="1" applyFont="1" applyFill="1" applyBorder="1" applyAlignment="1">
      <alignment horizontal="right" wrapText="1"/>
    </xf>
    <xf numFmtId="0" fontId="0" fillId="34" borderId="12" xfId="0" applyFont="1" applyFill="1" applyBorder="1" applyAlignment="1">
      <alignment horizontal="center" vertical="center" wrapText="1"/>
    </xf>
    <xf numFmtId="3" fontId="0" fillId="34" borderId="12" xfId="0" applyNumberFormat="1" applyFont="1" applyFill="1" applyBorder="1" applyAlignment="1">
      <alignment horizontal="right" wrapText="1"/>
    </xf>
    <xf numFmtId="3" fontId="4" fillId="37" borderId="11" xfId="0" applyNumberFormat="1" applyFont="1" applyFill="1" applyBorder="1" applyAlignment="1">
      <alignment/>
    </xf>
    <xf numFmtId="0" fontId="0" fillId="34" borderId="0" xfId="0" applyFill="1" applyAlignment="1">
      <alignment horizontal="center"/>
    </xf>
    <xf numFmtId="3" fontId="4" fillId="38" borderId="12" xfId="0" applyNumberFormat="1" applyFont="1" applyFill="1" applyBorder="1" applyAlignment="1">
      <alignment horizontal="right"/>
    </xf>
    <xf numFmtId="0" fontId="0" fillId="34" borderId="11" xfId="0" applyFont="1" applyFill="1" applyBorder="1" applyAlignment="1">
      <alignment vertical="center" wrapText="1"/>
    </xf>
    <xf numFmtId="0" fontId="0" fillId="34" borderId="11" xfId="0" applyFont="1" applyFill="1" applyBorder="1" applyAlignment="1">
      <alignment horizontal="left" vertical="center"/>
    </xf>
    <xf numFmtId="3" fontId="0" fillId="34" borderId="11" xfId="0" applyNumberFormat="1" applyFont="1" applyFill="1" applyBorder="1" applyAlignment="1">
      <alignment horizontal="center" vertical="center" wrapText="1"/>
    </xf>
    <xf numFmtId="0" fontId="4" fillId="33" borderId="17" xfId="0" applyFont="1" applyFill="1" applyBorder="1" applyAlignment="1">
      <alignment vertical="center" wrapText="1"/>
    </xf>
    <xf numFmtId="3" fontId="4" fillId="37" borderId="12" xfId="0" applyNumberFormat="1" applyFont="1" applyFill="1" applyBorder="1" applyAlignment="1">
      <alignment horizontal="right" vertical="center" wrapText="1"/>
    </xf>
    <xf numFmtId="0" fontId="19" fillId="0" borderId="0" xfId="0" applyFont="1" applyAlignment="1">
      <alignment/>
    </xf>
    <xf numFmtId="0" fontId="0" fillId="34" borderId="14" xfId="0" applyFont="1" applyFill="1" applyBorder="1" applyAlignment="1">
      <alignment horizontal="center" vertical="center"/>
    </xf>
    <xf numFmtId="3" fontId="0" fillId="34" borderId="14" xfId="0" applyNumberFormat="1" applyFont="1" applyFill="1" applyBorder="1" applyAlignment="1">
      <alignment horizontal="left" vertical="center" wrapText="1"/>
    </xf>
    <xf numFmtId="0" fontId="0" fillId="34" borderId="14" xfId="0" applyFont="1" applyFill="1" applyBorder="1" applyAlignment="1">
      <alignment horizontal="left"/>
    </xf>
    <xf numFmtId="3" fontId="0" fillId="34" borderId="14" xfId="0" applyNumberFormat="1" applyFont="1" applyFill="1" applyBorder="1" applyAlignment="1">
      <alignment horizontal="center"/>
    </xf>
    <xf numFmtId="3" fontId="0" fillId="34" borderId="18" xfId="0" applyNumberFormat="1" applyFont="1" applyFill="1" applyBorder="1" applyAlignment="1">
      <alignment horizontal="right"/>
    </xf>
    <xf numFmtId="3" fontId="0" fillId="34" borderId="12" xfId="0" applyNumberFormat="1" applyFont="1" applyFill="1" applyBorder="1" applyAlignment="1">
      <alignment/>
    </xf>
    <xf numFmtId="3" fontId="18" fillId="34" borderId="12" xfId="0" applyNumberFormat="1" applyFont="1" applyFill="1" applyBorder="1" applyAlignment="1">
      <alignment/>
    </xf>
    <xf numFmtId="3" fontId="17" fillId="34" borderId="10" xfId="0" applyNumberFormat="1" applyFont="1" applyFill="1" applyBorder="1" applyAlignment="1">
      <alignment/>
    </xf>
    <xf numFmtId="3" fontId="0" fillId="34" borderId="11" xfId="0" applyNumberFormat="1" applyFont="1" applyFill="1" applyBorder="1" applyAlignment="1">
      <alignment vertical="center"/>
    </xf>
    <xf numFmtId="3" fontId="0" fillId="34" borderId="12" xfId="0" applyNumberFormat="1" applyFont="1" applyFill="1" applyBorder="1" applyAlignment="1">
      <alignment horizontal="right" vertical="center" wrapText="1"/>
    </xf>
    <xf numFmtId="3" fontId="0" fillId="34" borderId="0" xfId="0" applyNumberFormat="1" applyFont="1" applyFill="1" applyBorder="1" applyAlignment="1">
      <alignment horizontal="left" wrapText="1"/>
    </xf>
    <xf numFmtId="0" fontId="0" fillId="34" borderId="14" xfId="0" applyFill="1" applyBorder="1" applyAlignment="1">
      <alignment/>
    </xf>
    <xf numFmtId="0" fontId="0" fillId="34" borderId="14" xfId="0" applyFill="1" applyBorder="1" applyAlignment="1">
      <alignment horizontal="center"/>
    </xf>
    <xf numFmtId="3" fontId="0" fillId="34" borderId="14" xfId="0" applyNumberFormat="1" applyFont="1" applyFill="1" applyBorder="1" applyAlignment="1">
      <alignment horizontal="right" vertical="center"/>
    </xf>
    <xf numFmtId="0" fontId="0" fillId="34" borderId="0" xfId="0" applyFont="1" applyFill="1" applyAlignment="1">
      <alignment/>
    </xf>
    <xf numFmtId="0" fontId="4" fillId="37" borderId="19" xfId="0" applyFont="1" applyFill="1" applyBorder="1" applyAlignment="1">
      <alignment vertical="center"/>
    </xf>
    <xf numFmtId="0" fontId="4" fillId="37" borderId="20" xfId="0" applyFont="1" applyFill="1" applyBorder="1" applyAlignment="1">
      <alignment vertical="center"/>
    </xf>
    <xf numFmtId="0" fontId="4" fillId="37" borderId="20" xfId="0" applyFont="1" applyFill="1" applyBorder="1" applyAlignment="1">
      <alignment horizontal="right" vertical="center"/>
    </xf>
    <xf numFmtId="0" fontId="8" fillId="33" borderId="21" xfId="0" applyFont="1" applyFill="1" applyBorder="1" applyAlignment="1">
      <alignment horizontal="center"/>
    </xf>
    <xf numFmtId="3" fontId="0" fillId="34" borderId="12" xfId="0" applyNumberFormat="1" applyFont="1" applyFill="1" applyBorder="1" applyAlignment="1">
      <alignment horizontal="left" wrapText="1"/>
    </xf>
    <xf numFmtId="0" fontId="0" fillId="34" borderId="12" xfId="0" applyFill="1" applyBorder="1" applyAlignment="1">
      <alignment/>
    </xf>
    <xf numFmtId="0" fontId="0" fillId="34" borderId="12" xfId="0" applyFill="1" applyBorder="1" applyAlignment="1">
      <alignment horizontal="center"/>
    </xf>
    <xf numFmtId="0" fontId="0" fillId="34" borderId="11" xfId="0" applyFont="1" applyFill="1" applyBorder="1" applyAlignment="1">
      <alignment horizontal="center" vertical="center"/>
    </xf>
    <xf numFmtId="3" fontId="0" fillId="34" borderId="12" xfId="0" applyNumberFormat="1" applyFont="1" applyFill="1" applyBorder="1" applyAlignment="1">
      <alignment horizontal="center" wrapText="1"/>
    </xf>
    <xf numFmtId="3" fontId="17" fillId="34" borderId="12" xfId="0" applyNumberFormat="1" applyFont="1" applyFill="1" applyBorder="1" applyAlignment="1">
      <alignment/>
    </xf>
    <xf numFmtId="0" fontId="0" fillId="37" borderId="22" xfId="0" applyFont="1" applyFill="1" applyBorder="1" applyAlignment="1">
      <alignment horizontal="left"/>
    </xf>
    <xf numFmtId="3" fontId="0" fillId="37" borderId="21" xfId="0" applyNumberFormat="1" applyFont="1" applyFill="1" applyBorder="1" applyAlignment="1">
      <alignment horizontal="center"/>
    </xf>
    <xf numFmtId="0" fontId="0" fillId="34" borderId="14" xfId="0" applyFont="1" applyFill="1" applyBorder="1" applyAlignment="1">
      <alignment horizontal="left" vertical="center"/>
    </xf>
    <xf numFmtId="3" fontId="0" fillId="34" borderId="11" xfId="0" applyNumberFormat="1" applyFont="1" applyFill="1" applyBorder="1" applyAlignment="1">
      <alignment/>
    </xf>
    <xf numFmtId="3" fontId="0" fillId="34" borderId="11" xfId="0" applyNumberFormat="1" applyFont="1" applyFill="1" applyBorder="1" applyAlignment="1">
      <alignment horizontal="center"/>
    </xf>
    <xf numFmtId="3" fontId="0" fillId="34" borderId="12" xfId="0" applyNumberFormat="1" applyFont="1" applyFill="1" applyBorder="1" applyAlignment="1">
      <alignment horizontal="center"/>
    </xf>
    <xf numFmtId="3" fontId="0" fillId="34" borderId="12" xfId="0" applyNumberFormat="1" applyFont="1" applyFill="1" applyBorder="1" applyAlignment="1">
      <alignment horizontal="left" vertical="center" wrapText="1"/>
    </xf>
    <xf numFmtId="0" fontId="0" fillId="34" borderId="12" xfId="0" applyFont="1" applyFill="1" applyBorder="1" applyAlignment="1">
      <alignment horizontal="left"/>
    </xf>
    <xf numFmtId="3" fontId="0" fillId="34" borderId="12" xfId="0" applyNumberFormat="1" applyFont="1" applyFill="1" applyBorder="1" applyAlignment="1">
      <alignment horizontal="center" vertical="center"/>
    </xf>
    <xf numFmtId="3" fontId="0" fillId="34" borderId="12" xfId="0" applyNumberFormat="1" applyFont="1" applyFill="1" applyBorder="1" applyAlignment="1">
      <alignment horizontal="left" vertical="center"/>
    </xf>
    <xf numFmtId="3" fontId="0" fillId="34" borderId="11" xfId="0" applyNumberFormat="1" applyFont="1" applyFill="1" applyBorder="1" applyAlignment="1">
      <alignment horizontal="left" vertical="center" wrapText="1"/>
    </xf>
    <xf numFmtId="0" fontId="0" fillId="34" borderId="10" xfId="0" applyFont="1" applyFill="1" applyBorder="1" applyAlignment="1">
      <alignment horizontal="left"/>
    </xf>
    <xf numFmtId="3" fontId="0" fillId="34" borderId="12" xfId="0" applyNumberFormat="1" applyFont="1" applyFill="1" applyBorder="1" applyAlignment="1">
      <alignment horizontal="left"/>
    </xf>
    <xf numFmtId="3" fontId="18" fillId="34" borderId="11" xfId="0" applyNumberFormat="1" applyFont="1" applyFill="1" applyBorder="1" applyAlignment="1">
      <alignment horizontal="right"/>
    </xf>
    <xf numFmtId="3" fontId="0" fillId="34" borderId="10" xfId="0" applyNumberFormat="1" applyFont="1" applyFill="1" applyBorder="1" applyAlignment="1">
      <alignment horizontal="center" vertical="center" wrapText="1"/>
    </xf>
    <xf numFmtId="0" fontId="0" fillId="34" borderId="23" xfId="0" applyFont="1" applyFill="1" applyBorder="1" applyAlignment="1">
      <alignment vertical="center" wrapText="1"/>
    </xf>
    <xf numFmtId="0" fontId="0" fillId="34" borderId="21" xfId="0" applyFont="1" applyFill="1" applyBorder="1" applyAlignment="1">
      <alignment horizontal="left" vertical="center"/>
    </xf>
    <xf numFmtId="3" fontId="0" fillId="34" borderId="23" xfId="0" applyNumberFormat="1" applyFont="1" applyFill="1" applyBorder="1" applyAlignment="1">
      <alignment horizontal="center" vertical="center"/>
    </xf>
    <xf numFmtId="3" fontId="4" fillId="37" borderId="12" xfId="0" applyNumberFormat="1" applyFont="1" applyFill="1" applyBorder="1" applyAlignment="1">
      <alignment/>
    </xf>
    <xf numFmtId="3" fontId="17" fillId="34" borderId="24" xfId="0" applyNumberFormat="1" applyFont="1" applyFill="1" applyBorder="1" applyAlignment="1">
      <alignment horizontal="right"/>
    </xf>
    <xf numFmtId="0" fontId="0" fillId="34" borderId="25" xfId="0" applyFont="1" applyFill="1" applyBorder="1" applyAlignment="1">
      <alignment horizontal="center"/>
    </xf>
    <xf numFmtId="0" fontId="0" fillId="34" borderId="15" xfId="0" applyFont="1" applyFill="1" applyBorder="1" applyAlignment="1">
      <alignment horizontal="center"/>
    </xf>
    <xf numFmtId="3" fontId="0" fillId="34" borderId="14" xfId="0" applyNumberFormat="1" applyFont="1" applyFill="1" applyBorder="1" applyAlignment="1">
      <alignment horizontal="right"/>
    </xf>
    <xf numFmtId="3" fontId="0" fillId="34" borderId="26" xfId="0" applyNumberFormat="1" applyFont="1" applyFill="1" applyBorder="1" applyAlignment="1">
      <alignment horizontal="right"/>
    </xf>
    <xf numFmtId="3" fontId="0" fillId="34" borderId="11" xfId="0" applyNumberFormat="1" applyFont="1" applyFill="1" applyBorder="1" applyAlignment="1">
      <alignment horizontal="right"/>
    </xf>
    <xf numFmtId="0" fontId="0" fillId="34" borderId="13" xfId="0" applyFont="1" applyFill="1" applyBorder="1" applyAlignment="1">
      <alignment horizontal="center" vertical="center"/>
    </xf>
    <xf numFmtId="3" fontId="0" fillId="34" borderId="11" xfId="0" applyNumberFormat="1" applyFont="1" applyFill="1" applyBorder="1" applyAlignment="1">
      <alignment/>
    </xf>
    <xf numFmtId="0" fontId="18" fillId="34" borderId="12" xfId="0" applyFont="1" applyFill="1" applyBorder="1" applyAlignment="1">
      <alignment wrapText="1"/>
    </xf>
    <xf numFmtId="3" fontId="0" fillId="34" borderId="14" xfId="0" applyNumberFormat="1" applyFont="1" applyFill="1" applyBorder="1" applyAlignment="1">
      <alignment horizontal="left" wrapText="1"/>
    </xf>
    <xf numFmtId="3" fontId="0" fillId="34" borderId="14" xfId="0" applyNumberFormat="1" applyFont="1" applyFill="1" applyBorder="1" applyAlignment="1">
      <alignment horizontal="center" vertical="center" wrapText="1"/>
    </xf>
    <xf numFmtId="3" fontId="18" fillId="34" borderId="24" xfId="0" applyNumberFormat="1" applyFont="1" applyFill="1" applyBorder="1" applyAlignment="1">
      <alignment horizontal="right"/>
    </xf>
    <xf numFmtId="3" fontId="4" fillId="34" borderId="12" xfId="0" applyNumberFormat="1" applyFont="1" applyFill="1" applyBorder="1" applyAlignment="1">
      <alignment horizontal="right" vertical="center"/>
    </xf>
    <xf numFmtId="0" fontId="0" fillId="34" borderId="11" xfId="0" applyFont="1" applyFill="1" applyBorder="1" applyAlignment="1">
      <alignment horizontal="left" vertical="center" wrapText="1"/>
    </xf>
    <xf numFmtId="3" fontId="0" fillId="34" borderId="27" xfId="0" applyNumberFormat="1" applyFont="1" applyFill="1" applyBorder="1" applyAlignment="1">
      <alignment horizontal="left" wrapText="1"/>
    </xf>
    <xf numFmtId="3" fontId="5" fillId="0" borderId="0" xfId="0" applyNumberFormat="1" applyFont="1" applyFill="1" applyBorder="1" applyAlignment="1">
      <alignment horizontal="center" vertical="center"/>
    </xf>
    <xf numFmtId="0" fontId="0" fillId="0" borderId="28" xfId="0" applyFont="1" applyFill="1" applyBorder="1" applyAlignment="1">
      <alignment horizontal="center"/>
    </xf>
    <xf numFmtId="0" fontId="0" fillId="0" borderId="29" xfId="0" applyBorder="1" applyAlignment="1">
      <alignment/>
    </xf>
    <xf numFmtId="0" fontId="0" fillId="0" borderId="29" xfId="0" applyFont="1" applyBorder="1" applyAlignment="1">
      <alignment/>
    </xf>
    <xf numFmtId="0" fontId="0" fillId="0" borderId="29" xfId="0" applyFont="1" applyBorder="1" applyAlignment="1">
      <alignment horizontal="center"/>
    </xf>
    <xf numFmtId="3" fontId="0" fillId="0" borderId="30" xfId="0" applyNumberFormat="1" applyFont="1" applyBorder="1" applyAlignment="1">
      <alignment/>
    </xf>
    <xf numFmtId="0" fontId="0" fillId="0" borderId="15" xfId="0" applyFill="1" applyBorder="1" applyAlignment="1">
      <alignment horizontal="center"/>
    </xf>
    <xf numFmtId="0" fontId="0" fillId="0" borderId="0" xfId="0" applyBorder="1" applyAlignment="1">
      <alignment horizontal="center"/>
    </xf>
    <xf numFmtId="3" fontId="0" fillId="0" borderId="18" xfId="0" applyNumberFormat="1" applyBorder="1" applyAlignment="1">
      <alignment/>
    </xf>
    <xf numFmtId="0" fontId="4" fillId="0" borderId="12" xfId="0" applyFont="1" applyFill="1" applyBorder="1" applyAlignment="1">
      <alignment horizontal="center"/>
    </xf>
    <xf numFmtId="3" fontId="6" fillId="34" borderId="31"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8" fillId="33" borderId="28" xfId="0" applyFont="1" applyFill="1" applyBorder="1" applyAlignment="1">
      <alignment horizontal="center"/>
    </xf>
    <xf numFmtId="3" fontId="9" fillId="35" borderId="31" xfId="0" applyNumberFormat="1" applyFont="1" applyFill="1" applyBorder="1" applyAlignment="1">
      <alignment/>
    </xf>
    <xf numFmtId="0" fontId="0" fillId="34" borderId="14" xfId="0" applyFont="1" applyFill="1" applyBorder="1" applyAlignment="1">
      <alignment horizontal="center"/>
    </xf>
    <xf numFmtId="3" fontId="9" fillId="35" borderId="32" xfId="0" applyNumberFormat="1" applyFont="1" applyFill="1" applyBorder="1" applyAlignment="1">
      <alignment/>
    </xf>
    <xf numFmtId="0" fontId="8" fillId="33" borderId="16" xfId="0" applyFont="1" applyFill="1" applyBorder="1" applyAlignment="1">
      <alignment horizontal="center"/>
    </xf>
    <xf numFmtId="3" fontId="8" fillId="33" borderId="21" xfId="0" applyNumberFormat="1" applyFont="1" applyFill="1" applyBorder="1" applyAlignment="1">
      <alignment/>
    </xf>
    <xf numFmtId="3" fontId="4" fillId="38" borderId="17" xfId="0" applyNumberFormat="1" applyFont="1" applyFill="1" applyBorder="1" applyAlignment="1">
      <alignment vertical="center"/>
    </xf>
    <xf numFmtId="3" fontId="0" fillId="34" borderId="11" xfId="0" applyNumberFormat="1" applyFont="1" applyFill="1" applyBorder="1" applyAlignment="1">
      <alignment horizontal="right" vertical="center"/>
    </xf>
    <xf numFmtId="3" fontId="4" fillId="38" borderId="33" xfId="0" applyNumberFormat="1" applyFont="1" applyFill="1" applyBorder="1" applyAlignment="1">
      <alignment horizontal="right" vertical="center"/>
    </xf>
    <xf numFmtId="3" fontId="4" fillId="35" borderId="21" xfId="0" applyNumberFormat="1" applyFont="1" applyFill="1" applyBorder="1" applyAlignment="1">
      <alignment/>
    </xf>
    <xf numFmtId="3" fontId="0" fillId="34" borderId="14" xfId="0" applyNumberFormat="1" applyFont="1" applyFill="1" applyBorder="1" applyAlignment="1">
      <alignment/>
    </xf>
    <xf numFmtId="3" fontId="0" fillId="37" borderId="34" xfId="0" applyNumberFormat="1" applyFont="1" applyFill="1" applyBorder="1" applyAlignment="1">
      <alignment horizontal="right"/>
    </xf>
    <xf numFmtId="3" fontId="0" fillId="39" borderId="35" xfId="0" applyNumberFormat="1" applyFont="1" applyFill="1" applyBorder="1" applyAlignment="1">
      <alignment horizontal="right"/>
    </xf>
    <xf numFmtId="3" fontId="4" fillId="35" borderId="31" xfId="0" applyNumberFormat="1" applyFont="1" applyFill="1" applyBorder="1" applyAlignment="1">
      <alignment vertical="center"/>
    </xf>
    <xf numFmtId="3" fontId="4" fillId="35" borderId="17" xfId="0" applyNumberFormat="1" applyFont="1" applyFill="1" applyBorder="1" applyAlignment="1">
      <alignment vertical="center"/>
    </xf>
    <xf numFmtId="3" fontId="0" fillId="34" borderId="10" xfId="0" applyNumberFormat="1" applyFont="1" applyFill="1" applyBorder="1" applyAlignment="1">
      <alignment/>
    </xf>
    <xf numFmtId="0" fontId="0" fillId="34" borderId="25" xfId="0" applyFont="1" applyFill="1" applyBorder="1" applyAlignment="1">
      <alignment horizontal="center" vertical="center"/>
    </xf>
    <xf numFmtId="0" fontId="0" fillId="34" borderId="23" xfId="0" applyFont="1" applyFill="1" applyBorder="1" applyAlignment="1">
      <alignment horizontal="center" vertical="center"/>
    </xf>
    <xf numFmtId="3" fontId="0" fillId="34" borderId="23" xfId="0" applyNumberFormat="1" applyFont="1" applyFill="1" applyBorder="1" applyAlignment="1">
      <alignment/>
    </xf>
    <xf numFmtId="0" fontId="4" fillId="33" borderId="21" xfId="0" applyFont="1" applyFill="1" applyBorder="1" applyAlignment="1">
      <alignment horizontal="center" vertical="center"/>
    </xf>
    <xf numFmtId="3" fontId="4" fillId="40" borderId="36" xfId="0" applyNumberFormat="1" applyFont="1" applyFill="1" applyBorder="1" applyAlignment="1">
      <alignment/>
    </xf>
    <xf numFmtId="3" fontId="4" fillId="37" borderId="17" xfId="0" applyNumberFormat="1" applyFont="1" applyFill="1" applyBorder="1" applyAlignment="1">
      <alignment vertical="center"/>
    </xf>
    <xf numFmtId="3" fontId="0" fillId="34" borderId="23" xfId="0" applyNumberFormat="1" applyFont="1" applyFill="1" applyBorder="1" applyAlignment="1">
      <alignment horizontal="right"/>
    </xf>
    <xf numFmtId="3" fontId="4" fillId="35" borderId="32" xfId="0" applyNumberFormat="1" applyFont="1" applyFill="1" applyBorder="1" applyAlignment="1">
      <alignment vertical="center"/>
    </xf>
    <xf numFmtId="0" fontId="0" fillId="34" borderId="26" xfId="0" applyFont="1" applyFill="1" applyBorder="1" applyAlignment="1">
      <alignment horizontal="center" vertical="center"/>
    </xf>
    <xf numFmtId="3" fontId="4" fillId="35" borderId="36" xfId="0" applyNumberFormat="1" applyFont="1" applyFill="1" applyBorder="1" applyAlignment="1">
      <alignment vertical="center"/>
    </xf>
    <xf numFmtId="3" fontId="0" fillId="34" borderId="12" xfId="0" applyNumberFormat="1" applyFont="1" applyFill="1" applyBorder="1" applyAlignment="1">
      <alignment horizontal="right"/>
    </xf>
    <xf numFmtId="3" fontId="17" fillId="34" borderId="12" xfId="0" applyNumberFormat="1" applyFont="1" applyFill="1" applyBorder="1" applyAlignment="1">
      <alignment horizontal="right"/>
    </xf>
    <xf numFmtId="0" fontId="4" fillId="33" borderId="17" xfId="0" applyFont="1" applyFill="1" applyBorder="1" applyAlignment="1">
      <alignment horizontal="center" vertical="center"/>
    </xf>
    <xf numFmtId="3" fontId="4" fillId="33" borderId="17" xfId="0" applyNumberFormat="1" applyFont="1" applyFill="1" applyBorder="1" applyAlignment="1">
      <alignment vertical="center"/>
    </xf>
    <xf numFmtId="3" fontId="4" fillId="35" borderId="30" xfId="0" applyNumberFormat="1" applyFont="1" applyFill="1" applyBorder="1" applyAlignment="1">
      <alignment vertical="center"/>
    </xf>
    <xf numFmtId="3" fontId="4" fillId="35" borderId="18" xfId="0" applyNumberFormat="1" applyFont="1" applyFill="1" applyBorder="1" applyAlignment="1">
      <alignment horizontal="right" vertical="center"/>
    </xf>
    <xf numFmtId="3" fontId="4" fillId="35" borderId="37" xfId="0" applyNumberFormat="1" applyFont="1" applyFill="1" applyBorder="1" applyAlignment="1">
      <alignment/>
    </xf>
    <xf numFmtId="3" fontId="0" fillId="34" borderId="14" xfId="0" applyNumberFormat="1" applyFont="1" applyFill="1" applyBorder="1" applyAlignment="1">
      <alignment horizontal="right" wrapText="1"/>
    </xf>
    <xf numFmtId="3" fontId="14" fillId="41" borderId="31" xfId="0" applyNumberFormat="1" applyFont="1" applyFill="1" applyBorder="1" applyAlignment="1">
      <alignment horizontal="center"/>
    </xf>
    <xf numFmtId="170" fontId="57" fillId="34" borderId="15" xfId="44" applyFont="1" applyFill="1" applyBorder="1" applyAlignment="1">
      <alignment horizontal="center"/>
    </xf>
    <xf numFmtId="170" fontId="57" fillId="34" borderId="18" xfId="44" applyFont="1" applyFill="1" applyBorder="1" applyAlignment="1">
      <alignment horizontal="center"/>
    </xf>
    <xf numFmtId="3" fontId="5" fillId="0" borderId="18" xfId="0" applyNumberFormat="1" applyFont="1" applyFill="1" applyBorder="1" applyAlignment="1">
      <alignment horizontal="center" vertical="center" wrapText="1"/>
    </xf>
    <xf numFmtId="0" fontId="15" fillId="0" borderId="15" xfId="0" applyFont="1" applyFill="1" applyBorder="1" applyAlignment="1">
      <alignment horizontal="center"/>
    </xf>
    <xf numFmtId="3" fontId="15" fillId="0" borderId="18" xfId="0" applyNumberFormat="1" applyFont="1" applyFill="1" applyBorder="1" applyAlignment="1">
      <alignment horizontal="right"/>
    </xf>
    <xf numFmtId="0" fontId="4" fillId="33" borderId="26" xfId="0" applyFont="1" applyFill="1" applyBorder="1" applyAlignment="1">
      <alignment horizontal="center"/>
    </xf>
    <xf numFmtId="0" fontId="8" fillId="33" borderId="26" xfId="0" applyFont="1" applyFill="1" applyBorder="1" applyAlignment="1">
      <alignment/>
    </xf>
    <xf numFmtId="0" fontId="4" fillId="33" borderId="10" xfId="0" applyFont="1" applyFill="1" applyBorder="1" applyAlignment="1">
      <alignment horizontal="center"/>
    </xf>
    <xf numFmtId="3" fontId="4" fillId="37" borderId="24" xfId="0" applyNumberFormat="1" applyFont="1" applyFill="1" applyBorder="1" applyAlignment="1">
      <alignment wrapText="1"/>
    </xf>
    <xf numFmtId="3" fontId="0" fillId="34" borderId="24" xfId="0" applyNumberFormat="1" applyFont="1" applyFill="1" applyBorder="1" applyAlignment="1">
      <alignment horizontal="right"/>
    </xf>
    <xf numFmtId="3" fontId="4" fillId="37" borderId="24" xfId="0" applyNumberFormat="1" applyFont="1" applyFill="1" applyBorder="1" applyAlignment="1">
      <alignment vertical="center" wrapText="1"/>
    </xf>
    <xf numFmtId="3" fontId="0" fillId="34" borderId="24" xfId="0" applyNumberFormat="1" applyFont="1" applyFill="1" applyBorder="1" applyAlignment="1">
      <alignment vertical="center" wrapText="1"/>
    </xf>
    <xf numFmtId="3" fontId="4" fillId="37" borderId="24" xfId="0" applyNumberFormat="1" applyFont="1" applyFill="1" applyBorder="1" applyAlignment="1">
      <alignment horizontal="right" vertical="center"/>
    </xf>
    <xf numFmtId="3" fontId="0" fillId="34" borderId="24" xfId="0" applyNumberFormat="1" applyFont="1" applyFill="1" applyBorder="1" applyAlignment="1">
      <alignment horizontal="right" vertical="center"/>
    </xf>
    <xf numFmtId="3" fontId="4" fillId="35" borderId="38" xfId="0" applyNumberFormat="1" applyFont="1" applyFill="1" applyBorder="1" applyAlignment="1">
      <alignment/>
    </xf>
    <xf numFmtId="0" fontId="0" fillId="34" borderId="28" xfId="0" applyFont="1" applyFill="1" applyBorder="1" applyAlignment="1">
      <alignment horizontal="center" vertical="center"/>
    </xf>
    <xf numFmtId="3" fontId="16" fillId="41" borderId="26" xfId="0" applyNumberFormat="1" applyFont="1" applyFill="1" applyBorder="1" applyAlignment="1">
      <alignment/>
    </xf>
    <xf numFmtId="0" fontId="0" fillId="0" borderId="0" xfId="0" applyAlignment="1">
      <alignment vertical="top"/>
    </xf>
    <xf numFmtId="0" fontId="0" fillId="0" borderId="15"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3" fontId="0" fillId="0" borderId="18" xfId="0" applyNumberFormat="1" applyFont="1" applyBorder="1" applyAlignment="1">
      <alignment/>
    </xf>
    <xf numFmtId="0" fontId="0" fillId="34" borderId="3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25" xfId="0" applyFont="1" applyFill="1" applyBorder="1" applyAlignment="1">
      <alignment horizontal="left" vertical="center"/>
    </xf>
    <xf numFmtId="0" fontId="0" fillId="34" borderId="25" xfId="0" applyFont="1" applyFill="1" applyBorder="1" applyAlignment="1">
      <alignment horizontal="left" vertical="top" wrapText="1"/>
    </xf>
    <xf numFmtId="0" fontId="0" fillId="34" borderId="27" xfId="0" applyFont="1" applyFill="1" applyBorder="1" applyAlignment="1">
      <alignment horizontal="left" vertical="top" wrapText="1"/>
    </xf>
    <xf numFmtId="0" fontId="0" fillId="34" borderId="24" xfId="0" applyFont="1" applyFill="1" applyBorder="1" applyAlignment="1">
      <alignment horizontal="left" vertical="top" wrapText="1"/>
    </xf>
    <xf numFmtId="0" fontId="0" fillId="34" borderId="27"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25" xfId="0" applyFont="1" applyFill="1" applyBorder="1" applyAlignment="1">
      <alignment horizontal="left" vertical="center"/>
    </xf>
    <xf numFmtId="0" fontId="0" fillId="34" borderId="25" xfId="0" applyFont="1" applyFill="1" applyBorder="1" applyAlignment="1">
      <alignment horizontal="left" wrapText="1"/>
    </xf>
    <xf numFmtId="0" fontId="0" fillId="34" borderId="27" xfId="0" applyFill="1" applyBorder="1" applyAlignment="1">
      <alignment horizontal="left" wrapText="1"/>
    </xf>
    <xf numFmtId="0" fontId="0" fillId="34" borderId="24" xfId="0" applyFill="1" applyBorder="1" applyAlignment="1">
      <alignment horizontal="left" wrapText="1"/>
    </xf>
    <xf numFmtId="0" fontId="4" fillId="35" borderId="16" xfId="0" applyFont="1" applyFill="1" applyBorder="1" applyAlignment="1">
      <alignment horizontal="right" vertical="center"/>
    </xf>
    <xf numFmtId="0" fontId="4" fillId="35" borderId="40" xfId="0" applyFont="1" applyFill="1" applyBorder="1" applyAlignment="1">
      <alignment horizontal="right" vertical="center"/>
    </xf>
    <xf numFmtId="0" fontId="4" fillId="35" borderId="16" xfId="0" applyFont="1" applyFill="1" applyBorder="1" applyAlignment="1">
      <alignment horizontal="left" vertical="center"/>
    </xf>
    <xf numFmtId="0" fontId="4" fillId="38" borderId="34" xfId="0" applyFont="1" applyFill="1" applyBorder="1" applyAlignment="1">
      <alignment horizontal="left" vertical="center"/>
    </xf>
    <xf numFmtId="0" fontId="0" fillId="34" borderId="27" xfId="0" applyFont="1" applyFill="1" applyBorder="1" applyAlignment="1">
      <alignment horizontal="left" wrapText="1"/>
    </xf>
    <xf numFmtId="0" fontId="0" fillId="34" borderId="24" xfId="0" applyFont="1" applyFill="1" applyBorder="1" applyAlignment="1">
      <alignment horizontal="left" wrapText="1"/>
    </xf>
    <xf numFmtId="0" fontId="18" fillId="34" borderId="41" xfId="0" applyFont="1" applyFill="1" applyBorder="1" applyAlignment="1">
      <alignment horizontal="left" wrapText="1"/>
    </xf>
    <xf numFmtId="0" fontId="18" fillId="34" borderId="27" xfId="0" applyFont="1" applyFill="1" applyBorder="1" applyAlignment="1">
      <alignment horizontal="left" wrapText="1"/>
    </xf>
    <xf numFmtId="0" fontId="18" fillId="34" borderId="24" xfId="0" applyFont="1" applyFill="1" applyBorder="1" applyAlignment="1">
      <alignment horizontal="left" wrapText="1"/>
    </xf>
    <xf numFmtId="0" fontId="4" fillId="37" borderId="13" xfId="0" applyFont="1" applyFill="1" applyBorder="1" applyAlignment="1">
      <alignment horizontal="right"/>
    </xf>
    <xf numFmtId="0" fontId="4" fillId="37" borderId="42" xfId="0" applyFont="1" applyFill="1" applyBorder="1" applyAlignment="1">
      <alignment horizontal="right"/>
    </xf>
    <xf numFmtId="0" fontId="0" fillId="34" borderId="25"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12" xfId="0" applyFont="1" applyFill="1" applyBorder="1" applyAlignment="1">
      <alignment horizontal="left" wrapText="1"/>
    </xf>
    <xf numFmtId="0" fontId="0" fillId="34" borderId="25" xfId="0" applyFont="1" applyFill="1" applyBorder="1" applyAlignment="1">
      <alignment horizontal="left" vertical="top" wrapText="1"/>
    </xf>
    <xf numFmtId="0" fontId="0" fillId="34" borderId="27" xfId="0" applyFont="1" applyFill="1" applyBorder="1" applyAlignment="1">
      <alignment horizontal="left" vertical="top" wrapText="1"/>
    </xf>
    <xf numFmtId="0" fontId="0" fillId="34" borderId="24" xfId="0" applyFont="1" applyFill="1" applyBorder="1" applyAlignment="1">
      <alignment horizontal="left" vertical="top" wrapText="1"/>
    </xf>
    <xf numFmtId="0" fontId="18" fillId="34" borderId="25" xfId="0" applyFont="1" applyFill="1" applyBorder="1" applyAlignment="1">
      <alignment horizontal="left" wrapText="1"/>
    </xf>
    <xf numFmtId="0" fontId="4" fillId="37" borderId="13" xfId="0" applyFont="1" applyFill="1" applyBorder="1" applyAlignment="1">
      <alignment horizontal="left"/>
    </xf>
    <xf numFmtId="0" fontId="4" fillId="37" borderId="42" xfId="0" applyFont="1" applyFill="1" applyBorder="1" applyAlignment="1">
      <alignment horizontal="left"/>
    </xf>
    <xf numFmtId="0" fontId="0" fillId="34" borderId="25" xfId="0" applyFont="1" applyFill="1" applyBorder="1" applyAlignment="1">
      <alignment vertical="top" wrapText="1"/>
    </xf>
    <xf numFmtId="0" fontId="0" fillId="34" borderId="27" xfId="0" applyFont="1" applyFill="1" applyBorder="1" applyAlignment="1">
      <alignment vertical="top" wrapText="1"/>
    </xf>
    <xf numFmtId="0" fontId="0" fillId="34" borderId="24" xfId="0" applyFont="1" applyFill="1" applyBorder="1" applyAlignment="1">
      <alignment vertical="top" wrapText="1"/>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12" xfId="0" applyFont="1" applyFill="1" applyBorder="1" applyAlignment="1">
      <alignment horizontal="left" vertical="center" wrapText="1"/>
    </xf>
    <xf numFmtId="0" fontId="17" fillId="34" borderId="25" xfId="0" applyFont="1" applyFill="1" applyBorder="1" applyAlignment="1">
      <alignment horizontal="left" vertical="center" wrapText="1"/>
    </xf>
    <xf numFmtId="0" fontId="17" fillId="34" borderId="27" xfId="0" applyFont="1" applyFill="1" applyBorder="1" applyAlignment="1">
      <alignment horizontal="left" vertical="center" wrapText="1"/>
    </xf>
    <xf numFmtId="0" fontId="17" fillId="34" borderId="24"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4" fillId="35" borderId="49" xfId="0" applyFont="1" applyFill="1" applyBorder="1" applyAlignment="1">
      <alignment horizontal="left" vertical="center"/>
    </xf>
    <xf numFmtId="0" fontId="4" fillId="35" borderId="35" xfId="0" applyFont="1" applyFill="1" applyBorder="1" applyAlignment="1">
      <alignment horizontal="left" vertical="center"/>
    </xf>
    <xf numFmtId="0" fontId="4" fillId="35" borderId="49" xfId="0" applyFont="1" applyFill="1" applyBorder="1" applyAlignment="1">
      <alignment horizontal="right" vertical="center"/>
    </xf>
    <xf numFmtId="0" fontId="4" fillId="35" borderId="50" xfId="0" applyFont="1" applyFill="1" applyBorder="1" applyAlignment="1">
      <alignment horizontal="right" vertical="center"/>
    </xf>
    <xf numFmtId="0" fontId="0" fillId="34" borderId="25" xfId="0" applyFont="1" applyFill="1" applyBorder="1" applyAlignment="1">
      <alignment vertical="center" wrapText="1"/>
    </xf>
    <xf numFmtId="0" fontId="0" fillId="34" borderId="27" xfId="0" applyFont="1" applyFill="1" applyBorder="1" applyAlignment="1">
      <alignment vertical="center" wrapText="1"/>
    </xf>
    <xf numFmtId="0" fontId="0" fillId="34" borderId="24" xfId="0" applyFont="1" applyFill="1" applyBorder="1" applyAlignment="1">
      <alignment vertical="center" wrapText="1"/>
    </xf>
    <xf numFmtId="0" fontId="0" fillId="34" borderId="28"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0" fillId="34" borderId="28" xfId="0" applyFont="1" applyFill="1" applyBorder="1" applyAlignment="1">
      <alignment horizontal="left" wrapText="1"/>
    </xf>
    <xf numFmtId="0" fontId="0" fillId="34" borderId="29" xfId="0" applyFont="1" applyFill="1" applyBorder="1" applyAlignment="1">
      <alignment horizontal="left" wrapText="1"/>
    </xf>
    <xf numFmtId="0" fontId="0" fillId="34" borderId="30" xfId="0" applyFont="1" applyFill="1" applyBorder="1" applyAlignment="1">
      <alignment horizontal="left" wrapText="1"/>
    </xf>
    <xf numFmtId="0" fontId="0" fillId="34" borderId="12" xfId="0" applyFill="1" applyBorder="1" applyAlignment="1">
      <alignment horizontal="left" vertical="center" wrapText="1"/>
    </xf>
    <xf numFmtId="170" fontId="57" fillId="42" borderId="25" xfId="44" applyFont="1" applyFill="1" applyBorder="1" applyAlignment="1">
      <alignment horizontal="center"/>
    </xf>
    <xf numFmtId="170" fontId="57" fillId="42" borderId="27" xfId="44" applyFont="1" applyFill="1" applyBorder="1" applyAlignment="1">
      <alignment horizontal="center"/>
    </xf>
    <xf numFmtId="170" fontId="57" fillId="42" borderId="24" xfId="44" applyFont="1" applyFill="1" applyBorder="1" applyAlignment="1">
      <alignment horizontal="center"/>
    </xf>
    <xf numFmtId="0" fontId="0" fillId="34" borderId="25" xfId="0" applyFill="1" applyBorder="1" applyAlignment="1">
      <alignment horizontal="left" vertical="center" wrapText="1"/>
    </xf>
    <xf numFmtId="0" fontId="0" fillId="34" borderId="27" xfId="0" applyFill="1" applyBorder="1" applyAlignment="1">
      <alignment horizontal="left" vertical="center" wrapText="1"/>
    </xf>
    <xf numFmtId="0" fontId="0" fillId="34" borderId="24" xfId="0" applyFill="1" applyBorder="1" applyAlignment="1">
      <alignment horizontal="left" vertical="center" wrapText="1"/>
    </xf>
    <xf numFmtId="0" fontId="11" fillId="0" borderId="15" xfId="0" applyFont="1" applyFill="1" applyBorder="1" applyAlignment="1">
      <alignment horizontal="center" wrapText="1"/>
    </xf>
    <xf numFmtId="0" fontId="11" fillId="0" borderId="0" xfId="0" applyFont="1" applyFill="1" applyBorder="1" applyAlignment="1">
      <alignment horizontal="center" wrapText="1"/>
    </xf>
    <xf numFmtId="0" fontId="11" fillId="0" borderId="18" xfId="0" applyFont="1" applyFill="1" applyBorder="1" applyAlignment="1">
      <alignment horizontal="center"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37" borderId="25" xfId="0" applyFont="1" applyFill="1" applyBorder="1" applyAlignment="1">
      <alignment horizontal="left" vertical="center" wrapText="1"/>
    </xf>
    <xf numFmtId="0" fontId="4" fillId="37" borderId="27" xfId="0" applyFont="1" applyFill="1" applyBorder="1" applyAlignment="1">
      <alignment horizontal="left" vertical="center" wrapText="1"/>
    </xf>
    <xf numFmtId="0" fontId="4" fillId="37" borderId="25" xfId="0" applyFont="1" applyFill="1" applyBorder="1" applyAlignment="1">
      <alignment horizontal="left"/>
    </xf>
    <xf numFmtId="0" fontId="4" fillId="37" borderId="27" xfId="0" applyFont="1" applyFill="1" applyBorder="1" applyAlignment="1">
      <alignment horizontal="left"/>
    </xf>
    <xf numFmtId="0" fontId="4" fillId="33" borderId="28" xfId="0" applyFont="1" applyFill="1" applyBorder="1" applyAlignment="1">
      <alignment horizontal="left"/>
    </xf>
    <xf numFmtId="0" fontId="4" fillId="33" borderId="29" xfId="0" applyFont="1" applyFill="1" applyBorder="1" applyAlignment="1">
      <alignment horizontal="left"/>
    </xf>
    <xf numFmtId="0" fontId="4" fillId="33" borderId="30" xfId="0" applyFont="1" applyFill="1" applyBorder="1" applyAlignment="1">
      <alignment horizontal="left"/>
    </xf>
    <xf numFmtId="0" fontId="4" fillId="35" borderId="25" xfId="0" applyFont="1" applyFill="1" applyBorder="1" applyAlignment="1">
      <alignment horizontal="right"/>
    </xf>
    <xf numFmtId="0" fontId="4" fillId="35" borderId="51" xfId="0" applyFont="1" applyFill="1" applyBorder="1" applyAlignment="1">
      <alignment horizontal="right"/>
    </xf>
    <xf numFmtId="0" fontId="4" fillId="33" borderId="12" xfId="0" applyFont="1" applyFill="1" applyBorder="1" applyAlignment="1">
      <alignment horizontal="left" vertical="center" wrapText="1"/>
    </xf>
    <xf numFmtId="0" fontId="0" fillId="34" borderId="25"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24" xfId="0" applyFont="1" applyFill="1" applyBorder="1" applyAlignment="1">
      <alignment horizontal="left" vertical="center"/>
    </xf>
    <xf numFmtId="0" fontId="4" fillId="37" borderId="25" xfId="0" applyFont="1" applyFill="1" applyBorder="1" applyAlignment="1">
      <alignment horizontal="left" vertical="center" wrapText="1"/>
    </xf>
    <xf numFmtId="0" fontId="4" fillId="37" borderId="27" xfId="0" applyFont="1" applyFill="1" applyBorder="1" applyAlignment="1">
      <alignment horizontal="left" vertical="center" wrapText="1"/>
    </xf>
    <xf numFmtId="0" fontId="4" fillId="37" borderId="24" xfId="0" applyFont="1" applyFill="1" applyBorder="1" applyAlignment="1">
      <alignment horizontal="left" vertical="center" wrapText="1"/>
    </xf>
    <xf numFmtId="0" fontId="4" fillId="37" borderId="24" xfId="0" applyFont="1" applyFill="1" applyBorder="1" applyAlignment="1">
      <alignment horizontal="left" vertical="center" wrapText="1"/>
    </xf>
    <xf numFmtId="0" fontId="4" fillId="37" borderId="28" xfId="0" applyFont="1" applyFill="1" applyBorder="1" applyAlignment="1">
      <alignment horizontal="left" vertical="center"/>
    </xf>
    <xf numFmtId="0" fontId="4" fillId="37" borderId="29" xfId="0" applyFont="1" applyFill="1" applyBorder="1" applyAlignment="1">
      <alignment horizontal="left" vertical="center"/>
    </xf>
    <xf numFmtId="0" fontId="4" fillId="37" borderId="30" xfId="0" applyFont="1" applyFill="1" applyBorder="1" applyAlignment="1">
      <alignment horizontal="left" vertical="center"/>
    </xf>
    <xf numFmtId="0" fontId="4" fillId="35" borderId="13" xfId="0" applyFont="1" applyFill="1" applyBorder="1" applyAlignment="1">
      <alignment horizontal="left" vertical="center" wrapText="1"/>
    </xf>
    <xf numFmtId="0" fontId="4" fillId="35" borderId="39" xfId="0" applyFont="1" applyFill="1" applyBorder="1" applyAlignment="1">
      <alignment horizontal="left" vertical="center" wrapText="1"/>
    </xf>
    <xf numFmtId="0" fontId="4" fillId="35" borderId="42" xfId="0" applyFont="1" applyFill="1" applyBorder="1" applyAlignment="1">
      <alignment horizontal="left" vertical="center" wrapText="1"/>
    </xf>
    <xf numFmtId="0" fontId="0" fillId="34" borderId="0" xfId="0" applyFill="1" applyBorder="1" applyAlignment="1">
      <alignment horizontal="right" vertical="center"/>
    </xf>
    <xf numFmtId="0" fontId="4" fillId="37" borderId="25" xfId="0" applyFont="1" applyFill="1" applyBorder="1" applyAlignment="1">
      <alignment vertical="center"/>
    </xf>
    <xf numFmtId="0" fontId="4" fillId="37" borderId="27" xfId="0" applyFont="1" applyFill="1" applyBorder="1" applyAlignment="1">
      <alignment vertical="center"/>
    </xf>
    <xf numFmtId="0" fontId="4" fillId="37" borderId="24" xfId="0" applyFont="1" applyFill="1" applyBorder="1" applyAlignment="1">
      <alignment vertical="center"/>
    </xf>
    <xf numFmtId="0" fontId="0"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0" fillId="0" borderId="0" xfId="0" applyAlignment="1">
      <alignment horizontal="center"/>
    </xf>
    <xf numFmtId="0" fontId="16" fillId="41" borderId="43" xfId="0" applyFont="1" applyFill="1" applyBorder="1" applyAlignment="1">
      <alignment horizontal="center"/>
    </xf>
    <xf numFmtId="0" fontId="16" fillId="41" borderId="44" xfId="0" applyFont="1" applyFill="1" applyBorder="1" applyAlignment="1">
      <alignment horizontal="center"/>
    </xf>
    <xf numFmtId="0" fontId="16" fillId="41" borderId="52" xfId="0" applyFont="1" applyFill="1" applyBorder="1" applyAlignment="1">
      <alignment horizontal="center"/>
    </xf>
    <xf numFmtId="0" fontId="4" fillId="35" borderId="21" xfId="0" applyFont="1" applyFill="1" applyBorder="1" applyAlignment="1">
      <alignment horizontal="right" vertical="center"/>
    </xf>
    <xf numFmtId="0" fontId="4" fillId="38" borderId="33" xfId="0" applyFont="1" applyFill="1" applyBorder="1" applyAlignment="1">
      <alignment horizontal="left" vertical="center"/>
    </xf>
    <xf numFmtId="0" fontId="4" fillId="0" borderId="0" xfId="0" applyFont="1" applyAlignment="1">
      <alignment horizontal="center" wrapText="1"/>
    </xf>
    <xf numFmtId="0" fontId="4" fillId="35" borderId="20" xfId="0" applyFont="1" applyFill="1" applyBorder="1" applyAlignment="1">
      <alignment horizontal="right" vertical="center"/>
    </xf>
    <xf numFmtId="0" fontId="4" fillId="35" borderId="53" xfId="0" applyFont="1" applyFill="1" applyBorder="1" applyAlignment="1">
      <alignment horizontal="right" vertical="center"/>
    </xf>
    <xf numFmtId="0" fontId="4" fillId="33" borderId="16" xfId="0" applyFont="1" applyFill="1" applyBorder="1" applyAlignment="1">
      <alignment horizontal="right"/>
    </xf>
    <xf numFmtId="0" fontId="4" fillId="33" borderId="40" xfId="0" applyFont="1" applyFill="1" applyBorder="1" applyAlignment="1">
      <alignment horizontal="right"/>
    </xf>
    <xf numFmtId="0" fontId="5" fillId="0" borderId="15" xfId="0" applyFont="1" applyBorder="1" applyAlignment="1">
      <alignment horizontal="center"/>
    </xf>
    <xf numFmtId="0" fontId="5" fillId="0" borderId="0" xfId="0" applyFont="1" applyBorder="1" applyAlignment="1">
      <alignment horizontal="center"/>
    </xf>
    <xf numFmtId="0" fontId="5" fillId="0" borderId="18" xfId="0" applyFont="1" applyBorder="1" applyAlignment="1">
      <alignment horizontal="center"/>
    </xf>
    <xf numFmtId="3" fontId="5" fillId="36" borderId="32" xfId="0" applyNumberFormat="1" applyFont="1" applyFill="1" applyBorder="1" applyAlignment="1">
      <alignment horizontal="center" vertical="center" wrapText="1"/>
    </xf>
    <xf numFmtId="3" fontId="5" fillId="36" borderId="37" xfId="0" applyNumberFormat="1" applyFont="1" applyFill="1" applyBorder="1" applyAlignment="1">
      <alignment horizontal="center" vertical="center"/>
    </xf>
    <xf numFmtId="3" fontId="5" fillId="36" borderId="36" xfId="0" applyNumberFormat="1" applyFont="1" applyFill="1" applyBorder="1" applyAlignment="1">
      <alignment horizontal="center" vertical="center"/>
    </xf>
    <xf numFmtId="0" fontId="4" fillId="36" borderId="54" xfId="0" applyFont="1" applyFill="1" applyBorder="1" applyAlignment="1">
      <alignment horizontal="center" vertical="center" wrapText="1"/>
    </xf>
    <xf numFmtId="0" fontId="4" fillId="36" borderId="55" xfId="0" applyFont="1" applyFill="1" applyBorder="1" applyAlignment="1">
      <alignment horizontal="center" vertical="center"/>
    </xf>
    <xf numFmtId="0" fontId="4" fillId="36" borderId="56" xfId="0" applyFont="1" applyFill="1" applyBorder="1" applyAlignment="1">
      <alignment horizontal="center" vertical="center"/>
    </xf>
    <xf numFmtId="0" fontId="9" fillId="35" borderId="20" xfId="0" applyFont="1" applyFill="1" applyBorder="1" applyAlignment="1">
      <alignment horizontal="right"/>
    </xf>
    <xf numFmtId="0" fontId="9" fillId="35" borderId="53" xfId="0" applyFont="1" applyFill="1" applyBorder="1" applyAlignment="1">
      <alignment horizontal="right"/>
    </xf>
    <xf numFmtId="170" fontId="4" fillId="42" borderId="20" xfId="44" applyFont="1" applyFill="1" applyBorder="1" applyAlignment="1">
      <alignment horizontal="center"/>
    </xf>
    <xf numFmtId="170" fontId="4" fillId="42" borderId="57" xfId="44" applyFont="1" applyFill="1" applyBorder="1" applyAlignment="1">
      <alignment horizontal="center"/>
    </xf>
    <xf numFmtId="170" fontId="4" fillId="42" borderId="19" xfId="44" applyFont="1" applyFill="1" applyBorder="1" applyAlignment="1">
      <alignment horizontal="center"/>
    </xf>
    <xf numFmtId="0" fontId="4" fillId="38" borderId="58" xfId="0" applyFont="1" applyFill="1" applyBorder="1" applyAlignment="1">
      <alignment horizontal="right" vertical="center"/>
    </xf>
    <xf numFmtId="0" fontId="4" fillId="38" borderId="50" xfId="0" applyFont="1" applyFill="1" applyBorder="1" applyAlignment="1">
      <alignment horizontal="right" vertical="center"/>
    </xf>
    <xf numFmtId="0" fontId="4" fillId="38" borderId="21" xfId="0" applyFont="1" applyFill="1" applyBorder="1" applyAlignment="1">
      <alignment horizontal="left" vertical="center"/>
    </xf>
    <xf numFmtId="0" fontId="4" fillId="38" borderId="33" xfId="0" applyFont="1" applyFill="1" applyBorder="1" applyAlignment="1">
      <alignment horizontal="left" vertical="center"/>
    </xf>
    <xf numFmtId="0" fontId="4" fillId="38" borderId="17" xfId="0" applyFont="1" applyFill="1" applyBorder="1" applyAlignment="1">
      <alignment horizontal="left" vertical="center"/>
    </xf>
    <xf numFmtId="0" fontId="4" fillId="38" borderId="17" xfId="0" applyFont="1" applyFill="1" applyBorder="1" applyAlignment="1">
      <alignment horizontal="right"/>
    </xf>
    <xf numFmtId="0" fontId="9" fillId="33" borderId="28" xfId="0" applyFont="1" applyFill="1" applyBorder="1" applyAlignment="1">
      <alignment horizontal="center"/>
    </xf>
    <xf numFmtId="0" fontId="9" fillId="33" borderId="30" xfId="0" applyFont="1" applyFill="1" applyBorder="1" applyAlignment="1">
      <alignment horizontal="center"/>
    </xf>
    <xf numFmtId="3" fontId="4" fillId="38" borderId="49" xfId="0" applyNumberFormat="1" applyFont="1" applyFill="1" applyBorder="1" applyAlignment="1">
      <alignment horizontal="right"/>
    </xf>
    <xf numFmtId="3" fontId="4" fillId="38" borderId="35" xfId="0" applyNumberFormat="1" applyFont="1" applyFill="1" applyBorder="1" applyAlignment="1">
      <alignment horizontal="right"/>
    </xf>
    <xf numFmtId="0" fontId="4" fillId="37" borderId="12" xfId="0" applyFont="1" applyFill="1" applyBorder="1" applyAlignment="1">
      <alignment horizontal="right" vertical="center"/>
    </xf>
    <xf numFmtId="0" fontId="7" fillId="36" borderId="59" xfId="0" applyFont="1" applyFill="1" applyBorder="1" applyAlignment="1">
      <alignment horizontal="center" vertical="center"/>
    </xf>
    <xf numFmtId="0" fontId="7" fillId="36" borderId="60" xfId="0" applyFont="1" applyFill="1" applyBorder="1" applyAlignment="1">
      <alignment horizontal="center" vertical="center"/>
    </xf>
    <xf numFmtId="0" fontId="7" fillId="36" borderId="61" xfId="0" applyFont="1" applyFill="1" applyBorder="1" applyAlignment="1">
      <alignment horizontal="center" vertical="center"/>
    </xf>
    <xf numFmtId="0" fontId="4" fillId="36" borderId="59" xfId="0" applyFont="1" applyFill="1" applyBorder="1" applyAlignment="1">
      <alignment horizontal="center" vertical="center"/>
    </xf>
    <xf numFmtId="0" fontId="4" fillId="36" borderId="60" xfId="0" applyFont="1" applyFill="1" applyBorder="1" applyAlignment="1">
      <alignment horizontal="center" vertical="center"/>
    </xf>
    <xf numFmtId="0" fontId="4" fillId="36" borderId="61" xfId="0" applyFont="1" applyFill="1" applyBorder="1" applyAlignment="1">
      <alignment horizontal="center" vertical="center"/>
    </xf>
    <xf numFmtId="0" fontId="4" fillId="36" borderId="59" xfId="0" applyFont="1" applyFill="1" applyBorder="1" applyAlignment="1">
      <alignment horizontal="center" vertical="center" wrapText="1"/>
    </xf>
    <xf numFmtId="0" fontId="4" fillId="38" borderId="25" xfId="0" applyFont="1" applyFill="1" applyBorder="1" applyAlignment="1">
      <alignment horizontal="left" vertical="center"/>
    </xf>
    <xf numFmtId="0" fontId="4" fillId="38" borderId="24" xfId="0" applyFont="1" applyFill="1" applyBorder="1" applyAlignment="1">
      <alignment horizontal="left" vertical="center"/>
    </xf>
    <xf numFmtId="0" fontId="4" fillId="38" borderId="17" xfId="0" applyFont="1" applyFill="1" applyBorder="1" applyAlignment="1">
      <alignment horizontal="left" vertical="center"/>
    </xf>
    <xf numFmtId="0" fontId="4" fillId="37" borderId="20"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4" fillId="38" borderId="17" xfId="0" applyFont="1" applyFill="1" applyBorder="1" applyAlignment="1">
      <alignment horizontal="right"/>
    </xf>
    <xf numFmtId="0" fontId="9" fillId="33" borderId="16" xfId="0" applyFont="1" applyFill="1" applyBorder="1" applyAlignment="1">
      <alignment horizontal="center"/>
    </xf>
    <xf numFmtId="0" fontId="9" fillId="33" borderId="34" xfId="0" applyFont="1" applyFill="1" applyBorder="1" applyAlignment="1">
      <alignment horizontal="center"/>
    </xf>
    <xf numFmtId="0" fontId="4" fillId="35" borderId="33" xfId="0" applyFont="1" applyFill="1" applyBorder="1" applyAlignment="1">
      <alignment horizontal="right" vertical="center"/>
    </xf>
    <xf numFmtId="0" fontId="4" fillId="35" borderId="20" xfId="0" applyFont="1" applyFill="1" applyBorder="1" applyAlignment="1">
      <alignment horizontal="left" vertical="center"/>
    </xf>
    <xf numFmtId="0" fontId="4" fillId="38" borderId="19" xfId="0" applyFont="1" applyFill="1" applyBorder="1" applyAlignment="1">
      <alignment horizontal="left" vertical="center"/>
    </xf>
    <xf numFmtId="0" fontId="0" fillId="34" borderId="13" xfId="0" applyFont="1" applyFill="1" applyBorder="1" applyAlignment="1">
      <alignment horizontal="left" vertical="center" wrapText="1"/>
    </xf>
    <xf numFmtId="0" fontId="0" fillId="34" borderId="39" xfId="0" applyFont="1" applyFill="1" applyBorder="1" applyAlignment="1">
      <alignment horizontal="left" vertical="center" wrapText="1"/>
    </xf>
    <xf numFmtId="0" fontId="0" fillId="34" borderId="42" xfId="0" applyFont="1" applyFill="1" applyBorder="1" applyAlignment="1">
      <alignment horizontal="left" vertical="center" wrapText="1"/>
    </xf>
    <xf numFmtId="0" fontId="4" fillId="37" borderId="12" xfId="0" applyFont="1" applyFill="1" applyBorder="1" applyAlignment="1">
      <alignment horizontal="left" vertical="center"/>
    </xf>
    <xf numFmtId="0" fontId="4" fillId="35" borderId="25" xfId="0" applyFont="1" applyFill="1" applyBorder="1" applyAlignment="1">
      <alignment horizontal="right" vertical="center"/>
    </xf>
    <xf numFmtId="0" fontId="4" fillId="35" borderId="24" xfId="0" applyFont="1" applyFill="1" applyBorder="1" applyAlignment="1">
      <alignment horizontal="right" vertical="center"/>
    </xf>
    <xf numFmtId="0" fontId="4" fillId="38" borderId="27" xfId="0" applyFont="1" applyFill="1" applyBorder="1" applyAlignment="1">
      <alignment horizontal="left" vertical="center"/>
    </xf>
    <xf numFmtId="3" fontId="0" fillId="34" borderId="25" xfId="0" applyNumberFormat="1" applyFont="1" applyFill="1" applyBorder="1" applyAlignment="1">
      <alignment horizontal="left" vertical="center" wrapText="1"/>
    </xf>
    <xf numFmtId="3" fontId="0" fillId="34" borderId="27" xfId="0" applyNumberFormat="1" applyFont="1" applyFill="1" applyBorder="1" applyAlignment="1">
      <alignment horizontal="left" vertical="center" wrapText="1"/>
    </xf>
    <xf numFmtId="3" fontId="0" fillId="34" borderId="24" xfId="0" applyNumberFormat="1" applyFont="1" applyFill="1" applyBorder="1" applyAlignment="1">
      <alignment horizontal="left" vertical="center" wrapText="1"/>
    </xf>
    <xf numFmtId="0" fontId="13" fillId="41" borderId="20" xfId="0" applyFont="1" applyFill="1" applyBorder="1" applyAlignment="1">
      <alignment horizontal="center"/>
    </xf>
    <xf numFmtId="0" fontId="13" fillId="41" borderId="57" xfId="0" applyFont="1" applyFill="1" applyBorder="1" applyAlignment="1">
      <alignment horizontal="center"/>
    </xf>
    <xf numFmtId="0" fontId="13" fillId="41" borderId="53" xfId="0" applyFont="1" applyFill="1" applyBorder="1" applyAlignment="1">
      <alignment horizontal="center"/>
    </xf>
    <xf numFmtId="0" fontId="0" fillId="0" borderId="0" xfId="0" applyFill="1" applyBorder="1" applyAlignment="1">
      <alignment horizontal="right" vertical="center"/>
    </xf>
    <xf numFmtId="0" fontId="0" fillId="34" borderId="25" xfId="0" applyFont="1" applyFill="1" applyBorder="1" applyAlignment="1">
      <alignment horizontal="left" wrapText="1"/>
    </xf>
    <xf numFmtId="0" fontId="0" fillId="34" borderId="27" xfId="0" applyFont="1" applyFill="1" applyBorder="1" applyAlignment="1">
      <alignment horizontal="left" wrapText="1"/>
    </xf>
    <xf numFmtId="0" fontId="0" fillId="34" borderId="24" xfId="0" applyFont="1" applyFill="1" applyBorder="1" applyAlignment="1">
      <alignment horizontal="left" wrapText="1"/>
    </xf>
    <xf numFmtId="0" fontId="0" fillId="34" borderId="43" xfId="0" applyFont="1" applyFill="1" applyBorder="1" applyAlignment="1">
      <alignment horizontal="left" wrapText="1"/>
    </xf>
    <xf numFmtId="0" fontId="0" fillId="34" borderId="44" xfId="0" applyFont="1" applyFill="1" applyBorder="1" applyAlignment="1">
      <alignment horizontal="left" wrapText="1"/>
    </xf>
    <xf numFmtId="0" fontId="0" fillId="34" borderId="45" xfId="0" applyFont="1" applyFill="1" applyBorder="1" applyAlignment="1">
      <alignment horizontal="left" wrapText="1"/>
    </xf>
    <xf numFmtId="0" fontId="4" fillId="35" borderId="15" xfId="0" applyFont="1" applyFill="1" applyBorder="1" applyAlignment="1">
      <alignment horizontal="right"/>
    </xf>
    <xf numFmtId="0" fontId="4" fillId="35" borderId="62" xfId="0" applyFont="1" applyFill="1" applyBorder="1" applyAlignment="1">
      <alignment horizontal="right"/>
    </xf>
    <xf numFmtId="0" fontId="4" fillId="35" borderId="15" xfId="0" applyFont="1" applyFill="1" applyBorder="1" applyAlignment="1">
      <alignment horizontal="left" vertical="center"/>
    </xf>
    <xf numFmtId="0" fontId="4" fillId="35" borderId="18" xfId="0" applyFont="1" applyFill="1" applyBorder="1" applyAlignment="1">
      <alignment horizontal="left" vertical="center"/>
    </xf>
    <xf numFmtId="3" fontId="0" fillId="34" borderId="25" xfId="0" applyNumberFormat="1" applyFont="1" applyFill="1" applyBorder="1" applyAlignment="1">
      <alignment horizontal="left" wrapText="1"/>
    </xf>
    <xf numFmtId="3" fontId="0" fillId="34" borderId="27" xfId="0" applyNumberFormat="1" applyFont="1" applyFill="1" applyBorder="1" applyAlignment="1">
      <alignment horizontal="left" wrapText="1"/>
    </xf>
    <xf numFmtId="3" fontId="0" fillId="34" borderId="24" xfId="0" applyNumberFormat="1" applyFont="1" applyFill="1" applyBorder="1" applyAlignment="1">
      <alignment horizontal="left" wrapText="1"/>
    </xf>
    <xf numFmtId="0" fontId="4" fillId="33" borderId="17" xfId="0" applyFont="1" applyFill="1" applyBorder="1" applyAlignment="1">
      <alignment horizontal="right" vertical="center"/>
    </xf>
    <xf numFmtId="0" fontId="0" fillId="34" borderId="25"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4" fillId="35" borderId="17" xfId="0" applyFont="1" applyFill="1" applyBorder="1" applyAlignment="1">
      <alignment horizontal="right" vertical="center"/>
    </xf>
    <xf numFmtId="0" fontId="4" fillId="37" borderId="25" xfId="0" applyFont="1" applyFill="1" applyBorder="1" applyAlignment="1">
      <alignment horizontal="left" vertical="center"/>
    </xf>
    <xf numFmtId="0" fontId="4" fillId="37" borderId="27" xfId="0" applyFont="1" applyFill="1" applyBorder="1" applyAlignment="1">
      <alignment horizontal="left" vertical="center"/>
    </xf>
    <xf numFmtId="0" fontId="4" fillId="37" borderId="24" xfId="0" applyFont="1" applyFill="1" applyBorder="1" applyAlignment="1">
      <alignment horizontal="left" vertical="center"/>
    </xf>
    <xf numFmtId="0" fontId="4" fillId="35" borderId="28" xfId="0" applyFont="1" applyFill="1" applyBorder="1" applyAlignment="1">
      <alignment horizontal="left" vertical="center"/>
    </xf>
    <xf numFmtId="0" fontId="4" fillId="35" borderId="30" xfId="0" applyFont="1" applyFill="1" applyBorder="1" applyAlignment="1">
      <alignment horizontal="left" vertical="center"/>
    </xf>
    <xf numFmtId="0" fontId="0" fillId="34" borderId="15"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8"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EXA%203_SF_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a 3"/>
    </sheetNames>
    <sheetDataSet>
      <sheetData sheetId="0">
        <row r="64">
          <cell r="B64" t="str">
            <v>Studiu de fezabilitate pentru blocul de locuințe situat pe str.Rândunelelor nr.6</v>
          </cell>
        </row>
        <row r="65">
          <cell r="B65" t="str">
            <v>Studiu de fezabilitate pentru blocul de locuințe situat pe str.Prahova, nr.20, bl.C5</v>
          </cell>
        </row>
        <row r="66">
          <cell r="B66" t="str">
            <v>Studiu de fezabilitate pentru blocul de locuințe situat pe str.Mal Stâng Someș T2</v>
          </cell>
        </row>
        <row r="67">
          <cell r="B67" t="str">
            <v>Studiu de fezabilitate pentru blocul de locuințe situat pe str.Belșugului, bl.UB14</v>
          </cell>
        </row>
        <row r="68">
          <cell r="B68" t="str">
            <v>Studiu de fezabilitate pentru blocul de locuințe situat pe b-dul Lucian Blaga CU 46, 48, 50, 52</v>
          </cell>
        </row>
        <row r="69">
          <cell r="B69" t="str">
            <v>Studiu de fezabilitate pentru blocul de locuințe situat pe str.Ady Endre, nr.34</v>
          </cell>
        </row>
        <row r="70">
          <cell r="B70" t="str">
            <v>Studiu de fezabilitate pentru blocul de locuințe situat pe str.Lalelei R1-R3</v>
          </cell>
        </row>
        <row r="71">
          <cell r="B71" t="str">
            <v>Studiu de fezabilitate pentru blocul de locuințe situat pe str.Petru Bran, nr.4</v>
          </cell>
        </row>
        <row r="72">
          <cell r="B72" t="str">
            <v>Studiu de fezabilitate pentru blocul de locuințe situat pe str.Ganea, bl.CG5</v>
          </cell>
        </row>
        <row r="73">
          <cell r="B73" t="str">
            <v>Studiu de fezabilitate pentru blocul de locuințe situat pe b-dul Cloșca, nr.1, bl.T17</v>
          </cell>
        </row>
        <row r="74">
          <cell r="B74" t="str">
            <v>Studiu de fezabilitate pentru blocul de locuințe situat pe strada Careiului, bl.C13</v>
          </cell>
        </row>
        <row r="75">
          <cell r="B75" t="str">
            <v>Studiu de fezabilitate pentru blocul de locuințe situat pe str.Marsilia, nr.18</v>
          </cell>
        </row>
        <row r="76">
          <cell r="B76" t="str">
            <v>Studiu de fezabilitate pentru blocul de locuințe situat pe str.Dorna, CD11 - CD13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X648"/>
  <sheetViews>
    <sheetView tabSelected="1" zoomScale="90" zoomScaleNormal="90" zoomScalePageLayoutView="0" workbookViewId="0" topLeftCell="A1">
      <pane xSplit="5" ySplit="13" topLeftCell="F299" activePane="bottomRight" state="frozen"/>
      <selection pane="topLeft" activeCell="L30" sqref="L30"/>
      <selection pane="topRight" activeCell="L30" sqref="L30"/>
      <selection pane="bottomLeft" activeCell="L30" sqref="L30"/>
      <selection pane="bottomRight" activeCell="F262" sqref="F262"/>
    </sheetView>
  </sheetViews>
  <sheetFormatPr defaultColWidth="9.140625" defaultRowHeight="12.75"/>
  <cols>
    <col min="1" max="1" width="4.421875" style="1" customWidth="1"/>
    <col min="2" max="2" width="51.7109375" style="0" customWidth="1"/>
    <col min="3" max="3" width="16.57421875" style="0" customWidth="1"/>
    <col min="4" max="4" width="7.8515625" style="2" customWidth="1"/>
    <col min="5" max="5" width="19.7109375" style="3" customWidth="1"/>
    <col min="6" max="6" width="12.7109375" style="0" bestFit="1" customWidth="1"/>
    <col min="8" max="8" width="12.7109375" style="0" bestFit="1" customWidth="1"/>
    <col min="14" max="14" width="33.28125" style="0" customWidth="1"/>
    <col min="15" max="15" width="10.00390625" style="0" bestFit="1" customWidth="1"/>
  </cols>
  <sheetData>
    <row r="1" spans="1:5" s="16" customFormat="1" ht="14.25" customHeight="1">
      <c r="A1" s="134"/>
      <c r="B1" s="135" t="s">
        <v>339</v>
      </c>
      <c r="C1" s="136"/>
      <c r="D1" s="137"/>
      <c r="E1" s="138"/>
    </row>
    <row r="2" spans="1:5" s="16" customFormat="1" ht="14.25" customHeight="1">
      <c r="A2" s="198"/>
      <c r="B2" s="6"/>
      <c r="C2" s="199"/>
      <c r="D2" s="200"/>
      <c r="E2" s="201"/>
    </row>
    <row r="3" spans="1:5" s="16" customFormat="1" ht="14.25" customHeight="1">
      <c r="A3" s="198"/>
      <c r="B3" s="6"/>
      <c r="C3" s="199"/>
      <c r="D3" s="200"/>
      <c r="E3" s="201"/>
    </row>
    <row r="4" spans="1:5" s="16" customFormat="1" ht="14.25" customHeight="1">
      <c r="A4" s="198"/>
      <c r="B4" s="6"/>
      <c r="C4" s="199"/>
      <c r="D4" s="200"/>
      <c r="E4" s="201"/>
    </row>
    <row r="5" spans="1:5" s="16" customFormat="1" ht="14.25" customHeight="1">
      <c r="A5" s="198"/>
      <c r="B5" s="6"/>
      <c r="C5" s="199"/>
      <c r="D5" s="200"/>
      <c r="E5" s="201"/>
    </row>
    <row r="6" spans="1:5" s="16" customFormat="1" ht="14.25" customHeight="1">
      <c r="A6" s="198"/>
      <c r="B6" s="6"/>
      <c r="C6" s="199"/>
      <c r="D6" s="200"/>
      <c r="E6" s="201"/>
    </row>
    <row r="7" spans="1:5" ht="16.5" customHeight="1" thickBot="1">
      <c r="A7" s="316" t="s">
        <v>255</v>
      </c>
      <c r="B7" s="317"/>
      <c r="C7" s="317"/>
      <c r="D7" s="317"/>
      <c r="E7" s="318"/>
    </row>
    <row r="8" spans="1:5" ht="14.25" customHeight="1" thickBot="1">
      <c r="A8" s="327" t="s">
        <v>0</v>
      </c>
      <c r="B8" s="328"/>
      <c r="C8" s="328"/>
      <c r="D8" s="328"/>
      <c r="E8" s="329"/>
    </row>
    <row r="9" spans="1:5" ht="9" customHeight="1" thickBot="1">
      <c r="A9" s="139"/>
      <c r="B9" s="6"/>
      <c r="C9" s="6"/>
      <c r="D9" s="140"/>
      <c r="E9" s="141"/>
    </row>
    <row r="10" spans="1:5" ht="12.75" customHeight="1">
      <c r="A10" s="322" t="s">
        <v>1</v>
      </c>
      <c r="B10" s="347" t="s">
        <v>19</v>
      </c>
      <c r="C10" s="344" t="s">
        <v>2</v>
      </c>
      <c r="D10" s="341" t="s">
        <v>3</v>
      </c>
      <c r="E10" s="319" t="s">
        <v>29</v>
      </c>
    </row>
    <row r="11" spans="1:5" ht="12.75" customHeight="1">
      <c r="A11" s="323"/>
      <c r="B11" s="345"/>
      <c r="C11" s="345"/>
      <c r="D11" s="342"/>
      <c r="E11" s="320"/>
    </row>
    <row r="12" spans="1:5" ht="12.75" customHeight="1" thickBot="1">
      <c r="A12" s="324"/>
      <c r="B12" s="346"/>
      <c r="C12" s="346"/>
      <c r="D12" s="343"/>
      <c r="E12" s="321"/>
    </row>
    <row r="13" spans="1:5" ht="11.25" customHeight="1" thickBot="1">
      <c r="A13" s="142"/>
      <c r="B13" s="14"/>
      <c r="C13" s="14"/>
      <c r="D13" s="34"/>
      <c r="E13" s="143" t="s">
        <v>4</v>
      </c>
    </row>
    <row r="14" spans="1:5" ht="12.75">
      <c r="A14" s="144">
        <v>0</v>
      </c>
      <c r="B14" s="27">
        <v>1</v>
      </c>
      <c r="C14" s="27">
        <v>2</v>
      </c>
      <c r="D14" s="27">
        <v>3</v>
      </c>
      <c r="E14" s="35">
        <v>4</v>
      </c>
    </row>
    <row r="15" spans="1:9" ht="18.75" thickBot="1">
      <c r="A15" s="145" t="s">
        <v>5</v>
      </c>
      <c r="B15" s="4" t="s">
        <v>6</v>
      </c>
      <c r="C15" s="336" t="s">
        <v>7</v>
      </c>
      <c r="D15" s="337"/>
      <c r="E15" s="5">
        <f>E16+E18</f>
        <v>333368</v>
      </c>
      <c r="I15" s="2"/>
    </row>
    <row r="16" spans="1:9" ht="15" customHeight="1" thickBot="1">
      <c r="A16" s="334" t="s">
        <v>37</v>
      </c>
      <c r="B16" s="334"/>
      <c r="C16" s="325" t="s">
        <v>7</v>
      </c>
      <c r="D16" s="326"/>
      <c r="E16" s="146">
        <f>SUM(E17:E17)</f>
        <v>0</v>
      </c>
      <c r="I16" s="2"/>
    </row>
    <row r="17" spans="1:9" s="23" customFormat="1" ht="13.5" thickBot="1">
      <c r="A17" s="147">
        <v>1</v>
      </c>
      <c r="B17" s="84"/>
      <c r="C17" s="85" t="s">
        <v>8</v>
      </c>
      <c r="D17" s="86">
        <v>0</v>
      </c>
      <c r="E17" s="87">
        <v>0</v>
      </c>
      <c r="I17" s="66"/>
    </row>
    <row r="18" spans="1:9" s="23" customFormat="1" ht="15">
      <c r="A18" s="333" t="s">
        <v>57</v>
      </c>
      <c r="B18" s="333"/>
      <c r="C18" s="330" t="s">
        <v>7</v>
      </c>
      <c r="D18" s="331"/>
      <c r="E18" s="148">
        <f>SUM(E19,E20)</f>
        <v>333368</v>
      </c>
      <c r="I18" s="66"/>
    </row>
    <row r="19" spans="1:9" s="23" customFormat="1" ht="12.75">
      <c r="A19" s="31">
        <v>1</v>
      </c>
      <c r="B19" s="93" t="s">
        <v>391</v>
      </c>
      <c r="C19" s="94" t="s">
        <v>8</v>
      </c>
      <c r="D19" s="95">
        <v>1</v>
      </c>
      <c r="E19" s="39">
        <v>326347</v>
      </c>
      <c r="I19" s="66"/>
    </row>
    <row r="20" spans="1:9" s="23" customFormat="1" ht="12.75">
      <c r="A20" s="120">
        <v>2</v>
      </c>
      <c r="B20" s="93" t="s">
        <v>392</v>
      </c>
      <c r="C20" s="94" t="s">
        <v>8</v>
      </c>
      <c r="D20" s="95">
        <v>1</v>
      </c>
      <c r="E20" s="39">
        <v>7021</v>
      </c>
      <c r="I20" s="66"/>
    </row>
    <row r="21" spans="1:5" ht="16.5" customHeight="1" thickBot="1">
      <c r="A21" s="149" t="s">
        <v>9</v>
      </c>
      <c r="B21" s="92" t="s">
        <v>20</v>
      </c>
      <c r="C21" s="354" t="s">
        <v>7</v>
      </c>
      <c r="D21" s="355"/>
      <c r="E21" s="150">
        <f>E22+E30+E38+E65+E69+E76+E86+E67</f>
        <v>14794299</v>
      </c>
    </row>
    <row r="22" spans="1:5" s="29" customFormat="1" ht="15.75" customHeight="1" thickBot="1">
      <c r="A22" s="334" t="s">
        <v>21</v>
      </c>
      <c r="B22" s="334"/>
      <c r="C22" s="335" t="s">
        <v>7</v>
      </c>
      <c r="D22" s="335"/>
      <c r="E22" s="151">
        <f>SUM(E23:E29)</f>
        <v>945000</v>
      </c>
    </row>
    <row r="23" spans="1:5" s="52" customFormat="1" ht="12.75">
      <c r="A23" s="96">
        <v>1</v>
      </c>
      <c r="B23" s="102" t="s">
        <v>39</v>
      </c>
      <c r="C23" s="69" t="s">
        <v>8</v>
      </c>
      <c r="D23" s="103">
        <v>1</v>
      </c>
      <c r="E23" s="152">
        <v>700000</v>
      </c>
    </row>
    <row r="24" spans="1:5" s="52" customFormat="1" ht="12.75">
      <c r="A24" s="22">
        <v>2</v>
      </c>
      <c r="B24" s="45" t="s">
        <v>389</v>
      </c>
      <c r="C24" s="40" t="s">
        <v>8</v>
      </c>
      <c r="D24" s="104">
        <v>1</v>
      </c>
      <c r="E24" s="39">
        <v>1000</v>
      </c>
    </row>
    <row r="25" spans="1:5" s="52" customFormat="1" ht="12.75">
      <c r="A25" s="96">
        <v>3</v>
      </c>
      <c r="B25" s="45" t="s">
        <v>313</v>
      </c>
      <c r="C25" s="40" t="s">
        <v>8</v>
      </c>
      <c r="D25" s="104">
        <v>1</v>
      </c>
      <c r="E25" s="39">
        <v>1000</v>
      </c>
    </row>
    <row r="26" spans="1:5" s="52" customFormat="1" ht="12.75">
      <c r="A26" s="22">
        <v>4</v>
      </c>
      <c r="B26" s="45" t="s">
        <v>263</v>
      </c>
      <c r="C26" s="40" t="s">
        <v>8</v>
      </c>
      <c r="D26" s="104">
        <v>3</v>
      </c>
      <c r="E26" s="39">
        <v>3000</v>
      </c>
    </row>
    <row r="27" spans="1:5" s="52" customFormat="1" ht="12.75">
      <c r="A27" s="96">
        <v>5</v>
      </c>
      <c r="B27" s="45" t="s">
        <v>314</v>
      </c>
      <c r="C27" s="40" t="s">
        <v>8</v>
      </c>
      <c r="D27" s="104">
        <v>1</v>
      </c>
      <c r="E27" s="39">
        <v>180000</v>
      </c>
    </row>
    <row r="28" spans="1:5" s="52" customFormat="1" ht="12.75">
      <c r="A28" s="22">
        <v>6</v>
      </c>
      <c r="B28" s="45" t="s">
        <v>320</v>
      </c>
      <c r="C28" s="40" t="s">
        <v>8</v>
      </c>
      <c r="D28" s="104">
        <v>2</v>
      </c>
      <c r="E28" s="39">
        <v>40000</v>
      </c>
    </row>
    <row r="29" spans="1:5" s="52" customFormat="1" ht="13.5" thickBot="1">
      <c r="A29" s="96">
        <v>7</v>
      </c>
      <c r="B29" s="45" t="s">
        <v>315</v>
      </c>
      <c r="C29" s="40" t="s">
        <v>8</v>
      </c>
      <c r="D29" s="104">
        <v>1</v>
      </c>
      <c r="E29" s="39">
        <v>20000</v>
      </c>
    </row>
    <row r="30" spans="1:5" s="52" customFormat="1" ht="12.75">
      <c r="A30" s="310" t="s">
        <v>86</v>
      </c>
      <c r="B30" s="310"/>
      <c r="C30" s="338" t="s">
        <v>7</v>
      </c>
      <c r="D30" s="339"/>
      <c r="E30" s="153">
        <f>SUM(E31:E37)</f>
        <v>460200</v>
      </c>
    </row>
    <row r="31" spans="1:5" s="52" customFormat="1" ht="25.5">
      <c r="A31" s="22">
        <v>1</v>
      </c>
      <c r="B31" s="105" t="s">
        <v>260</v>
      </c>
      <c r="C31" s="106" t="s">
        <v>8</v>
      </c>
      <c r="D31" s="107">
        <v>1</v>
      </c>
      <c r="E31" s="39">
        <v>89500</v>
      </c>
    </row>
    <row r="32" spans="1:5" s="52" customFormat="1" ht="12.75">
      <c r="A32" s="22">
        <v>2</v>
      </c>
      <c r="B32" s="108" t="s">
        <v>261</v>
      </c>
      <c r="C32" s="106" t="s">
        <v>8</v>
      </c>
      <c r="D32" s="107">
        <v>1</v>
      </c>
      <c r="E32" s="39">
        <v>16100</v>
      </c>
    </row>
    <row r="33" spans="1:5" s="52" customFormat="1" ht="12.75">
      <c r="A33" s="22">
        <v>3</v>
      </c>
      <c r="B33" s="108" t="s">
        <v>262</v>
      </c>
      <c r="C33" s="106" t="s">
        <v>8</v>
      </c>
      <c r="D33" s="107">
        <v>1</v>
      </c>
      <c r="E33" s="39">
        <v>6600</v>
      </c>
    </row>
    <row r="34" spans="1:5" s="52" customFormat="1" ht="12.75">
      <c r="A34" s="22">
        <v>4</v>
      </c>
      <c r="B34" s="108" t="s">
        <v>263</v>
      </c>
      <c r="C34" s="106" t="s">
        <v>8</v>
      </c>
      <c r="D34" s="107">
        <v>1</v>
      </c>
      <c r="E34" s="39">
        <v>60000</v>
      </c>
    </row>
    <row r="35" spans="1:5" s="52" customFormat="1" ht="12.75">
      <c r="A35" s="22">
        <v>5</v>
      </c>
      <c r="B35" s="108" t="s">
        <v>264</v>
      </c>
      <c r="C35" s="106" t="s">
        <v>8</v>
      </c>
      <c r="D35" s="107">
        <v>2</v>
      </c>
      <c r="E35" s="39">
        <v>10000</v>
      </c>
    </row>
    <row r="36" spans="1:5" s="52" customFormat="1" ht="12.75">
      <c r="A36" s="22">
        <v>6</v>
      </c>
      <c r="B36" s="108" t="s">
        <v>349</v>
      </c>
      <c r="C36" s="106" t="s">
        <v>8</v>
      </c>
      <c r="D36" s="107">
        <v>30</v>
      </c>
      <c r="E36" s="39">
        <v>18000</v>
      </c>
    </row>
    <row r="37" spans="1:5" s="52" customFormat="1" ht="12.75">
      <c r="A37" s="22">
        <v>7</v>
      </c>
      <c r="B37" s="108" t="s">
        <v>363</v>
      </c>
      <c r="C37" s="106" t="s">
        <v>8</v>
      </c>
      <c r="D37" s="107">
        <v>1</v>
      </c>
      <c r="E37" s="39">
        <v>260000</v>
      </c>
    </row>
    <row r="38" spans="1:8" ht="13.5" thickBot="1">
      <c r="A38" s="332" t="s">
        <v>22</v>
      </c>
      <c r="B38" s="332"/>
      <c r="C38" s="309" t="s">
        <v>7</v>
      </c>
      <c r="D38" s="309"/>
      <c r="E38" s="154">
        <f>SUM(E39:E64)</f>
        <v>2449849</v>
      </c>
      <c r="H38" s="3"/>
    </row>
    <row r="39" spans="1:8" ht="25.5">
      <c r="A39" s="42">
        <v>1</v>
      </c>
      <c r="B39" s="109" t="s">
        <v>294</v>
      </c>
      <c r="C39" s="110" t="s">
        <v>8</v>
      </c>
      <c r="D39" s="103">
        <v>1</v>
      </c>
      <c r="E39" s="102">
        <v>384446</v>
      </c>
      <c r="H39" s="3"/>
    </row>
    <row r="40" spans="1:8" ht="30.75" customHeight="1">
      <c r="A40" s="42">
        <v>2</v>
      </c>
      <c r="B40" s="109" t="s">
        <v>295</v>
      </c>
      <c r="C40" s="110" t="s">
        <v>8</v>
      </c>
      <c r="D40" s="103">
        <v>1</v>
      </c>
      <c r="E40" s="102">
        <v>7200</v>
      </c>
      <c r="H40" s="3"/>
    </row>
    <row r="41" spans="1:8" ht="38.25">
      <c r="A41" s="42">
        <v>3</v>
      </c>
      <c r="B41" s="109" t="s">
        <v>307</v>
      </c>
      <c r="C41" s="110" t="s">
        <v>8</v>
      </c>
      <c r="D41" s="103">
        <v>1</v>
      </c>
      <c r="E41" s="102">
        <v>500000</v>
      </c>
      <c r="H41" s="3"/>
    </row>
    <row r="42" spans="1:8" ht="25.5">
      <c r="A42" s="42">
        <v>4</v>
      </c>
      <c r="B42" s="109" t="s">
        <v>296</v>
      </c>
      <c r="C42" s="110" t="s">
        <v>306</v>
      </c>
      <c r="D42" s="103">
        <v>1</v>
      </c>
      <c r="E42" s="102">
        <v>100000</v>
      </c>
      <c r="H42" s="3"/>
    </row>
    <row r="43" spans="1:8" ht="12.75">
      <c r="A43" s="42">
        <v>5</v>
      </c>
      <c r="B43" s="109" t="s">
        <v>297</v>
      </c>
      <c r="C43" s="110" t="s">
        <v>8</v>
      </c>
      <c r="D43" s="103">
        <v>1</v>
      </c>
      <c r="E43" s="102">
        <v>110000</v>
      </c>
      <c r="H43" s="3"/>
    </row>
    <row r="44" spans="1:8" s="23" customFormat="1" ht="25.5">
      <c r="A44" s="42">
        <v>6</v>
      </c>
      <c r="B44" s="109" t="s">
        <v>298</v>
      </c>
      <c r="C44" s="110" t="s">
        <v>8</v>
      </c>
      <c r="D44" s="103">
        <v>1</v>
      </c>
      <c r="E44" s="102">
        <v>42500</v>
      </c>
      <c r="H44" s="28"/>
    </row>
    <row r="45" spans="1:8" ht="25.5">
      <c r="A45" s="42">
        <v>7</v>
      </c>
      <c r="B45" s="109" t="s">
        <v>299</v>
      </c>
      <c r="C45" s="110" t="s">
        <v>8</v>
      </c>
      <c r="D45" s="103">
        <v>1</v>
      </c>
      <c r="E45" s="102">
        <v>150000</v>
      </c>
      <c r="H45" s="3"/>
    </row>
    <row r="46" spans="1:8" ht="12.75">
      <c r="A46" s="42">
        <v>8</v>
      </c>
      <c r="B46" s="109" t="s">
        <v>300</v>
      </c>
      <c r="C46" s="110" t="s">
        <v>8</v>
      </c>
      <c r="D46" s="103">
        <v>1</v>
      </c>
      <c r="E46" s="102">
        <v>20000</v>
      </c>
      <c r="H46" s="3"/>
    </row>
    <row r="47" spans="1:8" ht="12.75">
      <c r="A47" s="42">
        <v>9</v>
      </c>
      <c r="B47" s="109" t="s">
        <v>301</v>
      </c>
      <c r="C47" s="110" t="s">
        <v>8</v>
      </c>
      <c r="D47" s="103">
        <v>1</v>
      </c>
      <c r="E47" s="102">
        <v>20000</v>
      </c>
      <c r="H47" s="3"/>
    </row>
    <row r="48" spans="1:8" ht="25.5">
      <c r="A48" s="42">
        <v>10</v>
      </c>
      <c r="B48" s="109" t="s">
        <v>390</v>
      </c>
      <c r="C48" s="110" t="s">
        <v>8</v>
      </c>
      <c r="D48" s="103">
        <v>1</v>
      </c>
      <c r="E48" s="102">
        <v>26100</v>
      </c>
      <c r="H48" s="3"/>
    </row>
    <row r="49" spans="1:8" s="23" customFormat="1" ht="25.5">
      <c r="A49" s="42">
        <v>11</v>
      </c>
      <c r="B49" s="109" t="s">
        <v>302</v>
      </c>
      <c r="C49" s="110" t="s">
        <v>8</v>
      </c>
      <c r="D49" s="103">
        <v>10</v>
      </c>
      <c r="E49" s="102">
        <v>50008</v>
      </c>
      <c r="H49" s="28"/>
    </row>
    <row r="50" spans="1:8" ht="12.75">
      <c r="A50" s="42">
        <v>12</v>
      </c>
      <c r="B50" s="109" t="s">
        <v>334</v>
      </c>
      <c r="C50" s="110" t="s">
        <v>8</v>
      </c>
      <c r="D50" s="103">
        <v>1</v>
      </c>
      <c r="E50" s="102">
        <v>35000</v>
      </c>
      <c r="H50" s="3"/>
    </row>
    <row r="51" spans="1:8" ht="25.5">
      <c r="A51" s="42">
        <v>13</v>
      </c>
      <c r="B51" s="109" t="s">
        <v>303</v>
      </c>
      <c r="C51" s="110" t="s">
        <v>8</v>
      </c>
      <c r="D51" s="103">
        <v>1</v>
      </c>
      <c r="E51" s="102">
        <v>200000</v>
      </c>
      <c r="H51" s="3"/>
    </row>
    <row r="52" spans="1:8" ht="12.75">
      <c r="A52" s="42">
        <v>14</v>
      </c>
      <c r="B52" s="109" t="s">
        <v>304</v>
      </c>
      <c r="C52" s="110" t="s">
        <v>8</v>
      </c>
      <c r="D52" s="103">
        <v>1</v>
      </c>
      <c r="E52" s="102">
        <v>50000</v>
      </c>
      <c r="H52" s="3"/>
    </row>
    <row r="53" spans="1:8" ht="25.5">
      <c r="A53" s="42">
        <v>15</v>
      </c>
      <c r="B53" s="109" t="s">
        <v>317</v>
      </c>
      <c r="C53" s="110" t="s">
        <v>8</v>
      </c>
      <c r="D53" s="103">
        <v>2</v>
      </c>
      <c r="E53" s="102">
        <v>162000</v>
      </c>
      <c r="H53" s="3"/>
    </row>
    <row r="54" spans="1:8" ht="25.5">
      <c r="A54" s="42">
        <v>16</v>
      </c>
      <c r="B54" s="75" t="s">
        <v>305</v>
      </c>
      <c r="C54" s="110" t="s">
        <v>8</v>
      </c>
      <c r="D54" s="77">
        <v>2</v>
      </c>
      <c r="E54" s="155">
        <v>100000</v>
      </c>
      <c r="H54" s="3"/>
    </row>
    <row r="55" spans="1:8" ht="12.75">
      <c r="A55" s="42">
        <v>17</v>
      </c>
      <c r="B55" s="111" t="s">
        <v>332</v>
      </c>
      <c r="C55" s="110" t="s">
        <v>8</v>
      </c>
      <c r="D55" s="104">
        <v>8</v>
      </c>
      <c r="E55" s="24">
        <v>32800</v>
      </c>
      <c r="H55" s="3"/>
    </row>
    <row r="56" spans="1:8" ht="12.75">
      <c r="A56" s="42">
        <v>18</v>
      </c>
      <c r="B56" s="105" t="s">
        <v>333</v>
      </c>
      <c r="C56" s="110" t="s">
        <v>8</v>
      </c>
      <c r="D56" s="104">
        <v>1</v>
      </c>
      <c r="E56" s="24">
        <v>25000</v>
      </c>
      <c r="H56" s="3"/>
    </row>
    <row r="57" spans="1:8" ht="25.5">
      <c r="A57" s="42">
        <v>19</v>
      </c>
      <c r="B57" s="132" t="s">
        <v>265</v>
      </c>
      <c r="C57" s="110" t="s">
        <v>8</v>
      </c>
      <c r="D57" s="104">
        <v>1</v>
      </c>
      <c r="E57" s="24">
        <v>18000</v>
      </c>
      <c r="H57" s="3"/>
    </row>
    <row r="58" spans="1:8" ht="38.25">
      <c r="A58" s="42">
        <v>20</v>
      </c>
      <c r="B58" s="132" t="s">
        <v>357</v>
      </c>
      <c r="C58" s="110" t="s">
        <v>8</v>
      </c>
      <c r="D58" s="104">
        <v>1</v>
      </c>
      <c r="E58" s="24">
        <v>105480</v>
      </c>
      <c r="F58" s="23"/>
      <c r="H58" s="3"/>
    </row>
    <row r="59" spans="1:8" ht="25.5">
      <c r="A59" s="42">
        <v>21</v>
      </c>
      <c r="B59" s="131" t="s">
        <v>368</v>
      </c>
      <c r="C59" s="110" t="s">
        <v>8</v>
      </c>
      <c r="D59" s="104">
        <v>1</v>
      </c>
      <c r="E59" s="24">
        <v>18000</v>
      </c>
      <c r="F59" s="23"/>
      <c r="H59" s="3"/>
    </row>
    <row r="60" spans="1:13" ht="25.5">
      <c r="A60" s="42">
        <v>22</v>
      </c>
      <c r="B60" s="131" t="s">
        <v>369</v>
      </c>
      <c r="C60" s="110" t="s">
        <v>8</v>
      </c>
      <c r="D60" s="104">
        <v>1</v>
      </c>
      <c r="E60" s="24">
        <v>11823</v>
      </c>
      <c r="F60" s="23"/>
      <c r="H60" s="3"/>
      <c r="M60" s="197"/>
    </row>
    <row r="61" spans="1:8" ht="25.5">
      <c r="A61" s="42">
        <v>23</v>
      </c>
      <c r="B61" s="202" t="s">
        <v>375</v>
      </c>
      <c r="C61" s="110" t="s">
        <v>8</v>
      </c>
      <c r="D61" s="104">
        <v>1</v>
      </c>
      <c r="E61" s="24">
        <v>87500</v>
      </c>
      <c r="F61" s="23"/>
      <c r="H61" s="3"/>
    </row>
    <row r="62" spans="1:8" ht="25.5">
      <c r="A62" s="42">
        <v>24</v>
      </c>
      <c r="B62" s="202" t="s">
        <v>381</v>
      </c>
      <c r="C62" s="110" t="s">
        <v>8</v>
      </c>
      <c r="D62" s="104">
        <v>62</v>
      </c>
      <c r="E62" s="24">
        <v>124992</v>
      </c>
      <c r="F62" s="23"/>
      <c r="H62" s="3"/>
    </row>
    <row r="63" spans="1:8" ht="38.25">
      <c r="A63" s="42">
        <v>25</v>
      </c>
      <c r="B63" s="202" t="s">
        <v>383</v>
      </c>
      <c r="C63" s="110" t="s">
        <v>8</v>
      </c>
      <c r="D63" s="104">
        <v>1</v>
      </c>
      <c r="E63" s="24">
        <v>63000</v>
      </c>
      <c r="F63" s="23"/>
      <c r="H63" s="3"/>
    </row>
    <row r="64" spans="1:8" ht="13.5" thickBot="1">
      <c r="A64" s="42">
        <v>26</v>
      </c>
      <c r="B64" s="132" t="s">
        <v>356</v>
      </c>
      <c r="C64" s="106" t="s">
        <v>8</v>
      </c>
      <c r="D64" s="104">
        <v>1</v>
      </c>
      <c r="E64" s="24">
        <v>6000</v>
      </c>
      <c r="H64" s="3"/>
    </row>
    <row r="65" spans="1:8" ht="13.5" thickBot="1">
      <c r="A65" s="351" t="s">
        <v>184</v>
      </c>
      <c r="B65" s="352"/>
      <c r="C65" s="99"/>
      <c r="D65" s="100"/>
      <c r="E65" s="156">
        <f>E66</f>
        <v>0</v>
      </c>
      <c r="H65" s="3"/>
    </row>
    <row r="66" spans="1:8" s="23" customFormat="1" ht="13.5" thickBot="1">
      <c r="A66" s="74">
        <v>1</v>
      </c>
      <c r="B66" s="75"/>
      <c r="C66" s="76" t="s">
        <v>8</v>
      </c>
      <c r="D66" s="77"/>
      <c r="E66" s="78">
        <v>0</v>
      </c>
      <c r="H66" s="28"/>
    </row>
    <row r="67" spans="1:8" ht="12.75">
      <c r="A67" s="310" t="s">
        <v>37</v>
      </c>
      <c r="B67" s="310"/>
      <c r="C67" s="356" t="s">
        <v>7</v>
      </c>
      <c r="D67" s="356"/>
      <c r="E67" s="157">
        <f>SUM(E68:E68)</f>
        <v>0</v>
      </c>
      <c r="H67" s="3"/>
    </row>
    <row r="68" spans="1:8" ht="13.5" thickBot="1">
      <c r="A68" s="96">
        <v>1</v>
      </c>
      <c r="B68" s="93"/>
      <c r="C68" s="93" t="s">
        <v>8</v>
      </c>
      <c r="D68" s="97"/>
      <c r="E68" s="64">
        <v>0</v>
      </c>
      <c r="H68" s="3"/>
    </row>
    <row r="69" spans="1:8" s="23" customFormat="1" ht="13.5" thickBot="1">
      <c r="A69" s="357" t="s">
        <v>25</v>
      </c>
      <c r="B69" s="358"/>
      <c r="C69" s="312" t="s">
        <v>7</v>
      </c>
      <c r="D69" s="313"/>
      <c r="E69" s="158">
        <f>SUM(E70:E75)</f>
        <v>128000</v>
      </c>
      <c r="H69" s="28"/>
    </row>
    <row r="70" spans="1:8" s="23" customFormat="1" ht="25.5">
      <c r="A70" s="22">
        <v>1</v>
      </c>
      <c r="B70" s="132" t="s">
        <v>266</v>
      </c>
      <c r="C70" s="106" t="s">
        <v>8</v>
      </c>
      <c r="D70" s="104">
        <v>1</v>
      </c>
      <c r="E70" s="112">
        <v>36000</v>
      </c>
      <c r="H70" s="28"/>
    </row>
    <row r="71" spans="1:8" s="23" customFormat="1" ht="25.5">
      <c r="A71" s="22">
        <v>2</v>
      </c>
      <c r="B71" s="132" t="s">
        <v>267</v>
      </c>
      <c r="C71" s="106" t="s">
        <v>8</v>
      </c>
      <c r="D71" s="104">
        <v>1</v>
      </c>
      <c r="E71" s="112">
        <v>15000</v>
      </c>
      <c r="H71" s="28"/>
    </row>
    <row r="72" spans="1:9" s="23" customFormat="1" ht="25.5">
      <c r="A72" s="22">
        <v>3</v>
      </c>
      <c r="B72" s="132" t="s">
        <v>268</v>
      </c>
      <c r="C72" s="106" t="s">
        <v>8</v>
      </c>
      <c r="D72" s="104">
        <v>1</v>
      </c>
      <c r="E72" s="112">
        <v>18000</v>
      </c>
      <c r="H72" s="28"/>
      <c r="I72" s="88" t="s">
        <v>17</v>
      </c>
    </row>
    <row r="73" spans="1:8" s="23" customFormat="1" ht="12.75">
      <c r="A73" s="22">
        <v>4</v>
      </c>
      <c r="B73" s="132" t="s">
        <v>96</v>
      </c>
      <c r="C73" s="106" t="s">
        <v>8</v>
      </c>
      <c r="D73" s="104">
        <v>5</v>
      </c>
      <c r="E73" s="112">
        <v>22000</v>
      </c>
      <c r="H73" s="28"/>
    </row>
    <row r="74" spans="1:8" s="23" customFormat="1" ht="12.75">
      <c r="A74" s="22">
        <v>5</v>
      </c>
      <c r="B74" s="132" t="s">
        <v>269</v>
      </c>
      <c r="C74" s="106" t="s">
        <v>8</v>
      </c>
      <c r="D74" s="104">
        <v>1</v>
      </c>
      <c r="E74" s="112">
        <v>7000</v>
      </c>
      <c r="H74" s="28"/>
    </row>
    <row r="75" spans="1:8" s="23" customFormat="1" ht="13.5" thickBot="1">
      <c r="A75" s="22">
        <v>6</v>
      </c>
      <c r="B75" s="132" t="s">
        <v>270</v>
      </c>
      <c r="C75" s="106" t="s">
        <v>8</v>
      </c>
      <c r="D75" s="104">
        <v>1</v>
      </c>
      <c r="E75" s="112">
        <v>30000</v>
      </c>
      <c r="H75" s="28"/>
    </row>
    <row r="76" spans="1:7" s="30" customFormat="1" ht="13.5" thickBot="1">
      <c r="A76" s="350" t="s">
        <v>24</v>
      </c>
      <c r="B76" s="350"/>
      <c r="C76" s="353" t="s">
        <v>18</v>
      </c>
      <c r="D76" s="353"/>
      <c r="E76" s="159">
        <f>SUM(E77:E85)</f>
        <v>1811250</v>
      </c>
      <c r="G76" s="30" t="s">
        <v>17</v>
      </c>
    </row>
    <row r="77" spans="1:5" s="23" customFormat="1" ht="25.5">
      <c r="A77" s="96">
        <v>1</v>
      </c>
      <c r="B77" s="68" t="s">
        <v>40</v>
      </c>
      <c r="C77" s="69" t="s">
        <v>8</v>
      </c>
      <c r="D77" s="70">
        <v>1</v>
      </c>
      <c r="E77" s="102">
        <v>40000</v>
      </c>
    </row>
    <row r="78" spans="1:5" s="23" customFormat="1" ht="12.75">
      <c r="A78" s="22">
        <v>2</v>
      </c>
      <c r="B78" s="44" t="s">
        <v>138</v>
      </c>
      <c r="C78" s="40" t="s">
        <v>8</v>
      </c>
      <c r="D78" s="46">
        <v>1</v>
      </c>
      <c r="E78" s="24">
        <v>141000</v>
      </c>
    </row>
    <row r="79" spans="1:5" s="23" customFormat="1" ht="15.75" customHeight="1">
      <c r="A79" s="124">
        <v>3</v>
      </c>
      <c r="B79" s="44" t="s">
        <v>367</v>
      </c>
      <c r="C79" s="40" t="s">
        <v>8</v>
      </c>
      <c r="D79" s="113">
        <v>4</v>
      </c>
      <c r="E79" s="160">
        <v>1300000</v>
      </c>
    </row>
    <row r="80" spans="1:5" s="23" customFormat="1" ht="15.75" customHeight="1">
      <c r="A80" s="161">
        <v>4</v>
      </c>
      <c r="B80" s="126" t="s">
        <v>353</v>
      </c>
      <c r="C80" s="40" t="s">
        <v>8</v>
      </c>
      <c r="D80" s="113">
        <v>1</v>
      </c>
      <c r="E80" s="160">
        <v>1000</v>
      </c>
    </row>
    <row r="81" spans="1:5" s="23" customFormat="1" ht="15.75" customHeight="1">
      <c r="A81" s="22">
        <v>5</v>
      </c>
      <c r="B81" s="44" t="s">
        <v>258</v>
      </c>
      <c r="C81" s="40" t="s">
        <v>8</v>
      </c>
      <c r="D81" s="46">
        <v>1</v>
      </c>
      <c r="E81" s="24">
        <v>80000</v>
      </c>
    </row>
    <row r="82" spans="1:5" s="23" customFormat="1" ht="15.75" customHeight="1">
      <c r="A82" s="96">
        <v>6</v>
      </c>
      <c r="B82" s="93" t="s">
        <v>328</v>
      </c>
      <c r="C82" s="40" t="s">
        <v>8</v>
      </c>
      <c r="D82" s="46">
        <v>2</v>
      </c>
      <c r="E82" s="24">
        <v>12600</v>
      </c>
    </row>
    <row r="83" spans="1:5" s="23" customFormat="1" ht="15.75" customHeight="1">
      <c r="A83" s="22">
        <v>7</v>
      </c>
      <c r="B83" s="93" t="s">
        <v>329</v>
      </c>
      <c r="C83" s="40" t="s">
        <v>8</v>
      </c>
      <c r="D83" s="46">
        <v>1</v>
      </c>
      <c r="E83" s="24">
        <v>1000</v>
      </c>
    </row>
    <row r="84" spans="1:5" s="23" customFormat="1" ht="15.75" customHeight="1">
      <c r="A84" s="96">
        <v>8</v>
      </c>
      <c r="B84" s="93" t="s">
        <v>350</v>
      </c>
      <c r="C84" s="40" t="s">
        <v>306</v>
      </c>
      <c r="D84" s="46">
        <v>1</v>
      </c>
      <c r="E84" s="24">
        <v>160650</v>
      </c>
    </row>
    <row r="85" spans="1:5" s="23" customFormat="1" ht="15.75" customHeight="1">
      <c r="A85" s="22">
        <v>9</v>
      </c>
      <c r="B85" s="127" t="s">
        <v>336</v>
      </c>
      <c r="C85" s="101" t="s">
        <v>355</v>
      </c>
      <c r="D85" s="128">
        <v>1</v>
      </c>
      <c r="E85" s="155">
        <v>75000</v>
      </c>
    </row>
    <row r="86" spans="1:5" ht="12.75">
      <c r="A86" s="362" t="s">
        <v>10</v>
      </c>
      <c r="B86" s="362"/>
      <c r="C86" s="340" t="s">
        <v>18</v>
      </c>
      <c r="D86" s="340"/>
      <c r="E86" s="117">
        <f>SUM(E87:E88)</f>
        <v>9000000</v>
      </c>
    </row>
    <row r="87" spans="1:5" ht="12.75">
      <c r="A87" s="74">
        <v>1</v>
      </c>
      <c r="B87" s="101" t="s">
        <v>259</v>
      </c>
      <c r="C87" s="69" t="s">
        <v>8</v>
      </c>
      <c r="D87" s="74">
        <v>1</v>
      </c>
      <c r="E87" s="121">
        <v>3000000</v>
      </c>
    </row>
    <row r="88" spans="1:5" s="23" customFormat="1" ht="13.5" thickBot="1">
      <c r="A88" s="162">
        <v>2</v>
      </c>
      <c r="B88" s="114" t="s">
        <v>217</v>
      </c>
      <c r="C88" s="115" t="s">
        <v>8</v>
      </c>
      <c r="D88" s="116">
        <v>3</v>
      </c>
      <c r="E88" s="163">
        <v>6000000</v>
      </c>
    </row>
    <row r="89" spans="1:5" ht="37.5" customHeight="1" thickBot="1">
      <c r="A89" s="164" t="s">
        <v>11</v>
      </c>
      <c r="B89" s="55" t="s">
        <v>12</v>
      </c>
      <c r="C89" s="314" t="s">
        <v>7</v>
      </c>
      <c r="D89" s="315"/>
      <c r="E89" s="165">
        <f>E90+E113+E142+E146+E207+E209</f>
        <v>5888800</v>
      </c>
    </row>
    <row r="90" spans="1:5" ht="12.75">
      <c r="A90" s="348" t="s">
        <v>27</v>
      </c>
      <c r="B90" s="349"/>
      <c r="C90" s="363" t="s">
        <v>7</v>
      </c>
      <c r="D90" s="364"/>
      <c r="E90" s="32">
        <f>SUM(E91:E112)</f>
        <v>1131000</v>
      </c>
    </row>
    <row r="91" spans="1:5" s="23" customFormat="1" ht="27.75" customHeight="1">
      <c r="A91" s="22">
        <v>1</v>
      </c>
      <c r="B91" s="226" t="s">
        <v>361</v>
      </c>
      <c r="C91" s="227"/>
      <c r="D91" s="228"/>
      <c r="E91" s="79">
        <v>70000</v>
      </c>
    </row>
    <row r="92" spans="1:5" s="23" customFormat="1" ht="27.75" customHeight="1">
      <c r="A92" s="22">
        <v>2</v>
      </c>
      <c r="B92" s="226" t="s">
        <v>362</v>
      </c>
      <c r="C92" s="227" t="s">
        <v>362</v>
      </c>
      <c r="D92" s="228" t="s">
        <v>362</v>
      </c>
      <c r="E92" s="79">
        <v>1000</v>
      </c>
    </row>
    <row r="93" spans="1:5" s="23" customFormat="1" ht="24.75" customHeight="1">
      <c r="A93" s="22">
        <v>3</v>
      </c>
      <c r="B93" s="236" t="s">
        <v>199</v>
      </c>
      <c r="C93" s="237" t="s">
        <v>199</v>
      </c>
      <c r="D93" s="238" t="s">
        <v>199</v>
      </c>
      <c r="E93" s="80">
        <v>1000</v>
      </c>
    </row>
    <row r="94" spans="1:5" s="23" customFormat="1" ht="27.75" customHeight="1">
      <c r="A94" s="22">
        <v>4</v>
      </c>
      <c r="B94" s="236" t="s">
        <v>200</v>
      </c>
      <c r="C94" s="237" t="s">
        <v>200</v>
      </c>
      <c r="D94" s="238" t="s">
        <v>200</v>
      </c>
      <c r="E94" s="80">
        <v>1000</v>
      </c>
    </row>
    <row r="95" spans="1:5" s="23" customFormat="1" ht="18" customHeight="1">
      <c r="A95" s="22">
        <v>5</v>
      </c>
      <c r="B95" s="253" t="s">
        <v>201</v>
      </c>
      <c r="C95" s="254" t="s">
        <v>201</v>
      </c>
      <c r="D95" s="255" t="s">
        <v>201</v>
      </c>
      <c r="E95" s="80">
        <v>1000</v>
      </c>
    </row>
    <row r="96" spans="1:5" s="23" customFormat="1" ht="15.75" customHeight="1">
      <c r="A96" s="22">
        <v>6</v>
      </c>
      <c r="B96" s="253" t="s">
        <v>202</v>
      </c>
      <c r="C96" s="254" t="s">
        <v>202</v>
      </c>
      <c r="D96" s="255" t="s">
        <v>202</v>
      </c>
      <c r="E96" s="80">
        <v>1000</v>
      </c>
    </row>
    <row r="97" spans="1:5" s="23" customFormat="1" ht="17.25" customHeight="1">
      <c r="A97" s="22">
        <v>7</v>
      </c>
      <c r="B97" s="253" t="s">
        <v>203</v>
      </c>
      <c r="C97" s="254" t="s">
        <v>203</v>
      </c>
      <c r="D97" s="255" t="s">
        <v>203</v>
      </c>
      <c r="E97" s="80">
        <v>1000</v>
      </c>
    </row>
    <row r="98" spans="1:5" s="23" customFormat="1" ht="18.75" customHeight="1">
      <c r="A98" s="22">
        <v>8</v>
      </c>
      <c r="B98" s="253" t="s">
        <v>204</v>
      </c>
      <c r="C98" s="254" t="s">
        <v>204</v>
      </c>
      <c r="D98" s="255" t="s">
        <v>204</v>
      </c>
      <c r="E98" s="80">
        <v>1000</v>
      </c>
    </row>
    <row r="99" spans="1:5" s="23" customFormat="1" ht="14.25" customHeight="1">
      <c r="A99" s="22">
        <v>9</v>
      </c>
      <c r="B99" s="253" t="s">
        <v>205</v>
      </c>
      <c r="C99" s="254" t="s">
        <v>205</v>
      </c>
      <c r="D99" s="255" t="s">
        <v>205</v>
      </c>
      <c r="E99" s="80">
        <v>1000</v>
      </c>
    </row>
    <row r="100" spans="1:5" s="23" customFormat="1" ht="12.75">
      <c r="A100" s="22">
        <v>10</v>
      </c>
      <c r="B100" s="230" t="s">
        <v>232</v>
      </c>
      <c r="C100" s="231"/>
      <c r="D100" s="232"/>
      <c r="E100" s="80">
        <v>150000</v>
      </c>
    </row>
    <row r="101" spans="1:5" s="23" customFormat="1" ht="20.25" customHeight="1">
      <c r="A101" s="22">
        <v>11</v>
      </c>
      <c r="B101" s="226" t="s">
        <v>272</v>
      </c>
      <c r="C101" s="227"/>
      <c r="D101" s="228"/>
      <c r="E101" s="80">
        <v>15000</v>
      </c>
    </row>
    <row r="102" spans="1:5" s="23" customFormat="1" ht="17.25" customHeight="1">
      <c r="A102" s="22">
        <v>12</v>
      </c>
      <c r="B102" s="226" t="s">
        <v>308</v>
      </c>
      <c r="C102" s="227" t="s">
        <v>308</v>
      </c>
      <c r="D102" s="228" t="s">
        <v>308</v>
      </c>
      <c r="E102" s="80">
        <v>60000</v>
      </c>
    </row>
    <row r="103" spans="1:5" s="23" customFormat="1" ht="17.25" customHeight="1">
      <c r="A103" s="22">
        <v>13</v>
      </c>
      <c r="B103" s="226" t="s">
        <v>190</v>
      </c>
      <c r="C103" s="227" t="s">
        <v>190</v>
      </c>
      <c r="D103" s="228" t="s">
        <v>190</v>
      </c>
      <c r="E103" s="80">
        <v>350000</v>
      </c>
    </row>
    <row r="104" spans="1:5" s="23" customFormat="1" ht="17.25" customHeight="1">
      <c r="A104" s="22">
        <v>14</v>
      </c>
      <c r="B104" s="226" t="s">
        <v>309</v>
      </c>
      <c r="C104" s="227" t="s">
        <v>309</v>
      </c>
      <c r="D104" s="228" t="s">
        <v>309</v>
      </c>
      <c r="E104" s="80">
        <v>50000</v>
      </c>
    </row>
    <row r="105" spans="1:5" s="23" customFormat="1" ht="17.25" customHeight="1">
      <c r="A105" s="22">
        <v>15</v>
      </c>
      <c r="B105" s="226" t="s">
        <v>310</v>
      </c>
      <c r="C105" s="227" t="s">
        <v>310</v>
      </c>
      <c r="D105" s="228" t="s">
        <v>310</v>
      </c>
      <c r="E105" s="80">
        <v>50000</v>
      </c>
    </row>
    <row r="106" spans="1:5" s="23" customFormat="1" ht="30.75" customHeight="1">
      <c r="A106" s="22">
        <v>16</v>
      </c>
      <c r="B106" s="226" t="s">
        <v>359</v>
      </c>
      <c r="C106" s="227"/>
      <c r="D106" s="228"/>
      <c r="E106" s="80">
        <v>165000</v>
      </c>
    </row>
    <row r="107" spans="1:5" s="23" customFormat="1" ht="12.75">
      <c r="A107" s="22">
        <v>17</v>
      </c>
      <c r="B107" s="226" t="s">
        <v>388</v>
      </c>
      <c r="C107" s="227"/>
      <c r="D107" s="228"/>
      <c r="E107" s="80">
        <v>1000</v>
      </c>
    </row>
    <row r="108" spans="1:5" s="23" customFormat="1" ht="30.75" customHeight="1">
      <c r="A108" s="22">
        <v>18</v>
      </c>
      <c r="B108" s="226" t="s">
        <v>376</v>
      </c>
      <c r="C108" s="227"/>
      <c r="D108" s="228"/>
      <c r="E108" s="80">
        <v>80000</v>
      </c>
    </row>
    <row r="109" spans="1:5" s="23" customFormat="1" ht="25.5" customHeight="1">
      <c r="A109" s="22">
        <v>20</v>
      </c>
      <c r="B109" s="226" t="s">
        <v>169</v>
      </c>
      <c r="C109" s="227"/>
      <c r="D109" s="228"/>
      <c r="E109" s="79">
        <v>45000</v>
      </c>
    </row>
    <row r="110" spans="1:5" ht="29.25" customHeight="1">
      <c r="A110" s="42">
        <v>21</v>
      </c>
      <c r="B110" s="226" t="s">
        <v>163</v>
      </c>
      <c r="C110" s="227"/>
      <c r="D110" s="228"/>
      <c r="E110" s="81">
        <v>25000</v>
      </c>
    </row>
    <row r="111" spans="1:5" ht="14.25">
      <c r="A111" s="22">
        <v>22</v>
      </c>
      <c r="B111" s="226" t="s">
        <v>330</v>
      </c>
      <c r="C111" s="227"/>
      <c r="D111" s="228"/>
      <c r="E111" s="98">
        <v>50000</v>
      </c>
    </row>
    <row r="112" spans="1:5" ht="21" customHeight="1" thickBot="1">
      <c r="A112" s="42">
        <v>23</v>
      </c>
      <c r="B112" s="256" t="s">
        <v>271</v>
      </c>
      <c r="C112" s="257"/>
      <c r="D112" s="258"/>
      <c r="E112" s="81">
        <v>12000</v>
      </c>
    </row>
    <row r="113" spans="1:5" s="7" customFormat="1" ht="12.75" customHeight="1" thickBot="1">
      <c r="A113" s="90" t="s">
        <v>23</v>
      </c>
      <c r="B113" s="89"/>
      <c r="C113" s="90"/>
      <c r="D113" s="91" t="s">
        <v>7</v>
      </c>
      <c r="E113" s="166">
        <f>SUM(E114:E141)</f>
        <v>1050200</v>
      </c>
    </row>
    <row r="114" spans="1:5" s="7" customFormat="1" ht="30" customHeight="1">
      <c r="A114" s="96">
        <v>1</v>
      </c>
      <c r="B114" s="359" t="s">
        <v>45</v>
      </c>
      <c r="C114" s="360"/>
      <c r="D114" s="361"/>
      <c r="E114" s="123">
        <v>15000</v>
      </c>
    </row>
    <row r="115" spans="1:5" s="7" customFormat="1" ht="16.5" customHeight="1">
      <c r="A115" s="22">
        <v>2</v>
      </c>
      <c r="B115" s="226" t="s">
        <v>380</v>
      </c>
      <c r="C115" s="227"/>
      <c r="D115" s="228"/>
      <c r="E115" s="43">
        <v>131000</v>
      </c>
    </row>
    <row r="116" spans="1:6" s="7" customFormat="1" ht="12.75">
      <c r="A116" s="96">
        <v>3</v>
      </c>
      <c r="B116" s="226" t="s">
        <v>161</v>
      </c>
      <c r="C116" s="227"/>
      <c r="D116" s="228"/>
      <c r="E116" s="43">
        <v>1000</v>
      </c>
      <c r="F116" s="23"/>
    </row>
    <row r="117" spans="1:6" s="7" customFormat="1" ht="12.75">
      <c r="A117" s="22">
        <v>4</v>
      </c>
      <c r="B117" s="226" t="s">
        <v>196</v>
      </c>
      <c r="C117" s="227"/>
      <c r="D117" s="228"/>
      <c r="E117" s="43">
        <v>1000</v>
      </c>
      <c r="F117" s="23"/>
    </row>
    <row r="118" spans="1:6" s="7" customFormat="1" ht="29.25" customHeight="1">
      <c r="A118" s="96">
        <v>5</v>
      </c>
      <c r="B118" s="226" t="s">
        <v>227</v>
      </c>
      <c r="C118" s="227"/>
      <c r="D118" s="228"/>
      <c r="E118" s="43">
        <v>85000</v>
      </c>
      <c r="F118" s="23"/>
    </row>
    <row r="119" spans="1:7" s="7" customFormat="1" ht="174.75" customHeight="1">
      <c r="A119" s="22">
        <v>6</v>
      </c>
      <c r="B119" s="230" t="s">
        <v>206</v>
      </c>
      <c r="C119" s="231" t="s">
        <v>206</v>
      </c>
      <c r="D119" s="232" t="s">
        <v>206</v>
      </c>
      <c r="E119" s="43">
        <v>150000</v>
      </c>
      <c r="F119" s="23"/>
      <c r="G119" s="23"/>
    </row>
    <row r="120" spans="1:7" s="7" customFormat="1" ht="12.75">
      <c r="A120" s="96">
        <v>7</v>
      </c>
      <c r="B120" s="226" t="s">
        <v>207</v>
      </c>
      <c r="C120" s="227" t="s">
        <v>207</v>
      </c>
      <c r="D120" s="228" t="s">
        <v>207</v>
      </c>
      <c r="E120" s="43">
        <v>1000</v>
      </c>
      <c r="F120" s="23"/>
      <c r="G120" s="23"/>
    </row>
    <row r="121" spans="1:7" s="7" customFormat="1" ht="12.75">
      <c r="A121" s="22">
        <v>8</v>
      </c>
      <c r="B121" s="226" t="s">
        <v>208</v>
      </c>
      <c r="C121" s="227" t="s">
        <v>208</v>
      </c>
      <c r="D121" s="228" t="s">
        <v>208</v>
      </c>
      <c r="E121" s="43">
        <v>1000</v>
      </c>
      <c r="F121" s="23"/>
      <c r="G121" s="23"/>
    </row>
    <row r="122" spans="1:7" s="7" customFormat="1" ht="12.75">
      <c r="A122" s="96">
        <v>9</v>
      </c>
      <c r="B122" s="226" t="s">
        <v>209</v>
      </c>
      <c r="C122" s="227" t="s">
        <v>209</v>
      </c>
      <c r="D122" s="228" t="s">
        <v>209</v>
      </c>
      <c r="E122" s="43">
        <v>1000</v>
      </c>
      <c r="F122" s="23"/>
      <c r="G122" s="23"/>
    </row>
    <row r="123" spans="1:7" s="7" customFormat="1" ht="12.75">
      <c r="A123" s="22">
        <v>10</v>
      </c>
      <c r="B123" s="226" t="s">
        <v>233</v>
      </c>
      <c r="C123" s="227" t="s">
        <v>210</v>
      </c>
      <c r="D123" s="228" t="s">
        <v>210</v>
      </c>
      <c r="E123" s="43">
        <v>1000</v>
      </c>
      <c r="F123" s="23"/>
      <c r="G123" s="23"/>
    </row>
    <row r="124" spans="1:7" s="7" customFormat="1" ht="12.75">
      <c r="A124" s="96">
        <v>11</v>
      </c>
      <c r="B124" s="226" t="s">
        <v>211</v>
      </c>
      <c r="C124" s="227" t="s">
        <v>211</v>
      </c>
      <c r="D124" s="228" t="s">
        <v>211</v>
      </c>
      <c r="E124" s="43">
        <v>1000</v>
      </c>
      <c r="F124" s="23"/>
      <c r="G124" s="23"/>
    </row>
    <row r="125" spans="1:7" s="7" customFormat="1" ht="12.75">
      <c r="A125" s="22">
        <v>12</v>
      </c>
      <c r="B125" s="226" t="s">
        <v>212</v>
      </c>
      <c r="C125" s="227" t="s">
        <v>212</v>
      </c>
      <c r="D125" s="228" t="s">
        <v>212</v>
      </c>
      <c r="E125" s="43">
        <v>65200</v>
      </c>
      <c r="F125" s="23"/>
      <c r="G125" s="23"/>
    </row>
    <row r="126" spans="1:7" s="7" customFormat="1" ht="12.75">
      <c r="A126" s="96">
        <v>13</v>
      </c>
      <c r="B126" s="226" t="s">
        <v>213</v>
      </c>
      <c r="C126" s="227" t="s">
        <v>213</v>
      </c>
      <c r="D126" s="228" t="s">
        <v>213</v>
      </c>
      <c r="E126" s="43">
        <v>1000</v>
      </c>
      <c r="F126" s="23"/>
      <c r="G126" s="23"/>
    </row>
    <row r="127" spans="1:7" s="7" customFormat="1" ht="12.75">
      <c r="A127" s="22">
        <v>14</v>
      </c>
      <c r="B127" s="230" t="s">
        <v>331</v>
      </c>
      <c r="C127" s="231"/>
      <c r="D127" s="232"/>
      <c r="E127" s="80">
        <v>170000</v>
      </c>
      <c r="F127" s="23"/>
      <c r="G127" s="23"/>
    </row>
    <row r="128" spans="1:7" s="7" customFormat="1" ht="12.75">
      <c r="A128" s="96">
        <v>15</v>
      </c>
      <c r="B128" s="230" t="s">
        <v>364</v>
      </c>
      <c r="C128" s="231"/>
      <c r="D128" s="232"/>
      <c r="E128" s="80">
        <v>67000</v>
      </c>
      <c r="F128" s="23"/>
      <c r="G128" s="23"/>
    </row>
    <row r="129" spans="1:7" s="7" customFormat="1" ht="12.75">
      <c r="A129" s="22">
        <v>16</v>
      </c>
      <c r="B129" s="230" t="s">
        <v>393</v>
      </c>
      <c r="C129" s="231"/>
      <c r="D129" s="232"/>
      <c r="E129" s="80">
        <v>1000</v>
      </c>
      <c r="F129" s="23"/>
      <c r="G129" s="23"/>
    </row>
    <row r="130" spans="1:7" s="7" customFormat="1" ht="12.75">
      <c r="A130" s="96">
        <v>17</v>
      </c>
      <c r="B130" s="206" t="s">
        <v>397</v>
      </c>
      <c r="C130" s="207"/>
      <c r="D130" s="208"/>
      <c r="E130" s="80">
        <v>1000</v>
      </c>
      <c r="F130" s="23"/>
      <c r="G130" s="23"/>
    </row>
    <row r="131" spans="1:7" s="7" customFormat="1" ht="24.75" customHeight="1">
      <c r="A131" s="22">
        <v>18</v>
      </c>
      <c r="B131" s="230" t="s">
        <v>372</v>
      </c>
      <c r="C131" s="231"/>
      <c r="D131" s="232"/>
      <c r="E131" s="80">
        <v>15000</v>
      </c>
      <c r="F131" s="23"/>
      <c r="G131" s="23"/>
    </row>
    <row r="132" spans="1:7" s="7" customFormat="1" ht="15.75" customHeight="1">
      <c r="A132" s="96">
        <v>19</v>
      </c>
      <c r="B132" s="230" t="s">
        <v>373</v>
      </c>
      <c r="C132" s="231"/>
      <c r="D132" s="232"/>
      <c r="E132" s="80">
        <v>1000</v>
      </c>
      <c r="F132" s="23"/>
      <c r="G132" s="23"/>
    </row>
    <row r="133" spans="1:7" s="7" customFormat="1" ht="24.75" customHeight="1">
      <c r="A133" s="22">
        <v>20</v>
      </c>
      <c r="B133" s="230" t="s">
        <v>365</v>
      </c>
      <c r="C133" s="231"/>
      <c r="D133" s="232"/>
      <c r="E133" s="80">
        <v>150000</v>
      </c>
      <c r="F133" s="23"/>
      <c r="G133" s="23"/>
    </row>
    <row r="134" spans="1:7" s="7" customFormat="1" ht="50.25" customHeight="1">
      <c r="A134" s="96">
        <v>21</v>
      </c>
      <c r="B134" s="226" t="s">
        <v>193</v>
      </c>
      <c r="C134" s="227"/>
      <c r="D134" s="228"/>
      <c r="E134" s="43">
        <v>1000</v>
      </c>
      <c r="F134" s="23"/>
      <c r="G134" s="23"/>
    </row>
    <row r="135" spans="1:6" s="7" customFormat="1" ht="83.25" customHeight="1">
      <c r="A135" s="22">
        <v>22</v>
      </c>
      <c r="B135" s="226" t="s">
        <v>194</v>
      </c>
      <c r="C135" s="227"/>
      <c r="D135" s="228"/>
      <c r="E135" s="43">
        <v>1000</v>
      </c>
      <c r="F135" s="23"/>
    </row>
    <row r="136" spans="1:6" s="7" customFormat="1" ht="62.25" customHeight="1">
      <c r="A136" s="96">
        <v>23</v>
      </c>
      <c r="B136" s="226" t="s">
        <v>195</v>
      </c>
      <c r="C136" s="227"/>
      <c r="D136" s="228"/>
      <c r="E136" s="43">
        <v>1000</v>
      </c>
      <c r="F136" s="23"/>
    </row>
    <row r="137" spans="1:6" s="7" customFormat="1" ht="28.5" customHeight="1">
      <c r="A137" s="22">
        <v>24</v>
      </c>
      <c r="B137" s="226" t="s">
        <v>379</v>
      </c>
      <c r="C137" s="227"/>
      <c r="D137" s="228"/>
      <c r="E137" s="54">
        <v>1000</v>
      </c>
      <c r="F137" s="23"/>
    </row>
    <row r="138" spans="1:6" s="7" customFormat="1" ht="43.5" customHeight="1">
      <c r="A138" s="96">
        <v>25</v>
      </c>
      <c r="B138" s="226" t="s">
        <v>366</v>
      </c>
      <c r="C138" s="227"/>
      <c r="D138" s="228"/>
      <c r="E138" s="54">
        <v>1000</v>
      </c>
      <c r="F138" s="23"/>
    </row>
    <row r="139" spans="1:6" s="7" customFormat="1" ht="12.75">
      <c r="A139" s="22">
        <v>26</v>
      </c>
      <c r="B139" s="226" t="s">
        <v>346</v>
      </c>
      <c r="C139" s="227"/>
      <c r="D139" s="228"/>
      <c r="E139" s="54">
        <v>160000</v>
      </c>
      <c r="F139" s="23"/>
    </row>
    <row r="140" spans="1:5" s="23" customFormat="1" ht="26.25" customHeight="1">
      <c r="A140" s="96">
        <v>27</v>
      </c>
      <c r="B140" s="226" t="s">
        <v>228</v>
      </c>
      <c r="C140" s="227"/>
      <c r="D140" s="228"/>
      <c r="E140" s="54">
        <v>25000</v>
      </c>
    </row>
    <row r="141" spans="1:6" ht="13.5" thickBot="1">
      <c r="A141" s="22">
        <v>28</v>
      </c>
      <c r="B141" s="246" t="s">
        <v>139</v>
      </c>
      <c r="C141" s="247"/>
      <c r="D141" s="248"/>
      <c r="E141" s="167">
        <v>1000</v>
      </c>
      <c r="F141" s="23"/>
    </row>
    <row r="142" spans="1:5" ht="13.5" thickBot="1">
      <c r="A142" s="249" t="s">
        <v>25</v>
      </c>
      <c r="B142" s="250"/>
      <c r="C142" s="251" t="s">
        <v>7</v>
      </c>
      <c r="D142" s="252"/>
      <c r="E142" s="168">
        <f>SUM(E143:E145)</f>
        <v>13000</v>
      </c>
    </row>
    <row r="143" spans="1:5" ht="12.75">
      <c r="A143" s="169">
        <v>1</v>
      </c>
      <c r="B143" s="239" t="s">
        <v>197</v>
      </c>
      <c r="C143" s="240"/>
      <c r="D143" s="241"/>
      <c r="E143" s="45">
        <v>1000</v>
      </c>
    </row>
    <row r="144" spans="1:5" ht="12.75">
      <c r="A144" s="22">
        <v>2</v>
      </c>
      <c r="B144" s="242" t="s">
        <v>318</v>
      </c>
      <c r="C144" s="242" t="s">
        <v>318</v>
      </c>
      <c r="D144" s="242" t="s">
        <v>318</v>
      </c>
      <c r="E144" s="45">
        <v>6000</v>
      </c>
    </row>
    <row r="145" spans="1:5" ht="12.75">
      <c r="A145" s="22">
        <v>3</v>
      </c>
      <c r="B145" s="242" t="s">
        <v>319</v>
      </c>
      <c r="C145" s="242" t="s">
        <v>319</v>
      </c>
      <c r="D145" s="242" t="s">
        <v>319</v>
      </c>
      <c r="E145" s="45">
        <v>6000</v>
      </c>
    </row>
    <row r="146" spans="1:5" ht="13.5" thickBot="1">
      <c r="A146" s="217" t="s">
        <v>26</v>
      </c>
      <c r="B146" s="218"/>
      <c r="C146" s="215" t="s">
        <v>7</v>
      </c>
      <c r="D146" s="216"/>
      <c r="E146" s="170">
        <f>SUM(E147:E206)</f>
        <v>2573600</v>
      </c>
    </row>
    <row r="147" spans="1:5" s="23" customFormat="1" ht="12.75" customHeight="1">
      <c r="A147" s="119">
        <v>1</v>
      </c>
      <c r="B147" s="212" t="s">
        <v>223</v>
      </c>
      <c r="C147" s="219" t="s">
        <v>64</v>
      </c>
      <c r="D147" s="220" t="s">
        <v>64</v>
      </c>
      <c r="E147" s="171">
        <v>165000</v>
      </c>
    </row>
    <row r="148" spans="1:5" s="23" customFormat="1" ht="14.25">
      <c r="A148" s="119">
        <v>2</v>
      </c>
      <c r="B148" s="212" t="s">
        <v>224</v>
      </c>
      <c r="C148" s="219" t="s">
        <v>165</v>
      </c>
      <c r="D148" s="220" t="s">
        <v>165</v>
      </c>
      <c r="E148" s="118">
        <v>33000</v>
      </c>
    </row>
    <row r="149" spans="1:5" s="23" customFormat="1" ht="14.25">
      <c r="A149" s="119">
        <v>3</v>
      </c>
      <c r="B149" s="212" t="s">
        <v>225</v>
      </c>
      <c r="C149" s="219" t="s">
        <v>166</v>
      </c>
      <c r="D149" s="220" t="s">
        <v>166</v>
      </c>
      <c r="E149" s="118">
        <v>33000</v>
      </c>
    </row>
    <row r="150" spans="1:5" s="23" customFormat="1" ht="14.25">
      <c r="A150" s="119">
        <v>4</v>
      </c>
      <c r="B150" s="212" t="s">
        <v>226</v>
      </c>
      <c r="C150" s="219" t="s">
        <v>167</v>
      </c>
      <c r="D150" s="220" t="s">
        <v>167</v>
      </c>
      <c r="E150" s="118">
        <v>33000</v>
      </c>
    </row>
    <row r="151" spans="1:5" s="23" customFormat="1" ht="12.75">
      <c r="A151" s="119">
        <v>5</v>
      </c>
      <c r="B151" s="212" t="s">
        <v>192</v>
      </c>
      <c r="C151" s="219" t="s">
        <v>192</v>
      </c>
      <c r="D151" s="220" t="s">
        <v>192</v>
      </c>
      <c r="E151" s="24">
        <v>160000</v>
      </c>
    </row>
    <row r="152" spans="1:5" s="23" customFormat="1" ht="14.25">
      <c r="A152" s="119">
        <v>6</v>
      </c>
      <c r="B152" s="243" t="s">
        <v>92</v>
      </c>
      <c r="C152" s="244"/>
      <c r="D152" s="245"/>
      <c r="E152" s="171">
        <v>1000</v>
      </c>
    </row>
    <row r="153" spans="1:5" s="23" customFormat="1" ht="14.25">
      <c r="A153" s="119">
        <v>7</v>
      </c>
      <c r="B153" s="243" t="s">
        <v>153</v>
      </c>
      <c r="C153" s="244"/>
      <c r="D153" s="245"/>
      <c r="E153" s="171">
        <v>1000</v>
      </c>
    </row>
    <row r="154" spans="1:12" s="23" customFormat="1" ht="25.5" customHeight="1">
      <c r="A154" s="119">
        <v>8</v>
      </c>
      <c r="B154" s="212" t="s">
        <v>141</v>
      </c>
      <c r="C154" s="219"/>
      <c r="D154" s="220"/>
      <c r="E154" s="172">
        <v>31000</v>
      </c>
      <c r="L154" s="57"/>
    </row>
    <row r="155" spans="1:12" s="23" customFormat="1" ht="27.75" customHeight="1">
      <c r="A155" s="119">
        <v>9</v>
      </c>
      <c r="B155" s="212" t="s">
        <v>150</v>
      </c>
      <c r="C155" s="219"/>
      <c r="D155" s="220"/>
      <c r="E155" s="172">
        <v>30000</v>
      </c>
      <c r="L155" s="57"/>
    </row>
    <row r="156" spans="1:12" s="23" customFormat="1" ht="12.75">
      <c r="A156" s="119">
        <v>10</v>
      </c>
      <c r="B156" s="226" t="s">
        <v>188</v>
      </c>
      <c r="C156" s="227"/>
      <c r="D156" s="228"/>
      <c r="E156" s="43">
        <v>1000</v>
      </c>
      <c r="L156" s="57"/>
    </row>
    <row r="157" spans="1:12" s="23" customFormat="1" ht="12.75">
      <c r="A157" s="119">
        <v>11</v>
      </c>
      <c r="B157" s="226" t="s">
        <v>198</v>
      </c>
      <c r="C157" s="227"/>
      <c r="D157" s="228"/>
      <c r="E157" s="43">
        <v>1000</v>
      </c>
      <c r="L157" s="57"/>
    </row>
    <row r="158" spans="1:12" s="23" customFormat="1" ht="19.5" customHeight="1">
      <c r="A158" s="119">
        <v>12</v>
      </c>
      <c r="B158" s="229" t="s">
        <v>371</v>
      </c>
      <c r="C158" s="229"/>
      <c r="D158" s="229"/>
      <c r="E158" s="43">
        <v>1000</v>
      </c>
      <c r="L158" s="57"/>
    </row>
    <row r="159" spans="1:12" s="23" customFormat="1" ht="19.5" customHeight="1">
      <c r="A159" s="119">
        <v>13</v>
      </c>
      <c r="B159" s="226" t="s">
        <v>244</v>
      </c>
      <c r="C159" s="227"/>
      <c r="D159" s="228"/>
      <c r="E159" s="43">
        <v>1000</v>
      </c>
      <c r="L159" s="57"/>
    </row>
    <row r="160" spans="1:12" s="23" customFormat="1" ht="12.75">
      <c r="A160" s="119">
        <v>14</v>
      </c>
      <c r="B160" s="226" t="s">
        <v>257</v>
      </c>
      <c r="C160" s="227"/>
      <c r="D160" s="228"/>
      <c r="E160" s="43">
        <v>80000</v>
      </c>
      <c r="L160" s="57"/>
    </row>
    <row r="161" spans="1:12" s="23" customFormat="1" ht="51.75" customHeight="1">
      <c r="A161" s="119">
        <v>15</v>
      </c>
      <c r="B161" s="226" t="s">
        <v>253</v>
      </c>
      <c r="C161" s="227" t="s">
        <v>253</v>
      </c>
      <c r="D161" s="228" t="s">
        <v>253</v>
      </c>
      <c r="E161" s="43">
        <v>161000</v>
      </c>
      <c r="L161" s="57"/>
    </row>
    <row r="162" spans="1:12" s="23" customFormat="1" ht="55.5" customHeight="1">
      <c r="A162" s="119">
        <v>16</v>
      </c>
      <c r="B162" s="226" t="s">
        <v>254</v>
      </c>
      <c r="C162" s="227" t="s">
        <v>254</v>
      </c>
      <c r="D162" s="228" t="s">
        <v>254</v>
      </c>
      <c r="E162" s="43">
        <v>50000</v>
      </c>
      <c r="L162" s="57"/>
    </row>
    <row r="163" spans="1:12" s="23" customFormat="1" ht="55.5" customHeight="1">
      <c r="A163" s="119">
        <v>17</v>
      </c>
      <c r="B163" s="226" t="s">
        <v>342</v>
      </c>
      <c r="C163" s="227"/>
      <c r="D163" s="228"/>
      <c r="E163" s="43">
        <v>161000</v>
      </c>
      <c r="L163" s="57"/>
    </row>
    <row r="164" spans="1:12" s="23" customFormat="1" ht="55.5" customHeight="1">
      <c r="A164" s="119">
        <v>18</v>
      </c>
      <c r="B164" s="230" t="s">
        <v>343</v>
      </c>
      <c r="C164" s="231"/>
      <c r="D164" s="232"/>
      <c r="E164" s="43">
        <v>10000</v>
      </c>
      <c r="L164" s="57"/>
    </row>
    <row r="165" spans="1:12" s="23" customFormat="1" ht="12.75">
      <c r="A165" s="119">
        <v>19</v>
      </c>
      <c r="B165" s="236" t="s">
        <v>374</v>
      </c>
      <c r="C165" s="237"/>
      <c r="D165" s="238"/>
      <c r="E165" s="43">
        <v>2000</v>
      </c>
      <c r="L165" s="57"/>
    </row>
    <row r="166" spans="1:12" s="23" customFormat="1" ht="18.75" customHeight="1">
      <c r="A166" s="119">
        <v>20</v>
      </c>
      <c r="B166" s="226" t="str">
        <f>'[1]Anexa 3'!B64</f>
        <v>Studiu de fezabilitate pentru blocul de locuințe situat pe str.Rândunelelor nr.6</v>
      </c>
      <c r="C166" s="227"/>
      <c r="D166" s="228"/>
      <c r="E166" s="43">
        <v>7500</v>
      </c>
      <c r="L166" s="57"/>
    </row>
    <row r="167" spans="1:12" s="23" customFormat="1" ht="15.75" customHeight="1">
      <c r="A167" s="119">
        <v>21</v>
      </c>
      <c r="B167" s="226" t="str">
        <f>'[1]Anexa 3'!B65</f>
        <v>Studiu de fezabilitate pentru blocul de locuințe situat pe str.Prahova, nr.20, bl.C5</v>
      </c>
      <c r="C167" s="227"/>
      <c r="D167" s="228"/>
      <c r="E167" s="43">
        <v>45000</v>
      </c>
      <c r="L167" s="57"/>
    </row>
    <row r="168" spans="1:12" s="23" customFormat="1" ht="30" customHeight="1">
      <c r="A168" s="119">
        <v>22</v>
      </c>
      <c r="B168" s="226" t="str">
        <f>'[1]Anexa 3'!B66</f>
        <v>Studiu de fezabilitate pentru blocul de locuințe situat pe str.Mal Stâng Someș T2</v>
      </c>
      <c r="C168" s="227"/>
      <c r="D168" s="228"/>
      <c r="E168" s="43">
        <v>44000</v>
      </c>
      <c r="L168" s="57"/>
    </row>
    <row r="169" spans="1:12" s="23" customFormat="1" ht="12.75" customHeight="1">
      <c r="A169" s="119">
        <v>23</v>
      </c>
      <c r="B169" s="226" t="str">
        <f>'[1]Anexa 3'!B67</f>
        <v>Studiu de fezabilitate pentru blocul de locuințe situat pe str.Belșugului, bl.UB14</v>
      </c>
      <c r="C169" s="227"/>
      <c r="D169" s="228"/>
      <c r="E169" s="43">
        <v>15000</v>
      </c>
      <c r="L169" s="57"/>
    </row>
    <row r="170" spans="1:12" s="23" customFormat="1" ht="18.75" customHeight="1">
      <c r="A170" s="119">
        <v>24</v>
      </c>
      <c r="B170" s="226" t="str">
        <f>'[1]Anexa 3'!B68</f>
        <v>Studiu de fezabilitate pentru blocul de locuințe situat pe b-dul Lucian Blaga CU 46, 48, 50, 52</v>
      </c>
      <c r="C170" s="227"/>
      <c r="D170" s="228"/>
      <c r="E170" s="43">
        <v>93000</v>
      </c>
      <c r="L170" s="57"/>
    </row>
    <row r="171" spans="1:12" s="23" customFormat="1" ht="17.25" customHeight="1">
      <c r="A171" s="119">
        <v>25</v>
      </c>
      <c r="B171" s="226" t="str">
        <f>'[1]Anexa 3'!B69</f>
        <v>Studiu de fezabilitate pentru blocul de locuințe situat pe str.Ady Endre, nr.34</v>
      </c>
      <c r="C171" s="227"/>
      <c r="D171" s="228"/>
      <c r="E171" s="43">
        <v>21000</v>
      </c>
      <c r="L171" s="57"/>
    </row>
    <row r="172" spans="1:12" s="23" customFormat="1" ht="15" customHeight="1">
      <c r="A172" s="119">
        <v>26</v>
      </c>
      <c r="B172" s="226" t="str">
        <f>'[1]Anexa 3'!B70</f>
        <v>Studiu de fezabilitate pentru blocul de locuințe situat pe str.Lalelei R1-R3</v>
      </c>
      <c r="C172" s="227"/>
      <c r="D172" s="228"/>
      <c r="E172" s="129">
        <v>41000</v>
      </c>
      <c r="L172" s="57"/>
    </row>
    <row r="173" spans="1:12" s="23" customFormat="1" ht="14.25" customHeight="1">
      <c r="A173" s="119">
        <v>27</v>
      </c>
      <c r="B173" s="226" t="str">
        <f>'[1]Anexa 3'!B71</f>
        <v>Studiu de fezabilitate pentru blocul de locuințe situat pe str.Petru Bran, nr.4</v>
      </c>
      <c r="C173" s="227"/>
      <c r="D173" s="228"/>
      <c r="E173" s="129">
        <v>7500</v>
      </c>
      <c r="L173" s="57"/>
    </row>
    <row r="174" spans="1:12" s="23" customFormat="1" ht="16.5" customHeight="1">
      <c r="A174" s="119">
        <v>28</v>
      </c>
      <c r="B174" s="226" t="str">
        <f>'[1]Anexa 3'!B72</f>
        <v>Studiu de fezabilitate pentru blocul de locuințe situat pe str.Ganea, bl.CG5</v>
      </c>
      <c r="C174" s="227"/>
      <c r="D174" s="228"/>
      <c r="E174" s="129">
        <v>12000</v>
      </c>
      <c r="L174" s="57"/>
    </row>
    <row r="175" spans="1:12" s="23" customFormat="1" ht="12.75" customHeight="1">
      <c r="A175" s="119">
        <v>29</v>
      </c>
      <c r="B175" s="226" t="str">
        <f>'[1]Anexa 3'!B73</f>
        <v>Studiu de fezabilitate pentru blocul de locuințe situat pe b-dul Cloșca, nr.1, bl.T17</v>
      </c>
      <c r="C175" s="227"/>
      <c r="D175" s="228"/>
      <c r="E175" s="129">
        <v>85000</v>
      </c>
      <c r="L175" s="57"/>
    </row>
    <row r="176" spans="1:12" s="23" customFormat="1" ht="12.75" customHeight="1">
      <c r="A176" s="119">
        <v>30</v>
      </c>
      <c r="B176" s="226" t="str">
        <f>'[1]Anexa 3'!B74</f>
        <v>Studiu de fezabilitate pentru blocul de locuințe situat pe strada Careiului, bl.C13</v>
      </c>
      <c r="C176" s="227"/>
      <c r="D176" s="228"/>
      <c r="E176" s="129">
        <v>26000</v>
      </c>
      <c r="L176" s="57"/>
    </row>
    <row r="177" spans="1:12" s="23" customFormat="1" ht="12.75" customHeight="1">
      <c r="A177" s="119">
        <v>31</v>
      </c>
      <c r="B177" s="226" t="str">
        <f>'[1]Anexa 3'!B75</f>
        <v>Studiu de fezabilitate pentru blocul de locuințe situat pe str.Marsilia, nr.18</v>
      </c>
      <c r="C177" s="227"/>
      <c r="D177" s="228"/>
      <c r="E177" s="129">
        <v>8000</v>
      </c>
      <c r="L177" s="57"/>
    </row>
    <row r="178" spans="1:12" s="23" customFormat="1" ht="12.75" customHeight="1">
      <c r="A178" s="119">
        <v>32</v>
      </c>
      <c r="B178" s="226" t="str">
        <f>'[1]Anexa 3'!B76</f>
        <v>Studiu de fezabilitate pentru blocul de locuințe situat pe str.Dorna, CD11 - CD13</v>
      </c>
      <c r="C178" s="227"/>
      <c r="D178" s="228"/>
      <c r="E178" s="129">
        <v>32000</v>
      </c>
      <c r="L178" s="57"/>
    </row>
    <row r="179" spans="1:12" s="23" customFormat="1" ht="12.75" customHeight="1">
      <c r="A179" s="119">
        <v>33</v>
      </c>
      <c r="B179" s="205" t="s">
        <v>394</v>
      </c>
      <c r="C179" s="203"/>
      <c r="D179" s="204"/>
      <c r="E179" s="129">
        <v>8000</v>
      </c>
      <c r="L179" s="57"/>
    </row>
    <row r="180" spans="1:12" s="23" customFormat="1" ht="12.75" customHeight="1">
      <c r="A180" s="119">
        <v>34</v>
      </c>
      <c r="B180" s="205" t="s">
        <v>395</v>
      </c>
      <c r="C180" s="203"/>
      <c r="D180" s="204"/>
      <c r="E180" s="129">
        <v>10000</v>
      </c>
      <c r="L180" s="57"/>
    </row>
    <row r="181" spans="1:12" s="23" customFormat="1" ht="12.75" customHeight="1">
      <c r="A181" s="119">
        <v>35</v>
      </c>
      <c r="B181" s="211" t="s">
        <v>400</v>
      </c>
      <c r="C181" s="209"/>
      <c r="D181" s="210"/>
      <c r="E181" s="129">
        <v>23800</v>
      </c>
      <c r="L181" s="57"/>
    </row>
    <row r="182" spans="1:12" s="23" customFormat="1" ht="12.75" customHeight="1">
      <c r="A182" s="119">
        <v>36</v>
      </c>
      <c r="B182" s="211" t="s">
        <v>401</v>
      </c>
      <c r="C182" s="209"/>
      <c r="D182" s="210"/>
      <c r="E182" s="129">
        <v>23800</v>
      </c>
      <c r="L182" s="57"/>
    </row>
    <row r="183" spans="1:12" s="23" customFormat="1" ht="12.75" customHeight="1">
      <c r="A183" s="119">
        <v>37</v>
      </c>
      <c r="B183" s="211" t="s">
        <v>402</v>
      </c>
      <c r="C183" s="209"/>
      <c r="D183" s="210"/>
      <c r="E183" s="129">
        <v>23800</v>
      </c>
      <c r="L183" s="57"/>
    </row>
    <row r="184" spans="1:12" s="23" customFormat="1" ht="12.75" customHeight="1">
      <c r="A184" s="119">
        <v>38</v>
      </c>
      <c r="B184" s="211" t="s">
        <v>403</v>
      </c>
      <c r="C184" s="209"/>
      <c r="D184" s="210"/>
      <c r="E184" s="129">
        <v>23800</v>
      </c>
      <c r="L184" s="57"/>
    </row>
    <row r="185" spans="1:12" s="23" customFormat="1" ht="12.75">
      <c r="A185" s="119">
        <v>39</v>
      </c>
      <c r="B185" s="226" t="s">
        <v>290</v>
      </c>
      <c r="C185" s="227" t="s">
        <v>290</v>
      </c>
      <c r="D185" s="228" t="s">
        <v>290</v>
      </c>
      <c r="E185" s="43">
        <v>1000</v>
      </c>
      <c r="L185" s="57"/>
    </row>
    <row r="186" spans="1:12" s="23" customFormat="1" ht="12.75">
      <c r="A186" s="119">
        <v>40</v>
      </c>
      <c r="B186" s="226" t="s">
        <v>291</v>
      </c>
      <c r="C186" s="227" t="s">
        <v>291</v>
      </c>
      <c r="D186" s="228" t="s">
        <v>291</v>
      </c>
      <c r="E186" s="43">
        <v>75000</v>
      </c>
      <c r="L186" s="57"/>
    </row>
    <row r="187" spans="1:12" s="23" customFormat="1" ht="12.75">
      <c r="A187" s="119">
        <v>41</v>
      </c>
      <c r="B187" s="226" t="s">
        <v>292</v>
      </c>
      <c r="C187" s="227" t="s">
        <v>292</v>
      </c>
      <c r="D187" s="228" t="s">
        <v>292</v>
      </c>
      <c r="E187" s="43">
        <v>75000</v>
      </c>
      <c r="L187" s="57"/>
    </row>
    <row r="188" spans="1:12" s="23" customFormat="1" ht="12.75">
      <c r="A188" s="119">
        <v>42</v>
      </c>
      <c r="B188" s="226" t="s">
        <v>293</v>
      </c>
      <c r="C188" s="227" t="s">
        <v>293</v>
      </c>
      <c r="D188" s="228" t="s">
        <v>293</v>
      </c>
      <c r="E188" s="43">
        <v>65000</v>
      </c>
      <c r="L188" s="57"/>
    </row>
    <row r="189" spans="1:12" s="23" customFormat="1" ht="12.75">
      <c r="A189" s="119">
        <v>43</v>
      </c>
      <c r="B189" s="226" t="s">
        <v>321</v>
      </c>
      <c r="C189" s="227"/>
      <c r="D189" s="228"/>
      <c r="E189" s="43">
        <v>29000</v>
      </c>
      <c r="L189" s="57"/>
    </row>
    <row r="190" spans="1:12" s="23" customFormat="1" ht="12.75">
      <c r="A190" s="119">
        <v>44</v>
      </c>
      <c r="B190" s="226" t="s">
        <v>322</v>
      </c>
      <c r="C190" s="227"/>
      <c r="D190" s="228"/>
      <c r="E190" s="43">
        <v>29000</v>
      </c>
      <c r="L190" s="57"/>
    </row>
    <row r="191" spans="1:12" s="23" customFormat="1" ht="12.75">
      <c r="A191" s="119">
        <v>45</v>
      </c>
      <c r="B191" s="226" t="s">
        <v>344</v>
      </c>
      <c r="C191" s="227"/>
      <c r="D191" s="228"/>
      <c r="E191" s="43">
        <v>29000</v>
      </c>
      <c r="L191" s="57"/>
    </row>
    <row r="192" spans="1:12" s="23" customFormat="1" ht="12.75">
      <c r="A192" s="119">
        <v>46</v>
      </c>
      <c r="B192" s="226" t="s">
        <v>348</v>
      </c>
      <c r="C192" s="227"/>
      <c r="D192" s="228"/>
      <c r="E192" s="43">
        <v>30000</v>
      </c>
      <c r="L192" s="57"/>
    </row>
    <row r="193" spans="1:12" s="23" customFormat="1" ht="12.75">
      <c r="A193" s="119">
        <v>47</v>
      </c>
      <c r="B193" s="226" t="s">
        <v>354</v>
      </c>
      <c r="C193" s="227"/>
      <c r="D193" s="228"/>
      <c r="E193" s="43">
        <v>29000</v>
      </c>
      <c r="L193" s="57"/>
    </row>
    <row r="194" spans="1:12" s="23" customFormat="1" ht="12.75">
      <c r="A194" s="119">
        <v>48</v>
      </c>
      <c r="B194" s="226" t="s">
        <v>360</v>
      </c>
      <c r="C194" s="227"/>
      <c r="D194" s="228"/>
      <c r="E194" s="43">
        <v>129000</v>
      </c>
      <c r="L194" s="57"/>
    </row>
    <row r="195" spans="1:12" s="23" customFormat="1" ht="16.5" customHeight="1">
      <c r="A195" s="119">
        <v>49</v>
      </c>
      <c r="B195" s="221" t="s">
        <v>384</v>
      </c>
      <c r="C195" s="222"/>
      <c r="D195" s="223"/>
      <c r="E195" s="43">
        <v>40000</v>
      </c>
      <c r="L195" s="57"/>
    </row>
    <row r="196" spans="1:12" s="23" customFormat="1" ht="29.25" customHeight="1">
      <c r="A196" s="119">
        <v>50</v>
      </c>
      <c r="B196" s="221" t="s">
        <v>396</v>
      </c>
      <c r="C196" s="222"/>
      <c r="D196" s="223"/>
      <c r="E196" s="43">
        <v>50000</v>
      </c>
      <c r="L196" s="57"/>
    </row>
    <row r="197" spans="1:12" s="23" customFormat="1" ht="12.75">
      <c r="A197" s="119">
        <v>51</v>
      </c>
      <c r="B197" s="221" t="s">
        <v>385</v>
      </c>
      <c r="C197" s="222"/>
      <c r="D197" s="223"/>
      <c r="E197" s="43">
        <v>40000</v>
      </c>
      <c r="L197" s="57"/>
    </row>
    <row r="198" spans="1:12" s="23" customFormat="1" ht="12.75">
      <c r="A198" s="119">
        <v>52</v>
      </c>
      <c r="B198" s="230" t="s">
        <v>276</v>
      </c>
      <c r="C198" s="231" t="s">
        <v>276</v>
      </c>
      <c r="D198" s="232" t="s">
        <v>276</v>
      </c>
      <c r="E198" s="43">
        <v>7400</v>
      </c>
      <c r="L198" s="57"/>
    </row>
    <row r="199" spans="1:12" s="23" customFormat="1" ht="27.75" customHeight="1">
      <c r="A199" s="119">
        <v>53</v>
      </c>
      <c r="B199" s="230" t="s">
        <v>231</v>
      </c>
      <c r="C199" s="231" t="s">
        <v>231</v>
      </c>
      <c r="D199" s="232" t="s">
        <v>231</v>
      </c>
      <c r="E199" s="43">
        <v>155000</v>
      </c>
      <c r="L199" s="57"/>
    </row>
    <row r="200" spans="1:12" s="23" customFormat="1" ht="24" customHeight="1">
      <c r="A200" s="119">
        <v>54</v>
      </c>
      <c r="B200" s="230" t="s">
        <v>351</v>
      </c>
      <c r="C200" s="231" t="s">
        <v>277</v>
      </c>
      <c r="D200" s="232" t="s">
        <v>277</v>
      </c>
      <c r="E200" s="43">
        <v>82000</v>
      </c>
      <c r="L200" s="57"/>
    </row>
    <row r="201" spans="1:12" s="23" customFormat="1" ht="12.75">
      <c r="A201" s="119">
        <v>55</v>
      </c>
      <c r="B201" s="230" t="s">
        <v>278</v>
      </c>
      <c r="C201" s="231" t="s">
        <v>278</v>
      </c>
      <c r="D201" s="232" t="s">
        <v>278</v>
      </c>
      <c r="E201" s="43">
        <v>21000</v>
      </c>
      <c r="L201" s="57"/>
    </row>
    <row r="202" spans="1:12" s="23" customFormat="1" ht="12.75">
      <c r="A202" s="119">
        <v>56</v>
      </c>
      <c r="B202" s="230" t="s">
        <v>338</v>
      </c>
      <c r="C202" s="231" t="s">
        <v>279</v>
      </c>
      <c r="D202" s="232" t="s">
        <v>279</v>
      </c>
      <c r="E202" s="43">
        <v>1000</v>
      </c>
      <c r="L202" s="57"/>
    </row>
    <row r="203" spans="1:12" s="23" customFormat="1" ht="12.75">
      <c r="A203" s="119">
        <v>57</v>
      </c>
      <c r="B203" s="226" t="s">
        <v>281</v>
      </c>
      <c r="C203" s="227"/>
      <c r="D203" s="228"/>
      <c r="E203" s="43">
        <v>1000</v>
      </c>
      <c r="L203" s="57"/>
    </row>
    <row r="204" spans="1:12" s="23" customFormat="1" ht="27" customHeight="1">
      <c r="A204" s="119">
        <v>58</v>
      </c>
      <c r="B204" s="226" t="s">
        <v>251</v>
      </c>
      <c r="C204" s="227"/>
      <c r="D204" s="228"/>
      <c r="E204" s="43">
        <v>130000</v>
      </c>
      <c r="L204" s="57"/>
    </row>
    <row r="205" spans="1:12" s="23" customFormat="1" ht="24.75" customHeight="1">
      <c r="A205" s="119">
        <v>59</v>
      </c>
      <c r="B205" s="226" t="s">
        <v>386</v>
      </c>
      <c r="C205" s="227"/>
      <c r="D205" s="228"/>
      <c r="E205" s="123">
        <v>40000</v>
      </c>
      <c r="L205" s="57"/>
    </row>
    <row r="206" spans="1:12" s="23" customFormat="1" ht="27.75" customHeight="1">
      <c r="A206" s="119">
        <v>60</v>
      </c>
      <c r="B206" s="226" t="s">
        <v>387</v>
      </c>
      <c r="C206" s="227"/>
      <c r="D206" s="228"/>
      <c r="E206" s="123">
        <v>10000</v>
      </c>
      <c r="L206" s="57"/>
    </row>
    <row r="207" spans="1:5" s="7" customFormat="1" ht="12.75">
      <c r="A207" s="234" t="s">
        <v>46</v>
      </c>
      <c r="B207" s="235"/>
      <c r="C207" s="224" t="s">
        <v>7</v>
      </c>
      <c r="D207" s="225"/>
      <c r="E207" s="65">
        <f>E208</f>
        <v>0</v>
      </c>
    </row>
    <row r="208" spans="1:5" s="23" customFormat="1" ht="12.75">
      <c r="A208" s="31">
        <v>1</v>
      </c>
      <c r="B208" s="25"/>
      <c r="C208" s="41"/>
      <c r="D208" s="31"/>
      <c r="E208" s="24"/>
    </row>
    <row r="209" spans="1:7" ht="18" customHeight="1" thickBot="1">
      <c r="A209" s="217" t="s">
        <v>10</v>
      </c>
      <c r="B209" s="218"/>
      <c r="C209" s="215" t="s">
        <v>7</v>
      </c>
      <c r="D209" s="216"/>
      <c r="E209" s="170">
        <f>SUM(E210:E231)</f>
        <v>1121000</v>
      </c>
      <c r="G209" s="3"/>
    </row>
    <row r="210" spans="1:5" s="23" customFormat="1" ht="12.75">
      <c r="A210" s="119">
        <v>1</v>
      </c>
      <c r="B210" s="212" t="s">
        <v>252</v>
      </c>
      <c r="C210" s="219"/>
      <c r="D210" s="220"/>
      <c r="E210" s="43">
        <v>158000</v>
      </c>
    </row>
    <row r="211" spans="1:5" s="23" customFormat="1" ht="12.75">
      <c r="A211" s="119">
        <v>2</v>
      </c>
      <c r="B211" s="212" t="s">
        <v>214</v>
      </c>
      <c r="C211" s="213" t="s">
        <v>214</v>
      </c>
      <c r="D211" s="214" t="s">
        <v>214</v>
      </c>
      <c r="E211" s="43">
        <v>1000</v>
      </c>
    </row>
    <row r="212" spans="1:5" s="23" customFormat="1" ht="27" customHeight="1">
      <c r="A212" s="119">
        <v>3</v>
      </c>
      <c r="B212" s="212" t="s">
        <v>245</v>
      </c>
      <c r="C212" s="213" t="s">
        <v>215</v>
      </c>
      <c r="D212" s="214" t="s">
        <v>215</v>
      </c>
      <c r="E212" s="43">
        <v>1000</v>
      </c>
    </row>
    <row r="213" spans="1:5" s="23" customFormat="1" ht="12.75">
      <c r="A213" s="119">
        <v>4</v>
      </c>
      <c r="B213" s="212" t="s">
        <v>246</v>
      </c>
      <c r="C213" s="213" t="s">
        <v>237</v>
      </c>
      <c r="D213" s="214" t="s">
        <v>237</v>
      </c>
      <c r="E213" s="43">
        <v>1000</v>
      </c>
    </row>
    <row r="214" spans="1:5" s="23" customFormat="1" ht="12.75">
      <c r="A214" s="119">
        <v>5</v>
      </c>
      <c r="B214" s="212" t="s">
        <v>247</v>
      </c>
      <c r="C214" s="213" t="s">
        <v>238</v>
      </c>
      <c r="D214" s="214" t="s">
        <v>238</v>
      </c>
      <c r="E214" s="43">
        <v>1000</v>
      </c>
    </row>
    <row r="215" spans="1:5" s="23" customFormat="1" ht="12.75">
      <c r="A215" s="119">
        <v>6</v>
      </c>
      <c r="B215" s="212" t="s">
        <v>248</v>
      </c>
      <c r="C215" s="213" t="s">
        <v>239</v>
      </c>
      <c r="D215" s="214" t="s">
        <v>239</v>
      </c>
      <c r="E215" s="43">
        <v>1000</v>
      </c>
    </row>
    <row r="216" spans="1:5" s="23" customFormat="1" ht="12.75">
      <c r="A216" s="119">
        <v>7</v>
      </c>
      <c r="B216" s="212" t="s">
        <v>249</v>
      </c>
      <c r="C216" s="213" t="s">
        <v>240</v>
      </c>
      <c r="D216" s="214" t="s">
        <v>240</v>
      </c>
      <c r="E216" s="43">
        <v>1000</v>
      </c>
    </row>
    <row r="217" spans="1:5" s="23" customFormat="1" ht="12.75">
      <c r="A217" s="119">
        <v>8</v>
      </c>
      <c r="B217" s="212" t="s">
        <v>250</v>
      </c>
      <c r="C217" s="213" t="s">
        <v>241</v>
      </c>
      <c r="D217" s="214" t="s">
        <v>241</v>
      </c>
      <c r="E217" s="43">
        <v>1000</v>
      </c>
    </row>
    <row r="218" spans="1:5" s="23" customFormat="1" ht="25.5" customHeight="1">
      <c r="A218" s="119">
        <v>10</v>
      </c>
      <c r="B218" s="229" t="s">
        <v>234</v>
      </c>
      <c r="C218" s="229"/>
      <c r="D218" s="229"/>
      <c r="E218" s="43">
        <v>1000</v>
      </c>
    </row>
    <row r="219" spans="1:5" s="23" customFormat="1" ht="37.5" customHeight="1">
      <c r="A219" s="119">
        <v>11</v>
      </c>
      <c r="B219" s="229" t="s">
        <v>235</v>
      </c>
      <c r="C219" s="229"/>
      <c r="D219" s="229"/>
      <c r="E219" s="43">
        <v>225000</v>
      </c>
    </row>
    <row r="220" spans="1:5" s="23" customFormat="1" ht="27.75" customHeight="1">
      <c r="A220" s="119">
        <v>12</v>
      </c>
      <c r="B220" s="229" t="s">
        <v>236</v>
      </c>
      <c r="C220" s="229"/>
      <c r="D220" s="229"/>
      <c r="E220" s="43">
        <v>100000</v>
      </c>
    </row>
    <row r="221" spans="1:5" s="23" customFormat="1" ht="12.75">
      <c r="A221" s="119">
        <v>13</v>
      </c>
      <c r="B221" s="229" t="s">
        <v>289</v>
      </c>
      <c r="C221" s="229"/>
      <c r="D221" s="229"/>
      <c r="E221" s="43">
        <v>60000</v>
      </c>
    </row>
    <row r="222" spans="1:5" s="23" customFormat="1" ht="12.75">
      <c r="A222" s="119">
        <v>14</v>
      </c>
      <c r="B222" s="229" t="s">
        <v>316</v>
      </c>
      <c r="C222" s="229"/>
      <c r="D222" s="229"/>
      <c r="E222" s="43">
        <v>1000</v>
      </c>
    </row>
    <row r="223" spans="1:5" s="23" customFormat="1" ht="12.75">
      <c r="A223" s="119">
        <v>15</v>
      </c>
      <c r="B223" s="229" t="s">
        <v>340</v>
      </c>
      <c r="C223" s="229"/>
      <c r="D223" s="229"/>
      <c r="E223" s="43">
        <v>1000</v>
      </c>
    </row>
    <row r="224" spans="1:5" s="23" customFormat="1" ht="27" customHeight="1">
      <c r="A224" s="119">
        <v>16</v>
      </c>
      <c r="B224" s="229" t="s">
        <v>398</v>
      </c>
      <c r="C224" s="229"/>
      <c r="D224" s="229"/>
      <c r="E224" s="43">
        <v>40000</v>
      </c>
    </row>
    <row r="225" spans="1:5" s="23" customFormat="1" ht="12.75">
      <c r="A225" s="119">
        <v>17</v>
      </c>
      <c r="B225" s="229" t="s">
        <v>399</v>
      </c>
      <c r="C225" s="229"/>
      <c r="D225" s="229"/>
      <c r="E225" s="43">
        <v>50000</v>
      </c>
    </row>
    <row r="226" spans="1:8" ht="25.5" customHeight="1">
      <c r="A226" s="119">
        <v>18</v>
      </c>
      <c r="B226" s="387" t="s">
        <v>48</v>
      </c>
      <c r="C226" s="388"/>
      <c r="D226" s="389"/>
      <c r="E226" s="43">
        <v>59000</v>
      </c>
      <c r="F226" s="23"/>
      <c r="G226" s="23"/>
      <c r="H226" s="23"/>
    </row>
    <row r="227" spans="1:8" ht="12.75">
      <c r="A227" s="119">
        <v>19</v>
      </c>
      <c r="B227" s="387" t="s">
        <v>41</v>
      </c>
      <c r="C227" s="388"/>
      <c r="D227" s="389"/>
      <c r="E227" s="43">
        <v>80000</v>
      </c>
      <c r="F227" s="23"/>
      <c r="G227" s="23"/>
      <c r="H227" s="23"/>
    </row>
    <row r="228" spans="1:8" ht="12.75">
      <c r="A228" s="119">
        <v>20</v>
      </c>
      <c r="B228" s="387" t="s">
        <v>288</v>
      </c>
      <c r="C228" s="388"/>
      <c r="D228" s="389"/>
      <c r="E228" s="43">
        <v>1000</v>
      </c>
      <c r="F228" s="23"/>
      <c r="G228" s="23"/>
      <c r="H228" s="23"/>
    </row>
    <row r="229" spans="1:5" ht="12.75">
      <c r="A229" s="119">
        <v>21</v>
      </c>
      <c r="B229" s="387" t="s">
        <v>159</v>
      </c>
      <c r="C229" s="388"/>
      <c r="D229" s="389"/>
      <c r="E229" s="43">
        <v>52000</v>
      </c>
    </row>
    <row r="230" spans="1:5" ht="12.75">
      <c r="A230" s="119">
        <v>22</v>
      </c>
      <c r="B230" s="387" t="s">
        <v>177</v>
      </c>
      <c r="C230" s="388"/>
      <c r="D230" s="389"/>
      <c r="E230" s="43">
        <v>177000</v>
      </c>
    </row>
    <row r="231" spans="1:5" ht="13.5" thickBot="1">
      <c r="A231" s="120">
        <v>23</v>
      </c>
      <c r="B231" s="396" t="s">
        <v>285</v>
      </c>
      <c r="C231" s="397"/>
      <c r="D231" s="398"/>
      <c r="E231" s="121">
        <v>109000</v>
      </c>
    </row>
    <row r="232" spans="1:5" s="7" customFormat="1" ht="37.5" customHeight="1" thickBot="1">
      <c r="A232" s="173" t="s">
        <v>14</v>
      </c>
      <c r="B232" s="71" t="s">
        <v>15</v>
      </c>
      <c r="C232" s="386" t="s">
        <v>7</v>
      </c>
      <c r="D232" s="386"/>
      <c r="E232" s="174">
        <f>E233+E242+E244+E260</f>
        <v>148706819</v>
      </c>
    </row>
    <row r="233" spans="1:7" s="7" customFormat="1" ht="15" customHeight="1" thickBot="1">
      <c r="A233" s="350" t="s">
        <v>27</v>
      </c>
      <c r="B233" s="350"/>
      <c r="C233" s="390" t="s">
        <v>7</v>
      </c>
      <c r="D233" s="390"/>
      <c r="E233" s="159">
        <f>SUM(E234:E241)</f>
        <v>10015000</v>
      </c>
      <c r="G233" s="26"/>
    </row>
    <row r="234" spans="1:7" s="23" customFormat="1" ht="12.75">
      <c r="A234" s="124">
        <v>1</v>
      </c>
      <c r="B234" s="226" t="s">
        <v>135</v>
      </c>
      <c r="C234" s="227"/>
      <c r="D234" s="228"/>
      <c r="E234" s="82">
        <v>5500000</v>
      </c>
      <c r="G234" s="88"/>
    </row>
    <row r="235" spans="1:7" s="7" customFormat="1" ht="25.5" customHeight="1">
      <c r="A235" s="124">
        <v>2</v>
      </c>
      <c r="B235" s="383" t="s">
        <v>136</v>
      </c>
      <c r="C235" s="384"/>
      <c r="D235" s="385"/>
      <c r="E235" s="82">
        <v>100000</v>
      </c>
      <c r="G235" s="26"/>
    </row>
    <row r="236" spans="1:7" s="7" customFormat="1" ht="25.5" customHeight="1">
      <c r="A236" s="124">
        <v>3</v>
      </c>
      <c r="B236" s="383" t="s">
        <v>137</v>
      </c>
      <c r="C236" s="384"/>
      <c r="D236" s="385"/>
      <c r="E236" s="82">
        <v>100000</v>
      </c>
      <c r="G236" s="26"/>
    </row>
    <row r="237" spans="1:7" s="7" customFormat="1" ht="25.5" customHeight="1">
      <c r="A237" s="124">
        <v>4</v>
      </c>
      <c r="B237" s="383" t="s">
        <v>168</v>
      </c>
      <c r="C237" s="384"/>
      <c r="D237" s="385"/>
      <c r="E237" s="82">
        <v>3870000</v>
      </c>
      <c r="G237" s="26"/>
    </row>
    <row r="238" spans="1:7" s="7" customFormat="1" ht="25.5" customHeight="1">
      <c r="A238" s="124">
        <v>5</v>
      </c>
      <c r="B238" s="366" t="s">
        <v>170</v>
      </c>
      <c r="C238" s="367"/>
      <c r="D238" s="368"/>
      <c r="E238" s="82">
        <v>39000</v>
      </c>
      <c r="G238" s="26"/>
    </row>
    <row r="239" spans="1:7" s="7" customFormat="1" ht="25.5" customHeight="1">
      <c r="A239" s="124">
        <v>6</v>
      </c>
      <c r="B239" s="366" t="s">
        <v>171</v>
      </c>
      <c r="C239" s="367" t="s">
        <v>171</v>
      </c>
      <c r="D239" s="368" t="s">
        <v>171</v>
      </c>
      <c r="E239" s="82">
        <v>20000</v>
      </c>
      <c r="G239" s="26"/>
    </row>
    <row r="240" spans="1:7" s="23" customFormat="1" ht="12.75">
      <c r="A240" s="124">
        <v>7</v>
      </c>
      <c r="B240" s="366" t="s">
        <v>311</v>
      </c>
      <c r="C240" s="367" t="s">
        <v>311</v>
      </c>
      <c r="D240" s="368" t="s">
        <v>311</v>
      </c>
      <c r="E240" s="82">
        <v>177000</v>
      </c>
      <c r="G240" s="88"/>
    </row>
    <row r="241" spans="1:7" s="7" customFormat="1" ht="12.75">
      <c r="A241" s="124">
        <v>8</v>
      </c>
      <c r="B241" s="366" t="s">
        <v>312</v>
      </c>
      <c r="C241" s="367" t="s">
        <v>312</v>
      </c>
      <c r="D241" s="368" t="s">
        <v>312</v>
      </c>
      <c r="E241" s="82">
        <v>209000</v>
      </c>
      <c r="G241" s="26"/>
    </row>
    <row r="242" spans="1:6" s="7" customFormat="1" ht="18" customHeight="1">
      <c r="A242" s="391" t="s">
        <v>23</v>
      </c>
      <c r="B242" s="392"/>
      <c r="C242" s="393"/>
      <c r="D242" s="33" t="s">
        <v>7</v>
      </c>
      <c r="E242" s="175">
        <f>SUM(E243:E243)</f>
        <v>15000</v>
      </c>
      <c r="F242" s="133"/>
    </row>
    <row r="243" spans="1:6" s="23" customFormat="1" ht="30" customHeight="1">
      <c r="A243" s="22">
        <v>1</v>
      </c>
      <c r="B243" s="226" t="s">
        <v>229</v>
      </c>
      <c r="C243" s="227"/>
      <c r="D243" s="228"/>
      <c r="E243" s="45">
        <v>15000</v>
      </c>
      <c r="F243" s="53"/>
    </row>
    <row r="244" spans="1:5" s="7" customFormat="1" ht="15" customHeight="1">
      <c r="A244" s="394" t="s">
        <v>28</v>
      </c>
      <c r="B244" s="395"/>
      <c r="C244" s="363" t="s">
        <v>7</v>
      </c>
      <c r="D244" s="364"/>
      <c r="E244" s="176">
        <f>SUM(E245:E259)</f>
        <v>13887019</v>
      </c>
    </row>
    <row r="245" spans="1:8" s="7" customFormat="1" ht="12.75">
      <c r="A245" s="124">
        <v>1</v>
      </c>
      <c r="B245" s="285" t="s">
        <v>103</v>
      </c>
      <c r="C245" s="286"/>
      <c r="D245" s="287"/>
      <c r="E245" s="43">
        <v>50000</v>
      </c>
      <c r="F245" s="23"/>
      <c r="H245" s="8"/>
    </row>
    <row r="246" spans="1:5" s="23" customFormat="1" ht="25.5" customHeight="1">
      <c r="A246" s="22">
        <v>2</v>
      </c>
      <c r="B246" s="226" t="s">
        <v>101</v>
      </c>
      <c r="C246" s="227" t="s">
        <v>101</v>
      </c>
      <c r="D246" s="228" t="s">
        <v>101</v>
      </c>
      <c r="E246" s="43">
        <v>2500</v>
      </c>
    </row>
    <row r="247" spans="1:5" s="23" customFormat="1" ht="12.75">
      <c r="A247" s="124">
        <v>3</v>
      </c>
      <c r="B247" s="226" t="s">
        <v>100</v>
      </c>
      <c r="C247" s="227"/>
      <c r="D247" s="228"/>
      <c r="E247" s="43">
        <v>347000</v>
      </c>
    </row>
    <row r="248" spans="1:5" s="23" customFormat="1" ht="25.5" customHeight="1">
      <c r="A248" s="22">
        <v>4</v>
      </c>
      <c r="B248" s="230" t="s">
        <v>243</v>
      </c>
      <c r="C248" s="231"/>
      <c r="D248" s="232"/>
      <c r="E248" s="43">
        <v>86519</v>
      </c>
    </row>
    <row r="249" spans="1:5" s="23" customFormat="1" ht="25.5" customHeight="1">
      <c r="A249" s="124">
        <v>5</v>
      </c>
      <c r="B249" s="230" t="s">
        <v>347</v>
      </c>
      <c r="C249" s="231"/>
      <c r="D249" s="232"/>
      <c r="E249" s="43">
        <v>17000</v>
      </c>
    </row>
    <row r="250" spans="1:5" s="23" customFormat="1" ht="17.25" customHeight="1">
      <c r="A250" s="124">
        <v>6</v>
      </c>
      <c r="B250" s="233" t="s">
        <v>352</v>
      </c>
      <c r="C250" s="222"/>
      <c r="D250" s="223"/>
      <c r="E250" s="43">
        <v>1000</v>
      </c>
    </row>
    <row r="251" spans="1:5" s="23" customFormat="1" ht="26.25" customHeight="1">
      <c r="A251" s="124">
        <v>9</v>
      </c>
      <c r="B251" s="233" t="s">
        <v>341</v>
      </c>
      <c r="C251" s="222"/>
      <c r="D251" s="223"/>
      <c r="E251" s="43">
        <v>1000</v>
      </c>
    </row>
    <row r="252" spans="1:5" s="23" customFormat="1" ht="12.75">
      <c r="A252" s="22">
        <v>12</v>
      </c>
      <c r="B252" s="226" t="s">
        <v>273</v>
      </c>
      <c r="C252" s="227"/>
      <c r="D252" s="228"/>
      <c r="E252" s="43">
        <v>1000</v>
      </c>
    </row>
    <row r="253" spans="1:5" s="23" customFormat="1" ht="12.75" customHeight="1">
      <c r="A253" s="124">
        <v>13</v>
      </c>
      <c r="B253" s="212" t="s">
        <v>275</v>
      </c>
      <c r="C253" s="219"/>
      <c r="D253" s="220"/>
      <c r="E253" s="43">
        <v>1000000</v>
      </c>
    </row>
    <row r="254" spans="1:5" s="23" customFormat="1" ht="12.75" customHeight="1">
      <c r="A254" s="22">
        <v>14</v>
      </c>
      <c r="B254" s="212" t="s">
        <v>337</v>
      </c>
      <c r="C254" s="219"/>
      <c r="D254" s="220"/>
      <c r="E254" s="43">
        <v>1000</v>
      </c>
    </row>
    <row r="255" spans="1:5" s="23" customFormat="1" ht="30" customHeight="1">
      <c r="A255" s="124">
        <v>17</v>
      </c>
      <c r="B255" s="253" t="s">
        <v>274</v>
      </c>
      <c r="C255" s="254"/>
      <c r="D255" s="255"/>
      <c r="E255" s="43">
        <v>42000</v>
      </c>
    </row>
    <row r="256" spans="1:5" s="23" customFormat="1" ht="12.75">
      <c r="A256" s="22">
        <v>20</v>
      </c>
      <c r="B256" s="253" t="s">
        <v>280</v>
      </c>
      <c r="C256" s="254"/>
      <c r="D256" s="255"/>
      <c r="E256" s="43">
        <v>1000</v>
      </c>
    </row>
    <row r="257" spans="1:5" s="23" customFormat="1" ht="12.75">
      <c r="A257" s="124">
        <v>21</v>
      </c>
      <c r="B257" s="253" t="s">
        <v>282</v>
      </c>
      <c r="C257" s="254" t="s">
        <v>282</v>
      </c>
      <c r="D257" s="255" t="s">
        <v>282</v>
      </c>
      <c r="E257" s="43">
        <v>1000</v>
      </c>
    </row>
    <row r="258" spans="1:5" s="23" customFormat="1" ht="12.75">
      <c r="A258" s="22">
        <v>22</v>
      </c>
      <c r="B258" s="253" t="s">
        <v>283</v>
      </c>
      <c r="C258" s="254" t="s">
        <v>283</v>
      </c>
      <c r="D258" s="255" t="s">
        <v>283</v>
      </c>
      <c r="E258" s="43">
        <v>1000</v>
      </c>
    </row>
    <row r="259" spans="1:5" s="23" customFormat="1" ht="12.75">
      <c r="A259" s="22">
        <v>23</v>
      </c>
      <c r="B259" s="226" t="s">
        <v>140</v>
      </c>
      <c r="C259" s="227" t="s">
        <v>102</v>
      </c>
      <c r="D259" s="228" t="s">
        <v>102</v>
      </c>
      <c r="E259" s="43">
        <v>12335000</v>
      </c>
    </row>
    <row r="260" spans="1:11" ht="12.75">
      <c r="A260" s="381" t="s">
        <v>10</v>
      </c>
      <c r="B260" s="382"/>
      <c r="C260" s="379" t="s">
        <v>7</v>
      </c>
      <c r="D260" s="380"/>
      <c r="E260" s="177">
        <f>SUM(E261:E303)</f>
        <v>124789800</v>
      </c>
      <c r="K260" s="3"/>
    </row>
    <row r="261" spans="1:11" s="23" customFormat="1" ht="12.75">
      <c r="A261" s="119">
        <v>1</v>
      </c>
      <c r="B261" s="376" t="s">
        <v>42</v>
      </c>
      <c r="C261" s="377"/>
      <c r="D261" s="378"/>
      <c r="E261" s="122">
        <v>1810000</v>
      </c>
      <c r="K261" s="28"/>
    </row>
    <row r="262" spans="1:11" s="23" customFormat="1" ht="12.75" customHeight="1">
      <c r="A262" s="119">
        <v>2</v>
      </c>
      <c r="B262" s="373" t="s">
        <v>63</v>
      </c>
      <c r="C262" s="374"/>
      <c r="D262" s="375"/>
      <c r="E262" s="123">
        <v>4000000</v>
      </c>
      <c r="K262" s="28"/>
    </row>
    <row r="263" spans="1:11" s="7" customFormat="1" ht="12.75">
      <c r="A263" s="119">
        <v>3</v>
      </c>
      <c r="B263" s="373" t="s">
        <v>43</v>
      </c>
      <c r="C263" s="374"/>
      <c r="D263" s="375"/>
      <c r="E263" s="43">
        <v>105000000</v>
      </c>
      <c r="F263" s="23"/>
      <c r="G263" s="23"/>
      <c r="K263" s="15"/>
    </row>
    <row r="264" spans="1:11" s="7" customFormat="1" ht="25.5" customHeight="1">
      <c r="A264" s="119">
        <v>4</v>
      </c>
      <c r="B264" s="212" t="s">
        <v>49</v>
      </c>
      <c r="C264" s="219"/>
      <c r="D264" s="220"/>
      <c r="E264" s="43">
        <v>1000</v>
      </c>
      <c r="F264" s="23"/>
      <c r="K264" s="15"/>
    </row>
    <row r="265" spans="1:11" s="7" customFormat="1" ht="26.25" customHeight="1">
      <c r="A265" s="119">
        <v>6</v>
      </c>
      <c r="B265" s="212" t="s">
        <v>335</v>
      </c>
      <c r="C265" s="219"/>
      <c r="D265" s="220"/>
      <c r="E265" s="43">
        <v>27000</v>
      </c>
      <c r="F265" s="23"/>
      <c r="K265" s="15"/>
    </row>
    <row r="266" spans="1:11" s="7" customFormat="1" ht="12.75">
      <c r="A266" s="119">
        <v>7</v>
      </c>
      <c r="B266" s="212" t="s">
        <v>52</v>
      </c>
      <c r="C266" s="219"/>
      <c r="D266" s="220"/>
      <c r="E266" s="43">
        <v>55000</v>
      </c>
      <c r="F266" s="23"/>
      <c r="K266" s="15"/>
    </row>
    <row r="267" spans="1:11" s="7" customFormat="1" ht="12.75">
      <c r="A267" s="119">
        <v>8</v>
      </c>
      <c r="B267" s="226" t="s">
        <v>47</v>
      </c>
      <c r="C267" s="227"/>
      <c r="D267" s="228"/>
      <c r="E267" s="54">
        <v>12000</v>
      </c>
      <c r="F267" s="23"/>
      <c r="K267" s="15"/>
    </row>
    <row r="268" spans="1:11" s="7" customFormat="1" ht="24" customHeight="1">
      <c r="A268" s="119">
        <v>9</v>
      </c>
      <c r="B268" s="226" t="s">
        <v>97</v>
      </c>
      <c r="C268" s="227"/>
      <c r="D268" s="228"/>
      <c r="E268" s="54">
        <v>46500</v>
      </c>
      <c r="K268" s="15"/>
    </row>
    <row r="269" spans="1:11" s="7" customFormat="1" ht="28.5" customHeight="1">
      <c r="A269" s="119">
        <v>10</v>
      </c>
      <c r="B269" s="259" t="s">
        <v>164</v>
      </c>
      <c r="C269" s="260"/>
      <c r="D269" s="261"/>
      <c r="E269" s="54">
        <v>67500</v>
      </c>
      <c r="K269" s="15"/>
    </row>
    <row r="270" spans="1:11" s="7" customFormat="1" ht="28.5" customHeight="1">
      <c r="A270" s="119">
        <v>11</v>
      </c>
      <c r="B270" s="226" t="s">
        <v>62</v>
      </c>
      <c r="C270" s="227"/>
      <c r="D270" s="228"/>
      <c r="E270" s="43">
        <v>4311000</v>
      </c>
      <c r="K270" s="15"/>
    </row>
    <row r="271" spans="1:11" s="7" customFormat="1" ht="27.75" customHeight="1">
      <c r="A271" s="119">
        <v>12</v>
      </c>
      <c r="B271" s="226" t="s">
        <v>98</v>
      </c>
      <c r="C271" s="227" t="s">
        <v>98</v>
      </c>
      <c r="D271" s="228" t="s">
        <v>98</v>
      </c>
      <c r="E271" s="62">
        <v>8000</v>
      </c>
      <c r="K271" s="15"/>
    </row>
    <row r="272" spans="1:11" s="7" customFormat="1" ht="29.25" customHeight="1">
      <c r="A272" s="119">
        <v>13</v>
      </c>
      <c r="B272" s="226" t="s">
        <v>99</v>
      </c>
      <c r="C272" s="227" t="s">
        <v>99</v>
      </c>
      <c r="D272" s="228" t="s">
        <v>99</v>
      </c>
      <c r="E272" s="54">
        <v>10000</v>
      </c>
      <c r="K272" s="15"/>
    </row>
    <row r="273" spans="1:11" s="7" customFormat="1" ht="27.75" customHeight="1">
      <c r="A273" s="119">
        <v>14</v>
      </c>
      <c r="B273" s="226" t="s">
        <v>114</v>
      </c>
      <c r="C273" s="227" t="s">
        <v>114</v>
      </c>
      <c r="D273" s="228" t="s">
        <v>114</v>
      </c>
      <c r="E273" s="43">
        <v>13700</v>
      </c>
      <c r="F273" s="23"/>
      <c r="G273" s="23"/>
      <c r="K273" s="15"/>
    </row>
    <row r="274" spans="1:11" s="7" customFormat="1" ht="27.75" customHeight="1">
      <c r="A274" s="119">
        <v>15</v>
      </c>
      <c r="B274" s="226" t="s">
        <v>115</v>
      </c>
      <c r="C274" s="227" t="s">
        <v>115</v>
      </c>
      <c r="D274" s="228" t="s">
        <v>115</v>
      </c>
      <c r="E274" s="43">
        <v>12900</v>
      </c>
      <c r="F274" s="23"/>
      <c r="G274" s="23"/>
      <c r="K274" s="15"/>
    </row>
    <row r="275" spans="1:11" s="7" customFormat="1" ht="27.75" customHeight="1">
      <c r="A275" s="119">
        <v>16</v>
      </c>
      <c r="B275" s="226" t="s">
        <v>116</v>
      </c>
      <c r="C275" s="227" t="s">
        <v>116</v>
      </c>
      <c r="D275" s="228" t="s">
        <v>116</v>
      </c>
      <c r="E275" s="43">
        <v>12400</v>
      </c>
      <c r="F275" s="23"/>
      <c r="G275" s="23"/>
      <c r="K275" s="15"/>
    </row>
    <row r="276" spans="1:11" s="7" customFormat="1" ht="27.75" customHeight="1">
      <c r="A276" s="119">
        <v>17</v>
      </c>
      <c r="B276" s="226" t="s">
        <v>117</v>
      </c>
      <c r="C276" s="227" t="s">
        <v>117</v>
      </c>
      <c r="D276" s="228" t="s">
        <v>117</v>
      </c>
      <c r="E276" s="43">
        <v>3400</v>
      </c>
      <c r="F276" s="23"/>
      <c r="G276" s="23"/>
      <c r="K276" s="15"/>
    </row>
    <row r="277" spans="1:11" s="7" customFormat="1" ht="27.75" customHeight="1">
      <c r="A277" s="119">
        <v>18</v>
      </c>
      <c r="B277" s="226" t="s">
        <v>118</v>
      </c>
      <c r="C277" s="227" t="s">
        <v>118</v>
      </c>
      <c r="D277" s="228" t="s">
        <v>118</v>
      </c>
      <c r="E277" s="43">
        <v>12300</v>
      </c>
      <c r="F277" s="23"/>
      <c r="G277" s="23"/>
      <c r="K277" s="15"/>
    </row>
    <row r="278" spans="1:11" s="7" customFormat="1" ht="27.75" customHeight="1">
      <c r="A278" s="119">
        <v>19</v>
      </c>
      <c r="B278" s="226" t="s">
        <v>119</v>
      </c>
      <c r="C278" s="227" t="s">
        <v>119</v>
      </c>
      <c r="D278" s="228" t="s">
        <v>119</v>
      </c>
      <c r="E278" s="43">
        <v>15300</v>
      </c>
      <c r="F278" s="23"/>
      <c r="G278" s="23"/>
      <c r="K278" s="15"/>
    </row>
    <row r="279" spans="1:11" s="7" customFormat="1" ht="27.75" customHeight="1">
      <c r="A279" s="119">
        <v>20</v>
      </c>
      <c r="B279" s="226" t="s">
        <v>120</v>
      </c>
      <c r="C279" s="227" t="s">
        <v>120</v>
      </c>
      <c r="D279" s="228" t="s">
        <v>120</v>
      </c>
      <c r="E279" s="43">
        <v>14500</v>
      </c>
      <c r="F279" s="23"/>
      <c r="G279" s="23"/>
      <c r="K279" s="15"/>
    </row>
    <row r="280" spans="1:11" s="7" customFormat="1" ht="27.75" customHeight="1">
      <c r="A280" s="119">
        <v>21</v>
      </c>
      <c r="B280" s="226" t="s">
        <v>121</v>
      </c>
      <c r="C280" s="227" t="s">
        <v>121</v>
      </c>
      <c r="D280" s="228" t="s">
        <v>121</v>
      </c>
      <c r="E280" s="43">
        <v>5100</v>
      </c>
      <c r="F280" s="23"/>
      <c r="G280" s="23"/>
      <c r="K280" s="15"/>
    </row>
    <row r="281" spans="1:11" s="7" customFormat="1" ht="27.75" customHeight="1">
      <c r="A281" s="119">
        <v>22</v>
      </c>
      <c r="B281" s="226" t="s">
        <v>122</v>
      </c>
      <c r="C281" s="227" t="s">
        <v>122</v>
      </c>
      <c r="D281" s="228" t="s">
        <v>122</v>
      </c>
      <c r="E281" s="43">
        <v>5100</v>
      </c>
      <c r="F281" s="23"/>
      <c r="G281" s="23"/>
      <c r="K281" s="15"/>
    </row>
    <row r="282" spans="1:11" s="7" customFormat="1" ht="27.75" customHeight="1">
      <c r="A282" s="119">
        <v>23</v>
      </c>
      <c r="B282" s="226" t="s">
        <v>123</v>
      </c>
      <c r="C282" s="227" t="s">
        <v>123</v>
      </c>
      <c r="D282" s="228" t="s">
        <v>123</v>
      </c>
      <c r="E282" s="43">
        <v>4900</v>
      </c>
      <c r="F282" s="23"/>
      <c r="G282" s="23"/>
      <c r="K282" s="15"/>
    </row>
    <row r="283" spans="1:11" s="7" customFormat="1" ht="27.75" customHeight="1">
      <c r="A283" s="119">
        <v>24</v>
      </c>
      <c r="B283" s="226" t="s">
        <v>124</v>
      </c>
      <c r="C283" s="227" t="s">
        <v>124</v>
      </c>
      <c r="D283" s="228" t="s">
        <v>124</v>
      </c>
      <c r="E283" s="43">
        <v>5200</v>
      </c>
      <c r="F283" s="23"/>
      <c r="G283" s="23"/>
      <c r="K283" s="15"/>
    </row>
    <row r="284" spans="1:11" s="7" customFormat="1" ht="27.75" customHeight="1">
      <c r="A284" s="119">
        <v>25</v>
      </c>
      <c r="B284" s="226" t="s">
        <v>125</v>
      </c>
      <c r="C284" s="227" t="s">
        <v>125</v>
      </c>
      <c r="D284" s="228" t="s">
        <v>125</v>
      </c>
      <c r="E284" s="43">
        <v>4800</v>
      </c>
      <c r="F284" s="23"/>
      <c r="G284" s="23"/>
      <c r="K284" s="15"/>
    </row>
    <row r="285" spans="1:11" s="7" customFormat="1" ht="27.75" customHeight="1">
      <c r="A285" s="119">
        <v>26</v>
      </c>
      <c r="B285" s="226" t="s">
        <v>126</v>
      </c>
      <c r="C285" s="227" t="s">
        <v>126</v>
      </c>
      <c r="D285" s="228" t="s">
        <v>126</v>
      </c>
      <c r="E285" s="43">
        <v>4900</v>
      </c>
      <c r="F285" s="23"/>
      <c r="G285" s="23"/>
      <c r="K285" s="15"/>
    </row>
    <row r="286" spans="1:11" s="7" customFormat="1" ht="27.75" customHeight="1">
      <c r="A286" s="119">
        <v>27</v>
      </c>
      <c r="B286" s="226" t="s">
        <v>127</v>
      </c>
      <c r="C286" s="227" t="s">
        <v>127</v>
      </c>
      <c r="D286" s="228" t="s">
        <v>127</v>
      </c>
      <c r="E286" s="43">
        <v>5000</v>
      </c>
      <c r="F286" s="23"/>
      <c r="K286" s="15"/>
    </row>
    <row r="287" spans="1:11" s="7" customFormat="1" ht="27.75" customHeight="1">
      <c r="A287" s="119">
        <v>28</v>
      </c>
      <c r="B287" s="226" t="s">
        <v>128</v>
      </c>
      <c r="C287" s="227" t="s">
        <v>128</v>
      </c>
      <c r="D287" s="228" t="s">
        <v>128</v>
      </c>
      <c r="E287" s="43">
        <v>1160000</v>
      </c>
      <c r="F287" s="23"/>
      <c r="K287" s="15"/>
    </row>
    <row r="288" spans="1:11" s="7" customFormat="1" ht="19.5" customHeight="1">
      <c r="A288" s="119">
        <v>29</v>
      </c>
      <c r="B288" s="226" t="s">
        <v>129</v>
      </c>
      <c r="C288" s="227" t="s">
        <v>129</v>
      </c>
      <c r="D288" s="228" t="s">
        <v>129</v>
      </c>
      <c r="E288" s="43">
        <v>1003340</v>
      </c>
      <c r="F288" s="23"/>
      <c r="K288" s="15"/>
    </row>
    <row r="289" spans="1:11" s="7" customFormat="1" ht="16.5" customHeight="1">
      <c r="A289" s="119">
        <v>30</v>
      </c>
      <c r="B289" s="226" t="s">
        <v>130</v>
      </c>
      <c r="C289" s="227" t="s">
        <v>130</v>
      </c>
      <c r="D289" s="228" t="s">
        <v>130</v>
      </c>
      <c r="E289" s="43">
        <v>840000</v>
      </c>
      <c r="F289" s="23"/>
      <c r="K289" s="15"/>
    </row>
    <row r="290" spans="1:11" s="7" customFormat="1" ht="12.75">
      <c r="A290" s="119">
        <v>31</v>
      </c>
      <c r="B290" s="226" t="s">
        <v>131</v>
      </c>
      <c r="C290" s="227" t="s">
        <v>131</v>
      </c>
      <c r="D290" s="228" t="s">
        <v>131</v>
      </c>
      <c r="E290" s="43">
        <v>300000</v>
      </c>
      <c r="F290" s="23"/>
      <c r="K290" s="15"/>
    </row>
    <row r="291" spans="1:11" s="7" customFormat="1" ht="12.75">
      <c r="A291" s="119">
        <v>32</v>
      </c>
      <c r="B291" s="226" t="s">
        <v>132</v>
      </c>
      <c r="C291" s="227" t="s">
        <v>132</v>
      </c>
      <c r="D291" s="228" t="s">
        <v>132</v>
      </c>
      <c r="E291" s="43">
        <v>970000</v>
      </c>
      <c r="F291" s="23"/>
      <c r="K291" s="15"/>
    </row>
    <row r="292" spans="1:11" s="7" customFormat="1" ht="26.25" customHeight="1">
      <c r="A292" s="119">
        <v>33</v>
      </c>
      <c r="B292" s="226" t="s">
        <v>133</v>
      </c>
      <c r="C292" s="227" t="s">
        <v>133</v>
      </c>
      <c r="D292" s="228" t="s">
        <v>133</v>
      </c>
      <c r="E292" s="43">
        <v>1188000</v>
      </c>
      <c r="F292" s="23"/>
      <c r="K292" s="15"/>
    </row>
    <row r="293" spans="1:11" s="7" customFormat="1" ht="27.75" customHeight="1">
      <c r="A293" s="119">
        <v>34</v>
      </c>
      <c r="B293" s="226" t="s">
        <v>134</v>
      </c>
      <c r="C293" s="227" t="s">
        <v>134</v>
      </c>
      <c r="D293" s="228" t="s">
        <v>134</v>
      </c>
      <c r="E293" s="43">
        <v>1096000</v>
      </c>
      <c r="F293" s="23"/>
      <c r="K293" s="15"/>
    </row>
    <row r="294" spans="1:11" s="7" customFormat="1" ht="12.75">
      <c r="A294" s="119">
        <v>35</v>
      </c>
      <c r="B294" s="226" t="s">
        <v>172</v>
      </c>
      <c r="C294" s="227"/>
      <c r="D294" s="228"/>
      <c r="E294" s="64">
        <v>701000</v>
      </c>
      <c r="F294" s="23"/>
      <c r="K294" s="15"/>
    </row>
    <row r="295" spans="1:11" s="7" customFormat="1" ht="12.75">
      <c r="A295" s="119">
        <v>36</v>
      </c>
      <c r="B295" s="266" t="s">
        <v>174</v>
      </c>
      <c r="C295" s="267"/>
      <c r="D295" s="268"/>
      <c r="E295" s="178">
        <v>6000</v>
      </c>
      <c r="F295" s="23"/>
      <c r="K295" s="15"/>
    </row>
    <row r="296" spans="1:11" s="7" customFormat="1" ht="12.75">
      <c r="A296" s="119">
        <v>37</v>
      </c>
      <c r="B296" s="226" t="s">
        <v>175</v>
      </c>
      <c r="C296" s="267"/>
      <c r="D296" s="268"/>
      <c r="E296" s="64">
        <v>23000</v>
      </c>
      <c r="F296" s="23"/>
      <c r="K296" s="15"/>
    </row>
    <row r="297" spans="1:11" s="7" customFormat="1" ht="12.75">
      <c r="A297" s="119">
        <v>38</v>
      </c>
      <c r="B297" s="256" t="s">
        <v>173</v>
      </c>
      <c r="C297" s="257"/>
      <c r="D297" s="258"/>
      <c r="E297" s="178">
        <v>2000000</v>
      </c>
      <c r="F297" s="23"/>
      <c r="K297" s="15"/>
    </row>
    <row r="298" spans="1:11" s="7" customFormat="1" ht="25.5" customHeight="1">
      <c r="A298" s="119">
        <v>39</v>
      </c>
      <c r="B298" s="242" t="s">
        <v>176</v>
      </c>
      <c r="C298" s="262"/>
      <c r="D298" s="262"/>
      <c r="E298" s="64">
        <v>28000</v>
      </c>
      <c r="F298" s="23"/>
      <c r="K298" s="15"/>
    </row>
    <row r="299" spans="1:11" s="7" customFormat="1" ht="12.75">
      <c r="A299" s="119">
        <v>40</v>
      </c>
      <c r="B299" s="226" t="s">
        <v>345</v>
      </c>
      <c r="C299" s="227"/>
      <c r="D299" s="228"/>
      <c r="E299" s="64">
        <v>2960</v>
      </c>
      <c r="F299" s="23"/>
      <c r="K299" s="15"/>
    </row>
    <row r="300" spans="1:11" s="7" customFormat="1" ht="12.75">
      <c r="A300" s="119">
        <v>41</v>
      </c>
      <c r="B300" s="226" t="s">
        <v>382</v>
      </c>
      <c r="C300" s="227"/>
      <c r="D300" s="228"/>
      <c r="E300" s="64">
        <v>1000</v>
      </c>
      <c r="F300" s="23"/>
      <c r="K300" s="15"/>
    </row>
    <row r="301" spans="1:11" s="7" customFormat="1" ht="12.75">
      <c r="A301" s="119">
        <v>42</v>
      </c>
      <c r="B301" s="242" t="s">
        <v>284</v>
      </c>
      <c r="C301" s="262"/>
      <c r="D301" s="262"/>
      <c r="E301" s="64">
        <v>1000</v>
      </c>
      <c r="F301" s="23"/>
      <c r="K301" s="15"/>
    </row>
    <row r="302" spans="1:11" s="7" customFormat="1" ht="12.75">
      <c r="A302" s="119">
        <v>43</v>
      </c>
      <c r="B302" s="242" t="s">
        <v>287</v>
      </c>
      <c r="C302" s="262"/>
      <c r="D302" s="262"/>
      <c r="E302" s="64">
        <v>1000</v>
      </c>
      <c r="F302" s="23"/>
      <c r="K302" s="15"/>
    </row>
    <row r="303" spans="1:11" s="7" customFormat="1" ht="13.5" thickBot="1">
      <c r="A303" s="119">
        <v>44</v>
      </c>
      <c r="B303" s="242" t="s">
        <v>286</v>
      </c>
      <c r="C303" s="262"/>
      <c r="D303" s="262"/>
      <c r="E303" s="64">
        <v>1000</v>
      </c>
      <c r="F303" s="23"/>
      <c r="K303" s="15"/>
    </row>
    <row r="304" spans="1:11" ht="19.5" thickBot="1">
      <c r="A304" s="369" t="s">
        <v>16</v>
      </c>
      <c r="B304" s="370"/>
      <c r="C304" s="370"/>
      <c r="D304" s="371"/>
      <c r="E304" s="179">
        <f>E232+E89+E21+E15</f>
        <v>169723286</v>
      </c>
      <c r="I304" s="3"/>
      <c r="K304" s="3"/>
    </row>
    <row r="305" spans="1:11" ht="30.75" customHeight="1">
      <c r="A305" s="269" t="s">
        <v>256</v>
      </c>
      <c r="B305" s="270"/>
      <c r="C305" s="270"/>
      <c r="D305" s="270"/>
      <c r="E305" s="271"/>
      <c r="K305" s="3"/>
    </row>
    <row r="306" spans="1:11" s="17" customFormat="1" ht="18" customHeight="1">
      <c r="A306" s="263" t="s">
        <v>30</v>
      </c>
      <c r="B306" s="264"/>
      <c r="C306" s="264"/>
      <c r="D306" s="264"/>
      <c r="E306" s="265"/>
      <c r="K306" s="18"/>
    </row>
    <row r="307" spans="1:11" s="17" customFormat="1" ht="5.25" customHeight="1">
      <c r="A307" s="180"/>
      <c r="B307" s="48"/>
      <c r="C307" s="48"/>
      <c r="D307" s="48"/>
      <c r="E307" s="181"/>
      <c r="K307" s="18"/>
    </row>
    <row r="308" spans="1:11" ht="27.75" customHeight="1">
      <c r="A308" s="49" t="s">
        <v>1</v>
      </c>
      <c r="B308" s="49" t="s">
        <v>50</v>
      </c>
      <c r="C308" s="50" t="s">
        <v>29</v>
      </c>
      <c r="D308" s="47"/>
      <c r="E308" s="182"/>
      <c r="K308" s="3"/>
    </row>
    <row r="309" spans="1:11" ht="13.5" customHeight="1" thickBot="1">
      <c r="A309" s="183">
        <v>0</v>
      </c>
      <c r="B309" s="38">
        <v>1</v>
      </c>
      <c r="C309" s="38">
        <v>2</v>
      </c>
      <c r="D309" s="38"/>
      <c r="E309" s="184"/>
      <c r="K309" s="3"/>
    </row>
    <row r="310" spans="1:11" ht="17.25" customHeight="1">
      <c r="A310" s="185" t="s">
        <v>5</v>
      </c>
      <c r="B310" s="272" t="s">
        <v>6</v>
      </c>
      <c r="C310" s="273"/>
      <c r="D310" s="274"/>
      <c r="E310" s="186">
        <v>0</v>
      </c>
      <c r="K310" s="3"/>
    </row>
    <row r="311" spans="1:5" ht="14.25" customHeight="1">
      <c r="A311" s="187" t="s">
        <v>9</v>
      </c>
      <c r="B311" s="279" t="s">
        <v>20</v>
      </c>
      <c r="C311" s="280"/>
      <c r="D311" s="281"/>
      <c r="E311" s="5">
        <f>E312+E314+E316+E327+E329+E335+E337</f>
        <v>10276743</v>
      </c>
    </row>
    <row r="312" spans="1:5" ht="12.75">
      <c r="A312" s="277" t="s">
        <v>65</v>
      </c>
      <c r="B312" s="278"/>
      <c r="C312" s="278"/>
      <c r="D312" s="278"/>
      <c r="E312" s="188">
        <f>SUM(E313:E313)</f>
        <v>0</v>
      </c>
    </row>
    <row r="313" spans="1:6" ht="12.75">
      <c r="A313" s="31">
        <v>1</v>
      </c>
      <c r="B313" s="226"/>
      <c r="C313" s="227"/>
      <c r="D313" s="228"/>
      <c r="E313" s="54">
        <v>0</v>
      </c>
      <c r="F313" s="23"/>
    </row>
    <row r="314" spans="1:5" s="23" customFormat="1" ht="12.75">
      <c r="A314" s="275" t="s">
        <v>95</v>
      </c>
      <c r="B314" s="276"/>
      <c r="C314" s="276"/>
      <c r="D314" s="276"/>
      <c r="E314" s="58">
        <f>SUM(E315)</f>
        <v>136000</v>
      </c>
    </row>
    <row r="315" spans="1:5" s="23" customFormat="1" ht="12.75">
      <c r="A315" s="31">
        <v>1</v>
      </c>
      <c r="B315" s="212" t="s">
        <v>146</v>
      </c>
      <c r="C315" s="219"/>
      <c r="D315" s="220"/>
      <c r="E315" s="123">
        <v>136000</v>
      </c>
    </row>
    <row r="316" spans="1:5" ht="12.75">
      <c r="A316" s="275" t="s">
        <v>22</v>
      </c>
      <c r="B316" s="276"/>
      <c r="C316" s="276"/>
      <c r="D316" s="276"/>
      <c r="E316" s="58">
        <f>SUM(E317:E326)</f>
        <v>2905358</v>
      </c>
    </row>
    <row r="317" spans="1:5" s="23" customFormat="1" ht="27.75" customHeight="1">
      <c r="A317" s="22">
        <v>1</v>
      </c>
      <c r="B317" s="226" t="s">
        <v>230</v>
      </c>
      <c r="C317" s="227"/>
      <c r="D317" s="228"/>
      <c r="E317" s="43">
        <v>833200</v>
      </c>
    </row>
    <row r="318" spans="1:5" s="23" customFormat="1" ht="27.75" customHeight="1">
      <c r="A318" s="22">
        <v>2</v>
      </c>
      <c r="B318" s="226" t="s">
        <v>242</v>
      </c>
      <c r="C318" s="227"/>
      <c r="D318" s="228"/>
      <c r="E318" s="43">
        <v>37300</v>
      </c>
    </row>
    <row r="319" spans="1:5" s="23" customFormat="1" ht="29.25" customHeight="1">
      <c r="A319" s="22">
        <v>3</v>
      </c>
      <c r="B319" s="226" t="s">
        <v>218</v>
      </c>
      <c r="C319" s="227" t="s">
        <v>218</v>
      </c>
      <c r="D319" s="228" t="s">
        <v>218</v>
      </c>
      <c r="E319" s="43">
        <v>300000</v>
      </c>
    </row>
    <row r="320" spans="1:5" s="23" customFormat="1" ht="26.25" customHeight="1">
      <c r="A320" s="22">
        <v>4</v>
      </c>
      <c r="B320" s="226" t="s">
        <v>219</v>
      </c>
      <c r="C320" s="227" t="s">
        <v>219</v>
      </c>
      <c r="D320" s="228" t="s">
        <v>219</v>
      </c>
      <c r="E320" s="43">
        <v>125000</v>
      </c>
    </row>
    <row r="321" spans="1:5" s="23" customFormat="1" ht="25.5" customHeight="1">
      <c r="A321" s="22">
        <v>5</v>
      </c>
      <c r="B321" s="226" t="s">
        <v>220</v>
      </c>
      <c r="C321" s="227"/>
      <c r="D321" s="228"/>
      <c r="E321" s="43">
        <v>88000</v>
      </c>
    </row>
    <row r="322" spans="1:5" s="23" customFormat="1" ht="25.5" customHeight="1">
      <c r="A322" s="22">
        <v>6</v>
      </c>
      <c r="B322" s="226" t="s">
        <v>358</v>
      </c>
      <c r="C322" s="227"/>
      <c r="D322" s="228"/>
      <c r="E322" s="43">
        <v>686586</v>
      </c>
    </row>
    <row r="323" spans="1:5" s="23" customFormat="1" ht="57" customHeight="1">
      <c r="A323" s="22">
        <v>7</v>
      </c>
      <c r="B323" s="226" t="s">
        <v>370</v>
      </c>
      <c r="C323" s="227"/>
      <c r="D323" s="228"/>
      <c r="E323" s="43">
        <v>401030</v>
      </c>
    </row>
    <row r="324" spans="1:5" s="23" customFormat="1" ht="49.5" customHeight="1">
      <c r="A324" s="22">
        <v>8</v>
      </c>
      <c r="B324" s="243" t="s">
        <v>377</v>
      </c>
      <c r="C324" s="244"/>
      <c r="D324" s="245"/>
      <c r="E324" s="43">
        <v>240618</v>
      </c>
    </row>
    <row r="325" spans="1:5" s="23" customFormat="1" ht="43.5" customHeight="1">
      <c r="A325" s="22">
        <v>9</v>
      </c>
      <c r="B325" s="243" t="s">
        <v>378</v>
      </c>
      <c r="C325" s="244"/>
      <c r="D325" s="245"/>
      <c r="E325" s="43">
        <v>178624</v>
      </c>
    </row>
    <row r="326" spans="1:5" s="23" customFormat="1" ht="28.5" customHeight="1">
      <c r="A326" s="22">
        <v>10</v>
      </c>
      <c r="B326" s="226" t="s">
        <v>221</v>
      </c>
      <c r="C326" s="227" t="s">
        <v>221</v>
      </c>
      <c r="D326" s="228" t="s">
        <v>221</v>
      </c>
      <c r="E326" s="43">
        <v>15000</v>
      </c>
    </row>
    <row r="327" spans="1:5" ht="12.75">
      <c r="A327" s="348" t="s">
        <v>37</v>
      </c>
      <c r="B327" s="365"/>
      <c r="C327" s="365"/>
      <c r="D327" s="349"/>
      <c r="E327" s="67">
        <f>SUM(E328)</f>
        <v>301000</v>
      </c>
    </row>
    <row r="328" spans="1:5" s="23" customFormat="1" ht="25.5" customHeight="1">
      <c r="A328" s="22">
        <v>1</v>
      </c>
      <c r="B328" s="226" t="s">
        <v>156</v>
      </c>
      <c r="C328" s="227"/>
      <c r="D328" s="228"/>
      <c r="E328" s="43">
        <v>301000</v>
      </c>
    </row>
    <row r="329" spans="1:5" ht="12.75" customHeight="1">
      <c r="A329" s="275" t="s">
        <v>87</v>
      </c>
      <c r="B329" s="276"/>
      <c r="C329" s="276"/>
      <c r="D329" s="276"/>
      <c r="E329" s="56">
        <f>SUM(E330:E334)</f>
        <v>266100</v>
      </c>
    </row>
    <row r="330" spans="1:5" s="23" customFormat="1" ht="25.5" customHeight="1">
      <c r="A330" s="22">
        <v>1</v>
      </c>
      <c r="B330" s="242" t="s">
        <v>178</v>
      </c>
      <c r="C330" s="242"/>
      <c r="D330" s="242"/>
      <c r="E330" s="189">
        <v>110000</v>
      </c>
    </row>
    <row r="331" spans="1:5" s="23" customFormat="1" ht="12.75">
      <c r="A331" s="22">
        <v>2</v>
      </c>
      <c r="B331" s="242" t="s">
        <v>179</v>
      </c>
      <c r="C331" s="242"/>
      <c r="D331" s="242"/>
      <c r="E331" s="189">
        <v>17000</v>
      </c>
    </row>
    <row r="332" spans="1:5" s="23" customFormat="1" ht="12.75">
      <c r="A332" s="22">
        <v>3</v>
      </c>
      <c r="B332" s="242" t="s">
        <v>180</v>
      </c>
      <c r="C332" s="242"/>
      <c r="D332" s="242"/>
      <c r="E332" s="189">
        <v>121000</v>
      </c>
    </row>
    <row r="333" spans="1:5" s="23" customFormat="1" ht="12.75">
      <c r="A333" s="22">
        <v>4</v>
      </c>
      <c r="B333" s="226" t="s">
        <v>181</v>
      </c>
      <c r="C333" s="227" t="s">
        <v>181</v>
      </c>
      <c r="D333" s="228" t="s">
        <v>181</v>
      </c>
      <c r="E333" s="189">
        <v>14000</v>
      </c>
    </row>
    <row r="334" spans="1:5" s="23" customFormat="1" ht="12.75">
      <c r="A334" s="22">
        <v>5</v>
      </c>
      <c r="B334" s="226" t="s">
        <v>182</v>
      </c>
      <c r="C334" s="227" t="s">
        <v>182</v>
      </c>
      <c r="D334" s="228" t="s">
        <v>182</v>
      </c>
      <c r="E334" s="189">
        <v>4100</v>
      </c>
    </row>
    <row r="335" spans="1:5" s="23" customFormat="1" ht="12.75" customHeight="1">
      <c r="A335" s="275" t="s">
        <v>57</v>
      </c>
      <c r="B335" s="276"/>
      <c r="C335" s="276"/>
      <c r="D335" s="291"/>
      <c r="E335" s="72">
        <f>SUM(E336)</f>
        <v>0</v>
      </c>
    </row>
    <row r="336" spans="1:5" s="23" customFormat="1" ht="12.75" customHeight="1">
      <c r="A336" s="22"/>
      <c r="B336" s="226"/>
      <c r="C336" s="227"/>
      <c r="D336" s="228"/>
      <c r="E336" s="43"/>
    </row>
    <row r="337" spans="1:5" ht="17.25" customHeight="1">
      <c r="A337" s="275" t="s">
        <v>88</v>
      </c>
      <c r="B337" s="276"/>
      <c r="C337" s="276"/>
      <c r="D337" s="276"/>
      <c r="E337" s="58">
        <f>SUM(E338:E338)</f>
        <v>6668285</v>
      </c>
    </row>
    <row r="338" spans="1:5" s="23" customFormat="1" ht="34.5" customHeight="1">
      <c r="A338" s="22">
        <v>1</v>
      </c>
      <c r="B338" s="366" t="s">
        <v>327</v>
      </c>
      <c r="C338" s="367"/>
      <c r="D338" s="368"/>
      <c r="E338" s="160">
        <v>6668285</v>
      </c>
    </row>
    <row r="339" spans="1:5" ht="27" customHeight="1">
      <c r="A339" s="36" t="s">
        <v>11</v>
      </c>
      <c r="B339" s="284" t="s">
        <v>51</v>
      </c>
      <c r="C339" s="284"/>
      <c r="D339" s="284"/>
      <c r="E339" s="5">
        <f>E340+E342+E344+E348+E351+E356</f>
        <v>2469100</v>
      </c>
    </row>
    <row r="340" spans="1:5" ht="12.75">
      <c r="A340" s="288" t="s">
        <v>95</v>
      </c>
      <c r="B340" s="289"/>
      <c r="C340" s="289"/>
      <c r="D340" s="290"/>
      <c r="E340" s="190">
        <f>SUM(E341)</f>
        <v>12900</v>
      </c>
    </row>
    <row r="341" spans="1:5" s="23" customFormat="1" ht="12.75">
      <c r="A341" s="22">
        <v>1</v>
      </c>
      <c r="B341" s="226" t="s">
        <v>147</v>
      </c>
      <c r="C341" s="227"/>
      <c r="D341" s="228"/>
      <c r="E341" s="39">
        <v>12900</v>
      </c>
    </row>
    <row r="342" spans="1:5" ht="12.75">
      <c r="A342" s="288" t="s">
        <v>22</v>
      </c>
      <c r="B342" s="289"/>
      <c r="C342" s="289"/>
      <c r="D342" s="290"/>
      <c r="E342" s="190">
        <f>SUM(E343:E343)</f>
        <v>4800</v>
      </c>
    </row>
    <row r="343" spans="1:6" ht="25.5" customHeight="1">
      <c r="A343" s="63">
        <v>1</v>
      </c>
      <c r="B343" s="226" t="s">
        <v>183</v>
      </c>
      <c r="C343" s="227"/>
      <c r="D343" s="228"/>
      <c r="E343" s="191">
        <v>4800</v>
      </c>
      <c r="F343" s="23"/>
    </row>
    <row r="344" spans="1:5" ht="12.75">
      <c r="A344" s="288" t="s">
        <v>37</v>
      </c>
      <c r="B344" s="289"/>
      <c r="C344" s="289"/>
      <c r="D344" s="290"/>
      <c r="E344" s="190">
        <f>SUM(E345:E347)</f>
        <v>726500</v>
      </c>
    </row>
    <row r="345" spans="1:5" ht="12.75">
      <c r="A345" s="63">
        <v>2</v>
      </c>
      <c r="B345" s="226" t="s">
        <v>154</v>
      </c>
      <c r="C345" s="227"/>
      <c r="D345" s="228"/>
      <c r="E345" s="191">
        <v>177000</v>
      </c>
    </row>
    <row r="346" spans="1:5" s="23" customFormat="1" ht="12.75">
      <c r="A346" s="63">
        <v>3</v>
      </c>
      <c r="B346" s="226" t="s">
        <v>104</v>
      </c>
      <c r="C346" s="227"/>
      <c r="D346" s="228"/>
      <c r="E346" s="191">
        <v>268000</v>
      </c>
    </row>
    <row r="347" spans="1:5" ht="25.5" customHeight="1">
      <c r="A347" s="63">
        <v>4</v>
      </c>
      <c r="B347" s="226" t="s">
        <v>142</v>
      </c>
      <c r="C347" s="227"/>
      <c r="D347" s="228"/>
      <c r="E347" s="191">
        <v>281500</v>
      </c>
    </row>
    <row r="348" spans="1:5" ht="12.75" customHeight="1">
      <c r="A348" s="288" t="s">
        <v>87</v>
      </c>
      <c r="B348" s="289"/>
      <c r="C348" s="289"/>
      <c r="D348" s="290"/>
      <c r="E348" s="192">
        <f>SUM(E349:E350)</f>
        <v>17000</v>
      </c>
    </row>
    <row r="349" spans="1:5" ht="12.75" customHeight="1">
      <c r="A349" s="22">
        <v>1</v>
      </c>
      <c r="B349" s="226" t="s">
        <v>323</v>
      </c>
      <c r="C349" s="227" t="s">
        <v>323</v>
      </c>
      <c r="D349" s="228" t="s">
        <v>323</v>
      </c>
      <c r="E349" s="193">
        <v>6000</v>
      </c>
    </row>
    <row r="350" spans="1:5" s="23" customFormat="1" ht="12" customHeight="1">
      <c r="A350" s="22">
        <v>2</v>
      </c>
      <c r="B350" s="226" t="s">
        <v>324</v>
      </c>
      <c r="C350" s="227" t="s">
        <v>324</v>
      </c>
      <c r="D350" s="228" t="s">
        <v>324</v>
      </c>
      <c r="E350" s="193">
        <v>11000</v>
      </c>
    </row>
    <row r="351" spans="1:5" ht="12.75" customHeight="1">
      <c r="A351" s="288" t="s">
        <v>57</v>
      </c>
      <c r="B351" s="289"/>
      <c r="C351" s="289"/>
      <c r="D351" s="290"/>
      <c r="E351" s="59">
        <f>SUM(E352:E355)</f>
        <v>847900</v>
      </c>
    </row>
    <row r="352" spans="1:5" ht="12.75" customHeight="1">
      <c r="A352" s="22">
        <v>1</v>
      </c>
      <c r="B352" s="226" t="s">
        <v>325</v>
      </c>
      <c r="C352" s="227" t="s">
        <v>325</v>
      </c>
      <c r="D352" s="228" t="s">
        <v>325</v>
      </c>
      <c r="E352" s="62">
        <v>500</v>
      </c>
    </row>
    <row r="353" spans="1:5" ht="12.75" customHeight="1">
      <c r="A353" s="22">
        <v>2</v>
      </c>
      <c r="B353" s="226" t="s">
        <v>326</v>
      </c>
      <c r="C353" s="227" t="s">
        <v>326</v>
      </c>
      <c r="D353" s="228" t="s">
        <v>326</v>
      </c>
      <c r="E353" s="62">
        <v>2400</v>
      </c>
    </row>
    <row r="354" spans="1:5" s="23" customFormat="1" ht="12.75" customHeight="1">
      <c r="A354" s="22">
        <v>3</v>
      </c>
      <c r="B354" s="226" t="s">
        <v>191</v>
      </c>
      <c r="C354" s="227"/>
      <c r="D354" s="228"/>
      <c r="E354" s="62">
        <v>476000</v>
      </c>
    </row>
    <row r="355" spans="1:6" ht="25.5" customHeight="1">
      <c r="A355" s="63">
        <v>4</v>
      </c>
      <c r="B355" s="226" t="s">
        <v>106</v>
      </c>
      <c r="C355" s="227"/>
      <c r="D355" s="228"/>
      <c r="E355" s="83">
        <v>369000</v>
      </c>
      <c r="F355" s="52"/>
    </row>
    <row r="356" spans="1:5" ht="12.75">
      <c r="A356" s="348" t="s">
        <v>10</v>
      </c>
      <c r="B356" s="349"/>
      <c r="C356" s="282" t="s">
        <v>7</v>
      </c>
      <c r="D356" s="283"/>
      <c r="E356" s="194">
        <f>SUM(E357:E357)</f>
        <v>860000</v>
      </c>
    </row>
    <row r="357" spans="1:5" ht="28.5" customHeight="1">
      <c r="A357" s="124">
        <v>1</v>
      </c>
      <c r="B357" s="226" t="s">
        <v>149</v>
      </c>
      <c r="C357" s="227"/>
      <c r="D357" s="228"/>
      <c r="E357" s="125">
        <v>860000</v>
      </c>
    </row>
    <row r="358" spans="1:24" ht="51.75" customHeight="1">
      <c r="A358" s="36" t="s">
        <v>13</v>
      </c>
      <c r="B358" s="284" t="s">
        <v>56</v>
      </c>
      <c r="C358" s="284"/>
      <c r="D358" s="284"/>
      <c r="E358" s="51"/>
      <c r="G358" s="6"/>
      <c r="H358" s="6"/>
      <c r="I358" s="6"/>
      <c r="J358" s="6"/>
      <c r="K358" s="6"/>
      <c r="L358" s="6"/>
      <c r="M358" s="6"/>
      <c r="N358" s="6"/>
      <c r="O358" s="6"/>
      <c r="P358" s="6"/>
      <c r="Q358" s="6"/>
      <c r="R358" s="6"/>
      <c r="S358" s="6"/>
      <c r="T358" s="6"/>
      <c r="U358" s="6"/>
      <c r="V358" s="6"/>
      <c r="W358" s="6"/>
      <c r="X358" s="6"/>
    </row>
    <row r="359" spans="1:24" ht="27.75" customHeight="1">
      <c r="A359" s="36" t="s">
        <v>14</v>
      </c>
      <c r="B359" s="284" t="s">
        <v>55</v>
      </c>
      <c r="C359" s="284"/>
      <c r="D359" s="284"/>
      <c r="E359" s="5">
        <f>E360+E370+E387+E383+E410</f>
        <v>63655166</v>
      </c>
      <c r="G359" s="19"/>
      <c r="H359" s="19"/>
      <c r="I359" s="19"/>
      <c r="J359" s="19"/>
      <c r="K359" s="20"/>
      <c r="L359" s="21"/>
      <c r="M359" s="372"/>
      <c r="N359" s="372"/>
      <c r="O359" s="6"/>
      <c r="P359" s="6"/>
      <c r="Q359" s="6"/>
      <c r="R359" s="6"/>
      <c r="S359" s="6"/>
      <c r="T359" s="6"/>
      <c r="U359" s="6"/>
      <c r="V359" s="6"/>
      <c r="W359" s="6"/>
      <c r="X359" s="6"/>
    </row>
    <row r="360" spans="1:14" ht="17.25" customHeight="1">
      <c r="A360" s="295" t="s">
        <v>22</v>
      </c>
      <c r="B360" s="296"/>
      <c r="C360" s="296"/>
      <c r="D360" s="297"/>
      <c r="E360" s="37">
        <f>SUM(E361:E369)</f>
        <v>8417963</v>
      </c>
      <c r="N360" s="21"/>
    </row>
    <row r="361" spans="1:14" ht="12.75" customHeight="1">
      <c r="A361" s="22">
        <v>1</v>
      </c>
      <c r="B361" s="285" t="s">
        <v>53</v>
      </c>
      <c r="C361" s="286"/>
      <c r="D361" s="287"/>
      <c r="E361" s="39">
        <v>1343200</v>
      </c>
      <c r="F361" s="23"/>
      <c r="G361" s="23"/>
      <c r="N361" s="21"/>
    </row>
    <row r="362" spans="1:14" s="23" customFormat="1" ht="18">
      <c r="A362" s="124">
        <v>2</v>
      </c>
      <c r="B362" s="226" t="s">
        <v>54</v>
      </c>
      <c r="C362" s="227"/>
      <c r="D362" s="228"/>
      <c r="E362" s="24">
        <v>336500</v>
      </c>
      <c r="N362" s="61"/>
    </row>
    <row r="363" spans="1:14" ht="18">
      <c r="A363" s="124">
        <v>3</v>
      </c>
      <c r="B363" s="226" t="s">
        <v>216</v>
      </c>
      <c r="C363" s="227"/>
      <c r="D363" s="228"/>
      <c r="E363" s="24">
        <v>6532908</v>
      </c>
      <c r="F363" s="23"/>
      <c r="G363" s="23"/>
      <c r="N363" s="61"/>
    </row>
    <row r="364" spans="1:7" ht="25.5" customHeight="1">
      <c r="A364" s="124">
        <v>4</v>
      </c>
      <c r="B364" s="226" t="s">
        <v>58</v>
      </c>
      <c r="C364" s="227" t="s">
        <v>58</v>
      </c>
      <c r="D364" s="228" t="s">
        <v>58</v>
      </c>
      <c r="E364" s="64">
        <v>48750</v>
      </c>
      <c r="F364" s="23"/>
      <c r="G364" s="23"/>
    </row>
    <row r="365" spans="1:5" ht="27" customHeight="1">
      <c r="A365" s="124">
        <v>5</v>
      </c>
      <c r="B365" s="226" t="s">
        <v>59</v>
      </c>
      <c r="C365" s="227" t="s">
        <v>59</v>
      </c>
      <c r="D365" s="228" t="s">
        <v>59</v>
      </c>
      <c r="E365" s="64">
        <v>23000</v>
      </c>
    </row>
    <row r="366" spans="1:5" ht="25.5" customHeight="1">
      <c r="A366" s="124">
        <v>6</v>
      </c>
      <c r="B366" s="226" t="s">
        <v>60</v>
      </c>
      <c r="C366" s="227"/>
      <c r="D366" s="228"/>
      <c r="E366" s="64">
        <v>15000</v>
      </c>
    </row>
    <row r="367" spans="1:5" ht="30" customHeight="1">
      <c r="A367" s="124">
        <v>7</v>
      </c>
      <c r="B367" s="226" t="s">
        <v>61</v>
      </c>
      <c r="C367" s="227" t="s">
        <v>61</v>
      </c>
      <c r="D367" s="228" t="s">
        <v>61</v>
      </c>
      <c r="E367" s="64">
        <v>6700</v>
      </c>
    </row>
    <row r="368" spans="1:5" s="23" customFormat="1" ht="30" customHeight="1">
      <c r="A368" s="22">
        <v>8</v>
      </c>
      <c r="B368" s="226" t="s">
        <v>162</v>
      </c>
      <c r="C368" s="227"/>
      <c r="D368" s="228"/>
      <c r="E368" s="64">
        <v>99855</v>
      </c>
    </row>
    <row r="369" spans="1:5" s="23" customFormat="1" ht="30" customHeight="1">
      <c r="A369" s="22">
        <v>9</v>
      </c>
      <c r="B369" s="230" t="s">
        <v>222</v>
      </c>
      <c r="C369" s="231"/>
      <c r="D369" s="232"/>
      <c r="E369" s="64">
        <v>12050</v>
      </c>
    </row>
    <row r="370" spans="1:5" ht="12.75">
      <c r="A370" s="292" t="s">
        <v>37</v>
      </c>
      <c r="B370" s="293"/>
      <c r="C370" s="293"/>
      <c r="D370" s="294"/>
      <c r="E370" s="37">
        <f>SUM(E371:E382)</f>
        <v>23017457</v>
      </c>
    </row>
    <row r="371" spans="1:5" s="23" customFormat="1" ht="12.75">
      <c r="A371" s="22">
        <v>1</v>
      </c>
      <c r="B371" s="226" t="s">
        <v>155</v>
      </c>
      <c r="C371" s="227"/>
      <c r="D371" s="228"/>
      <c r="E371" s="64">
        <v>5010978</v>
      </c>
    </row>
    <row r="372" spans="1:6" ht="25.5" customHeight="1">
      <c r="A372" s="22">
        <v>2</v>
      </c>
      <c r="B372" s="226" t="s">
        <v>157</v>
      </c>
      <c r="C372" s="227"/>
      <c r="D372" s="228"/>
      <c r="E372" s="64">
        <v>136000</v>
      </c>
      <c r="F372" s="23"/>
    </row>
    <row r="373" spans="1:6" ht="25.5" customHeight="1">
      <c r="A373" s="22">
        <v>3</v>
      </c>
      <c r="B373" s="226" t="s">
        <v>158</v>
      </c>
      <c r="C373" s="227"/>
      <c r="D373" s="228"/>
      <c r="E373" s="64">
        <v>38000</v>
      </c>
      <c r="F373" s="23"/>
    </row>
    <row r="374" spans="1:6" ht="30.75" customHeight="1">
      <c r="A374" s="22">
        <v>4</v>
      </c>
      <c r="B374" s="226" t="s">
        <v>145</v>
      </c>
      <c r="C374" s="227"/>
      <c r="D374" s="228"/>
      <c r="E374" s="64">
        <v>1756928</v>
      </c>
      <c r="F374" s="23"/>
    </row>
    <row r="375" spans="1:6" ht="24" customHeight="1">
      <c r="A375" s="195">
        <v>5</v>
      </c>
      <c r="B375" s="230" t="s">
        <v>91</v>
      </c>
      <c r="C375" s="231"/>
      <c r="D375" s="232"/>
      <c r="E375" s="64">
        <v>6000000</v>
      </c>
      <c r="F375" s="23"/>
    </row>
    <row r="376" spans="1:6" ht="28.5" customHeight="1">
      <c r="A376" s="195">
        <v>6</v>
      </c>
      <c r="B376" s="226" t="s">
        <v>109</v>
      </c>
      <c r="C376" s="227"/>
      <c r="D376" s="228"/>
      <c r="E376" s="64">
        <v>47600</v>
      </c>
      <c r="F376" s="23"/>
    </row>
    <row r="377" spans="1:6" ht="28.5" customHeight="1">
      <c r="A377" s="195">
        <v>7</v>
      </c>
      <c r="B377" s="226" t="s">
        <v>110</v>
      </c>
      <c r="C377" s="227"/>
      <c r="D377" s="228"/>
      <c r="E377" s="64">
        <v>38000</v>
      </c>
      <c r="F377" s="23"/>
    </row>
    <row r="378" spans="1:6" ht="28.5" customHeight="1">
      <c r="A378" s="42">
        <v>8</v>
      </c>
      <c r="B378" s="226" t="s">
        <v>143</v>
      </c>
      <c r="C378" s="227" t="s">
        <v>111</v>
      </c>
      <c r="D378" s="228" t="s">
        <v>111</v>
      </c>
      <c r="E378" s="64">
        <v>0</v>
      </c>
      <c r="F378" s="23"/>
    </row>
    <row r="379" spans="1:6" ht="38.25" customHeight="1">
      <c r="A379" s="22">
        <v>9</v>
      </c>
      <c r="B379" s="226" t="s">
        <v>144</v>
      </c>
      <c r="C379" s="227" t="s">
        <v>112</v>
      </c>
      <c r="D379" s="228" t="s">
        <v>112</v>
      </c>
      <c r="E379" s="64">
        <v>0</v>
      </c>
      <c r="F379" s="23"/>
    </row>
    <row r="380" spans="1:6" ht="12.75">
      <c r="A380" s="22">
        <v>10</v>
      </c>
      <c r="B380" s="226" t="s">
        <v>185</v>
      </c>
      <c r="C380" s="227"/>
      <c r="D380" s="228"/>
      <c r="E380" s="64">
        <v>9805701</v>
      </c>
      <c r="F380" s="23"/>
    </row>
    <row r="381" spans="1:6" ht="27" customHeight="1">
      <c r="A381" s="22">
        <v>11</v>
      </c>
      <c r="B381" s="226" t="s">
        <v>186</v>
      </c>
      <c r="C381" s="227"/>
      <c r="D381" s="228"/>
      <c r="E381" s="64">
        <v>172250</v>
      </c>
      <c r="F381" s="23"/>
    </row>
    <row r="382" spans="1:5" ht="27.75" customHeight="1">
      <c r="A382" s="22">
        <v>12</v>
      </c>
      <c r="B382" s="226" t="s">
        <v>187</v>
      </c>
      <c r="C382" s="227"/>
      <c r="D382" s="228"/>
      <c r="E382" s="64">
        <v>12000</v>
      </c>
    </row>
    <row r="383" spans="1:5" ht="12.75">
      <c r="A383" s="292" t="s">
        <v>87</v>
      </c>
      <c r="B383" s="293"/>
      <c r="C383" s="293"/>
      <c r="D383" s="294"/>
      <c r="E383" s="37">
        <f>SUM(E384:E386)</f>
        <v>2821000</v>
      </c>
    </row>
    <row r="384" spans="1:6" ht="12.75">
      <c r="A384" s="195">
        <v>1</v>
      </c>
      <c r="B384" s="226" t="s">
        <v>93</v>
      </c>
      <c r="C384" s="227"/>
      <c r="D384" s="228"/>
      <c r="E384" s="64">
        <v>2790000</v>
      </c>
      <c r="F384" s="23"/>
    </row>
    <row r="385" spans="1:6" ht="12.75">
      <c r="A385" s="22">
        <v>2</v>
      </c>
      <c r="B385" s="226" t="s">
        <v>94</v>
      </c>
      <c r="C385" s="227"/>
      <c r="D385" s="228"/>
      <c r="E385" s="64">
        <v>16000</v>
      </c>
      <c r="F385" s="23"/>
    </row>
    <row r="386" spans="1:6" ht="12.75">
      <c r="A386" s="22">
        <v>3</v>
      </c>
      <c r="B386" s="226" t="s">
        <v>148</v>
      </c>
      <c r="C386" s="227"/>
      <c r="D386" s="228"/>
      <c r="E386" s="64">
        <v>15000</v>
      </c>
      <c r="F386" s="23"/>
    </row>
    <row r="387" spans="1:5" ht="12.75">
      <c r="A387" s="299" t="s">
        <v>57</v>
      </c>
      <c r="B387" s="300"/>
      <c r="C387" s="300"/>
      <c r="D387" s="301"/>
      <c r="E387" s="37">
        <f>SUM(E388:E409)</f>
        <v>20412746</v>
      </c>
    </row>
    <row r="388" spans="1:5" s="23" customFormat="1" ht="12.75">
      <c r="A388" s="195">
        <v>1</v>
      </c>
      <c r="B388" s="226" t="s">
        <v>66</v>
      </c>
      <c r="C388" s="227" t="s">
        <v>66</v>
      </c>
      <c r="D388" s="228" t="s">
        <v>66</v>
      </c>
      <c r="E388" s="64">
        <v>2368370</v>
      </c>
    </row>
    <row r="389" spans="1:5" s="23" customFormat="1" ht="12.75">
      <c r="A389" s="195">
        <v>2</v>
      </c>
      <c r="B389" s="226" t="s">
        <v>67</v>
      </c>
      <c r="C389" s="227" t="s">
        <v>67</v>
      </c>
      <c r="D389" s="228" t="s">
        <v>67</v>
      </c>
      <c r="E389" s="64">
        <v>4244551</v>
      </c>
    </row>
    <row r="390" spans="1:5" s="23" customFormat="1" ht="12.75">
      <c r="A390" s="195">
        <v>3</v>
      </c>
      <c r="B390" s="226" t="s">
        <v>68</v>
      </c>
      <c r="C390" s="227" t="s">
        <v>68</v>
      </c>
      <c r="D390" s="228" t="s">
        <v>68</v>
      </c>
      <c r="E390" s="64">
        <v>1717117</v>
      </c>
    </row>
    <row r="391" spans="1:5" s="23" customFormat="1" ht="12.75">
      <c r="A391" s="195">
        <v>4</v>
      </c>
      <c r="B391" s="226" t="s">
        <v>69</v>
      </c>
      <c r="C391" s="227" t="s">
        <v>69</v>
      </c>
      <c r="D391" s="228" t="s">
        <v>69</v>
      </c>
      <c r="E391" s="64">
        <v>3714004</v>
      </c>
    </row>
    <row r="392" spans="1:5" s="23" customFormat="1" ht="12.75">
      <c r="A392" s="195">
        <v>5</v>
      </c>
      <c r="B392" s="256" t="s">
        <v>70</v>
      </c>
      <c r="C392" s="257" t="s">
        <v>70</v>
      </c>
      <c r="D392" s="258" t="s">
        <v>70</v>
      </c>
      <c r="E392" s="62">
        <v>2505031</v>
      </c>
    </row>
    <row r="393" spans="1:5" s="23" customFormat="1" ht="39.75" customHeight="1">
      <c r="A393" s="195">
        <v>6</v>
      </c>
      <c r="B393" s="226" t="s">
        <v>189</v>
      </c>
      <c r="C393" s="227" t="s">
        <v>81</v>
      </c>
      <c r="D393" s="228" t="s">
        <v>81</v>
      </c>
      <c r="E393" s="62">
        <v>3200400</v>
      </c>
    </row>
    <row r="394" spans="1:5" s="23" customFormat="1" ht="27" customHeight="1">
      <c r="A394" s="195">
        <v>7</v>
      </c>
      <c r="B394" s="226" t="s">
        <v>105</v>
      </c>
      <c r="C394" s="227"/>
      <c r="D394" s="228"/>
      <c r="E394" s="62">
        <v>2000000</v>
      </c>
    </row>
    <row r="395" spans="1:5" s="23" customFormat="1" ht="27" customHeight="1">
      <c r="A395" s="195">
        <v>8</v>
      </c>
      <c r="B395" s="226" t="s">
        <v>160</v>
      </c>
      <c r="C395" s="227"/>
      <c r="D395" s="228"/>
      <c r="E395" s="62">
        <v>373000</v>
      </c>
    </row>
    <row r="396" spans="1:5" s="23" customFormat="1" ht="27" customHeight="1">
      <c r="A396" s="195">
        <v>9</v>
      </c>
      <c r="B396" s="226" t="s">
        <v>107</v>
      </c>
      <c r="C396" s="227" t="s">
        <v>107</v>
      </c>
      <c r="D396" s="228" t="s">
        <v>107</v>
      </c>
      <c r="E396" s="62">
        <v>97000</v>
      </c>
    </row>
    <row r="397" spans="1:5" s="23" customFormat="1" ht="27" customHeight="1">
      <c r="A397" s="195">
        <v>10</v>
      </c>
      <c r="B397" s="226" t="s">
        <v>108</v>
      </c>
      <c r="C397" s="227" t="s">
        <v>108</v>
      </c>
      <c r="D397" s="228" t="s">
        <v>108</v>
      </c>
      <c r="E397" s="62">
        <v>49000</v>
      </c>
    </row>
    <row r="398" spans="1:5" s="23" customFormat="1" ht="12.75">
      <c r="A398" s="195">
        <v>11</v>
      </c>
      <c r="B398" s="226" t="s">
        <v>71</v>
      </c>
      <c r="C398" s="227" t="s">
        <v>66</v>
      </c>
      <c r="D398" s="228" t="s">
        <v>66</v>
      </c>
      <c r="E398" s="62">
        <v>8000</v>
      </c>
    </row>
    <row r="399" spans="1:5" s="23" customFormat="1" ht="12.75">
      <c r="A399" s="195">
        <v>12</v>
      </c>
      <c r="B399" s="226" t="s">
        <v>72</v>
      </c>
      <c r="C399" s="227" t="s">
        <v>67</v>
      </c>
      <c r="D399" s="228" t="s">
        <v>67</v>
      </c>
      <c r="E399" s="62">
        <v>13900</v>
      </c>
    </row>
    <row r="400" spans="1:5" s="23" customFormat="1" ht="12.75">
      <c r="A400" s="195">
        <v>13</v>
      </c>
      <c r="B400" s="226" t="s">
        <v>73</v>
      </c>
      <c r="C400" s="227" t="s">
        <v>68</v>
      </c>
      <c r="D400" s="228" t="s">
        <v>68</v>
      </c>
      <c r="E400" s="62">
        <v>6500</v>
      </c>
    </row>
    <row r="401" spans="1:5" s="23" customFormat="1" ht="12.75">
      <c r="A401" s="195">
        <v>14</v>
      </c>
      <c r="B401" s="226" t="s">
        <v>74</v>
      </c>
      <c r="C401" s="227" t="s">
        <v>69</v>
      </c>
      <c r="D401" s="228" t="s">
        <v>69</v>
      </c>
      <c r="E401" s="62">
        <v>13000</v>
      </c>
    </row>
    <row r="402" spans="1:5" s="23" customFormat="1" ht="12.75">
      <c r="A402" s="195">
        <v>15</v>
      </c>
      <c r="B402" s="256" t="s">
        <v>75</v>
      </c>
      <c r="C402" s="257" t="s">
        <v>70</v>
      </c>
      <c r="D402" s="258" t="s">
        <v>70</v>
      </c>
      <c r="E402" s="62">
        <v>8521</v>
      </c>
    </row>
    <row r="403" spans="1:5" s="23" customFormat="1" ht="39" customHeight="1">
      <c r="A403" s="195">
        <v>16</v>
      </c>
      <c r="B403" s="226" t="s">
        <v>152</v>
      </c>
      <c r="C403" s="227" t="s">
        <v>82</v>
      </c>
      <c r="D403" s="228" t="s">
        <v>82</v>
      </c>
      <c r="E403" s="62">
        <v>45200</v>
      </c>
    </row>
    <row r="404" spans="1:7" s="23" customFormat="1" ht="38.25" customHeight="1">
      <c r="A404" s="195">
        <v>17</v>
      </c>
      <c r="B404" s="226" t="s">
        <v>151</v>
      </c>
      <c r="C404" s="227" t="s">
        <v>84</v>
      </c>
      <c r="D404" s="228" t="s">
        <v>84</v>
      </c>
      <c r="E404" s="62">
        <v>35400</v>
      </c>
      <c r="G404" s="73"/>
    </row>
    <row r="405" spans="1:5" s="23" customFormat="1" ht="25.5" customHeight="1">
      <c r="A405" s="195">
        <v>18</v>
      </c>
      <c r="B405" s="226" t="s">
        <v>76</v>
      </c>
      <c r="C405" s="227" t="s">
        <v>66</v>
      </c>
      <c r="D405" s="228" t="s">
        <v>66</v>
      </c>
      <c r="E405" s="62">
        <v>0</v>
      </c>
    </row>
    <row r="406" spans="1:5" s="23" customFormat="1" ht="27" customHeight="1">
      <c r="A406" s="195">
        <v>19</v>
      </c>
      <c r="B406" s="226" t="s">
        <v>77</v>
      </c>
      <c r="C406" s="227" t="s">
        <v>67</v>
      </c>
      <c r="D406" s="228" t="s">
        <v>67</v>
      </c>
      <c r="E406" s="62">
        <v>4752</v>
      </c>
    </row>
    <row r="407" spans="1:5" s="23" customFormat="1" ht="27.75" customHeight="1">
      <c r="A407" s="195">
        <v>20</v>
      </c>
      <c r="B407" s="226" t="s">
        <v>78</v>
      </c>
      <c r="C407" s="227" t="s">
        <v>68</v>
      </c>
      <c r="D407" s="228" t="s">
        <v>68</v>
      </c>
      <c r="E407" s="62">
        <v>0</v>
      </c>
    </row>
    <row r="408" spans="1:5" s="23" customFormat="1" ht="26.25" customHeight="1">
      <c r="A408" s="195">
        <v>21</v>
      </c>
      <c r="B408" s="226" t="s">
        <v>79</v>
      </c>
      <c r="C408" s="227" t="s">
        <v>69</v>
      </c>
      <c r="D408" s="228" t="s">
        <v>69</v>
      </c>
      <c r="E408" s="62">
        <v>0</v>
      </c>
    </row>
    <row r="409" spans="1:5" ht="24.75" customHeight="1">
      <c r="A409" s="195">
        <v>22</v>
      </c>
      <c r="B409" s="256" t="s">
        <v>80</v>
      </c>
      <c r="C409" s="257" t="s">
        <v>70</v>
      </c>
      <c r="D409" s="258" t="s">
        <v>70</v>
      </c>
      <c r="E409" s="62">
        <v>9000</v>
      </c>
    </row>
    <row r="410" spans="1:5" ht="12.75">
      <c r="A410" s="292" t="s">
        <v>88</v>
      </c>
      <c r="B410" s="293"/>
      <c r="C410" s="293"/>
      <c r="D410" s="294"/>
      <c r="E410" s="37">
        <f>SUM(E411:E414)</f>
        <v>8986000</v>
      </c>
    </row>
    <row r="411" spans="1:5" s="23" customFormat="1" ht="32.25" customHeight="1">
      <c r="A411" s="22">
        <v>1</v>
      </c>
      <c r="B411" s="226" t="s">
        <v>327</v>
      </c>
      <c r="C411" s="227"/>
      <c r="D411" s="228"/>
      <c r="E411" s="130">
        <v>1500000</v>
      </c>
    </row>
    <row r="412" spans="1:7" ht="36.75" customHeight="1">
      <c r="A412" s="22">
        <v>2</v>
      </c>
      <c r="B412" s="226" t="s">
        <v>113</v>
      </c>
      <c r="C412" s="227"/>
      <c r="D412" s="228"/>
      <c r="E412" s="64">
        <v>7000000</v>
      </c>
      <c r="F412" s="23"/>
      <c r="G412" s="23"/>
    </row>
    <row r="413" spans="1:7" ht="41.25" customHeight="1">
      <c r="A413" s="42">
        <v>3</v>
      </c>
      <c r="B413" s="226" t="s">
        <v>89</v>
      </c>
      <c r="C413" s="227" t="s">
        <v>83</v>
      </c>
      <c r="D413" s="228" t="s">
        <v>83</v>
      </c>
      <c r="E413" s="62">
        <v>386000</v>
      </c>
      <c r="F413" s="23"/>
      <c r="G413" s="23"/>
    </row>
    <row r="414" spans="1:6" ht="38.25" customHeight="1" thickBot="1">
      <c r="A414" s="42">
        <v>4</v>
      </c>
      <c r="B414" s="256" t="s">
        <v>90</v>
      </c>
      <c r="C414" s="257" t="s">
        <v>85</v>
      </c>
      <c r="D414" s="258" t="s">
        <v>85</v>
      </c>
      <c r="E414" s="62">
        <v>100000</v>
      </c>
      <c r="F414" s="23"/>
    </row>
    <row r="415" spans="1:5" ht="20.25">
      <c r="A415" s="306" t="s">
        <v>31</v>
      </c>
      <c r="B415" s="307"/>
      <c r="C415" s="307"/>
      <c r="D415" s="308"/>
      <c r="E415" s="196">
        <f>E359+E339+E311</f>
        <v>76401009</v>
      </c>
    </row>
    <row r="416" spans="1:5" ht="15.75">
      <c r="A416" s="9"/>
      <c r="B416" s="9"/>
      <c r="C416" s="10"/>
      <c r="D416"/>
      <c r="E416"/>
    </row>
    <row r="417" spans="1:5" ht="12.75">
      <c r="A417" s="303" t="s">
        <v>32</v>
      </c>
      <c r="B417" s="303"/>
      <c r="C417" s="303"/>
      <c r="D417"/>
      <c r="E417"/>
    </row>
    <row r="418" spans="1:5" ht="24" customHeight="1">
      <c r="A418" s="304" t="s">
        <v>33</v>
      </c>
      <c r="B418" s="304"/>
      <c r="C418" s="304"/>
      <c r="D418" s="311" t="s">
        <v>44</v>
      </c>
      <c r="E418" s="311"/>
    </row>
    <row r="419" spans="1:5" ht="12.75">
      <c r="A419" s="302" t="s">
        <v>38</v>
      </c>
      <c r="B419" s="302"/>
      <c r="C419" s="302"/>
      <c r="D419" s="305" t="s">
        <v>36</v>
      </c>
      <c r="E419" s="305"/>
    </row>
    <row r="420" spans="1:5" ht="12.75">
      <c r="A420" s="12"/>
      <c r="B420" s="11"/>
      <c r="C420" s="13"/>
      <c r="D420"/>
      <c r="E420"/>
    </row>
    <row r="421" spans="1:5" ht="12.75">
      <c r="A421" s="12"/>
      <c r="B421" s="11"/>
      <c r="C421" s="13"/>
      <c r="D421"/>
      <c r="E421"/>
    </row>
    <row r="422" spans="1:16" ht="12.75">
      <c r="A422" s="12"/>
      <c r="B422" s="11"/>
      <c r="C422" s="13"/>
      <c r="D422"/>
      <c r="E422"/>
      <c r="N422" s="23"/>
      <c r="O422" s="23"/>
      <c r="P422" s="23"/>
    </row>
    <row r="423" spans="1:16" ht="15" customHeight="1" hidden="1">
      <c r="A423" s="12"/>
      <c r="B423" s="11"/>
      <c r="C423" s="13"/>
      <c r="D423"/>
      <c r="E423"/>
      <c r="N423" s="23"/>
      <c r="O423" s="23"/>
      <c r="P423" s="23"/>
    </row>
    <row r="424" spans="1:16" ht="12.75" customHeight="1" hidden="1">
      <c r="A424" s="302" t="s">
        <v>34</v>
      </c>
      <c r="B424" s="302"/>
      <c r="C424" s="302"/>
      <c r="D424"/>
      <c r="E424"/>
      <c r="N424" s="23"/>
      <c r="O424" s="23"/>
      <c r="P424" s="23"/>
    </row>
    <row r="425" spans="1:16" ht="12.75" customHeight="1" hidden="1">
      <c r="A425" s="302" t="s">
        <v>35</v>
      </c>
      <c r="B425" s="302"/>
      <c r="C425" s="302"/>
      <c r="D425"/>
      <c r="E425"/>
      <c r="N425" s="23"/>
      <c r="O425" s="23"/>
      <c r="P425" s="23"/>
    </row>
    <row r="426" spans="1:16" ht="12.75">
      <c r="A426" s="12"/>
      <c r="B426" s="11"/>
      <c r="C426" s="13"/>
      <c r="D426"/>
      <c r="E426"/>
      <c r="N426" s="23"/>
      <c r="O426" s="23"/>
      <c r="P426" s="23"/>
    </row>
    <row r="427" spans="1:16" ht="12.75">
      <c r="A427" s="12"/>
      <c r="B427" s="11"/>
      <c r="C427" s="13"/>
      <c r="D427"/>
      <c r="E427"/>
      <c r="N427" s="23"/>
      <c r="O427" s="23"/>
      <c r="P427" s="23"/>
    </row>
    <row r="428" spans="1:16" ht="12.75">
      <c r="A428" s="12"/>
      <c r="B428" s="11"/>
      <c r="C428" s="13"/>
      <c r="D428"/>
      <c r="E428"/>
      <c r="N428" s="23"/>
      <c r="O428" s="23"/>
      <c r="P428" s="23"/>
    </row>
    <row r="429" spans="1:16" ht="12.75">
      <c r="A429" s="12"/>
      <c r="B429" s="11"/>
      <c r="C429" s="13"/>
      <c r="D429"/>
      <c r="E429"/>
      <c r="N429" s="23"/>
      <c r="O429" s="23"/>
      <c r="P429" s="23"/>
    </row>
    <row r="430" spans="1:16" ht="12.75">
      <c r="A430" s="12"/>
      <c r="B430" s="11"/>
      <c r="C430" s="13"/>
      <c r="D430"/>
      <c r="E430"/>
      <c r="N430" s="23"/>
      <c r="O430" s="23"/>
      <c r="P430" s="23"/>
    </row>
    <row r="431" spans="1:16" ht="14.25" customHeight="1">
      <c r="A431" s="12"/>
      <c r="B431" s="11"/>
      <c r="C431" s="13"/>
      <c r="D431"/>
      <c r="E431"/>
      <c r="N431" s="23"/>
      <c r="O431" s="23"/>
      <c r="P431" s="23"/>
    </row>
    <row r="432" spans="1:16" ht="13.5" customHeight="1">
      <c r="A432" s="12"/>
      <c r="B432" s="11"/>
      <c r="C432" s="13"/>
      <c r="D432"/>
      <c r="E432"/>
      <c r="N432" s="23"/>
      <c r="O432" s="23"/>
      <c r="P432" s="23"/>
    </row>
    <row r="433" spans="1:16" ht="12.75">
      <c r="A433" s="12"/>
      <c r="B433" s="11"/>
      <c r="C433" s="13"/>
      <c r="D433"/>
      <c r="E433"/>
      <c r="N433" s="23"/>
      <c r="O433" s="23"/>
      <c r="P433" s="23"/>
    </row>
    <row r="434" spans="1:16" ht="12.75">
      <c r="A434" s="12"/>
      <c r="B434" s="11"/>
      <c r="C434" s="13"/>
      <c r="D434"/>
      <c r="E434"/>
      <c r="N434" s="60"/>
      <c r="O434" s="60"/>
      <c r="P434" s="23"/>
    </row>
    <row r="435" spans="1:16" ht="12.75">
      <c r="A435" s="12"/>
      <c r="B435" s="11"/>
      <c r="C435" s="13"/>
      <c r="D435"/>
      <c r="E435"/>
      <c r="N435" s="298"/>
      <c r="O435" s="298"/>
      <c r="P435" s="23"/>
    </row>
    <row r="436" spans="1:16" ht="12.75">
      <c r="A436" s="12"/>
      <c r="B436" s="11" t="s">
        <v>17</v>
      </c>
      <c r="C436" s="13"/>
      <c r="D436"/>
      <c r="E436"/>
      <c r="N436" s="23"/>
      <c r="O436" s="60"/>
      <c r="P436" s="23"/>
    </row>
    <row r="437" spans="1:16" ht="12.75">
      <c r="A437" s="12"/>
      <c r="B437" s="11"/>
      <c r="C437" s="13"/>
      <c r="D437"/>
      <c r="E437"/>
      <c r="N437" s="23"/>
      <c r="O437" s="60"/>
      <c r="P437" s="23"/>
    </row>
    <row r="438" spans="1:16" ht="12.75">
      <c r="A438" s="12"/>
      <c r="B438" s="11"/>
      <c r="C438" s="13"/>
      <c r="D438"/>
      <c r="E438"/>
      <c r="N438" s="23"/>
      <c r="O438" s="60"/>
      <c r="P438" s="23"/>
    </row>
    <row r="439" spans="1:16" ht="12.75">
      <c r="A439" s="12"/>
      <c r="B439" s="11"/>
      <c r="C439" s="13"/>
      <c r="D439"/>
      <c r="E439"/>
      <c r="N439" s="23"/>
      <c r="O439" s="60"/>
      <c r="P439" s="23"/>
    </row>
    <row r="440" spans="1:16" ht="12.75">
      <c r="A440" s="12"/>
      <c r="B440" s="11"/>
      <c r="C440" s="13"/>
      <c r="D440"/>
      <c r="E440"/>
      <c r="N440" s="23"/>
      <c r="O440" s="23"/>
      <c r="P440" s="23"/>
    </row>
    <row r="441" spans="1:16" ht="12.75">
      <c r="A441" s="12"/>
      <c r="B441" s="11"/>
      <c r="C441" s="13"/>
      <c r="D441"/>
      <c r="E441"/>
      <c r="N441" s="23"/>
      <c r="O441" s="23"/>
      <c r="P441" s="23"/>
    </row>
    <row r="442" spans="1:5" ht="12.75">
      <c r="A442" s="12"/>
      <c r="B442" s="11"/>
      <c r="C442" s="13"/>
      <c r="D442"/>
      <c r="E442"/>
    </row>
    <row r="443" spans="1:5" ht="12.75">
      <c r="A443" s="12"/>
      <c r="B443" s="11"/>
      <c r="C443" s="13"/>
      <c r="D443"/>
      <c r="E443"/>
    </row>
    <row r="444" spans="1:5" ht="12.75">
      <c r="A444" s="12"/>
      <c r="B444" s="11"/>
      <c r="C444" s="13"/>
      <c r="D444"/>
      <c r="E444"/>
    </row>
    <row r="445" spans="1:5" ht="12.75">
      <c r="A445" s="12"/>
      <c r="B445" s="11"/>
      <c r="C445" s="13"/>
      <c r="D445"/>
      <c r="E445"/>
    </row>
    <row r="446" spans="1:5" ht="12.75">
      <c r="A446" s="12"/>
      <c r="B446" s="11"/>
      <c r="C446" s="13"/>
      <c r="D446"/>
      <c r="E446"/>
    </row>
    <row r="447" spans="1:5" ht="12.75">
      <c r="A447" s="12"/>
      <c r="B447" s="11"/>
      <c r="C447" s="13"/>
      <c r="D447"/>
      <c r="E447"/>
    </row>
    <row r="448" spans="1:5" ht="12.75">
      <c r="A448" s="12"/>
      <c r="B448" s="11"/>
      <c r="C448" s="13"/>
      <c r="D448"/>
      <c r="E448"/>
    </row>
    <row r="449" spans="1:5" ht="12.75">
      <c r="A449" s="12"/>
      <c r="B449" s="11"/>
      <c r="C449" s="13"/>
      <c r="D449"/>
      <c r="E449"/>
    </row>
    <row r="450" spans="1:5" ht="12.75">
      <c r="A450" s="12"/>
      <c r="B450" s="11"/>
      <c r="C450" s="13"/>
      <c r="D450"/>
      <c r="E450"/>
    </row>
    <row r="451" spans="1:5" ht="12.75">
      <c r="A451" s="12"/>
      <c r="B451" s="11"/>
      <c r="C451" s="13"/>
      <c r="D451"/>
      <c r="E451"/>
    </row>
    <row r="452" spans="1:5" ht="12.75">
      <c r="A452" s="12"/>
      <c r="B452" s="11"/>
      <c r="C452" s="13"/>
      <c r="D452"/>
      <c r="E452"/>
    </row>
    <row r="453" spans="1:5" ht="12.75">
      <c r="A453" s="12"/>
      <c r="B453" s="11"/>
      <c r="C453" s="13"/>
      <c r="D453"/>
      <c r="E453"/>
    </row>
    <row r="454" spans="1:5" ht="12.75">
      <c r="A454" s="12"/>
      <c r="B454" s="11"/>
      <c r="C454" s="13"/>
      <c r="D454"/>
      <c r="E454"/>
    </row>
    <row r="455" spans="1:5" ht="12.75">
      <c r="A455" s="12"/>
      <c r="B455" s="11"/>
      <c r="C455" s="13"/>
      <c r="D455"/>
      <c r="E455"/>
    </row>
    <row r="456" spans="1:5" ht="12.75">
      <c r="A456" s="12"/>
      <c r="B456" s="11"/>
      <c r="C456" s="13"/>
      <c r="D456"/>
      <c r="E456"/>
    </row>
    <row r="457" spans="1:5" ht="12.75">
      <c r="A457" s="12"/>
      <c r="B457" s="11"/>
      <c r="C457" s="13"/>
      <c r="D457"/>
      <c r="E457"/>
    </row>
    <row r="458" spans="1:5" ht="12.75">
      <c r="A458" s="12"/>
      <c r="B458" s="11"/>
      <c r="C458" s="13"/>
      <c r="D458"/>
      <c r="E458"/>
    </row>
    <row r="459" spans="1:5" ht="12.75">
      <c r="A459" s="12"/>
      <c r="B459" s="11"/>
      <c r="C459" s="13"/>
      <c r="D459"/>
      <c r="E459"/>
    </row>
    <row r="460" spans="1:5" ht="12.75">
      <c r="A460" s="12"/>
      <c r="B460" s="11"/>
      <c r="C460" s="13"/>
      <c r="D460"/>
      <c r="E460"/>
    </row>
    <row r="461" spans="1:5" ht="12.75">
      <c r="A461" s="12"/>
      <c r="B461" s="11"/>
      <c r="C461" s="13"/>
      <c r="D461"/>
      <c r="E461"/>
    </row>
    <row r="462" spans="1:5" ht="12.75">
      <c r="A462" s="12"/>
      <c r="B462" s="11"/>
      <c r="C462" s="13"/>
      <c r="D462"/>
      <c r="E462"/>
    </row>
    <row r="463" spans="1:5" ht="12.75">
      <c r="A463" s="12"/>
      <c r="B463" s="11"/>
      <c r="C463" s="13"/>
      <c r="D463"/>
      <c r="E463"/>
    </row>
    <row r="464" spans="1:5" ht="12.75">
      <c r="A464" s="12"/>
      <c r="B464" s="11"/>
      <c r="C464" s="13"/>
      <c r="D464"/>
      <c r="E464"/>
    </row>
    <row r="465" spans="1:5" ht="12.75">
      <c r="A465" s="12"/>
      <c r="B465" s="11"/>
      <c r="C465" s="13"/>
      <c r="D465"/>
      <c r="E465"/>
    </row>
    <row r="466" spans="1:5" ht="12.75">
      <c r="A466" s="12"/>
      <c r="B466" s="11"/>
      <c r="C466" s="13"/>
      <c r="D466"/>
      <c r="E466"/>
    </row>
    <row r="467" spans="1:5" ht="12.75">
      <c r="A467" s="12"/>
      <c r="B467" s="11"/>
      <c r="C467" s="13"/>
      <c r="D467"/>
      <c r="E467"/>
    </row>
    <row r="468" spans="1:5" ht="12.75">
      <c r="A468" s="12"/>
      <c r="B468" s="11"/>
      <c r="C468" s="13"/>
      <c r="D468"/>
      <c r="E468"/>
    </row>
    <row r="469" spans="1:5" ht="12.75">
      <c r="A469" s="12"/>
      <c r="B469" s="11"/>
      <c r="C469" s="13"/>
      <c r="D469"/>
      <c r="E469"/>
    </row>
    <row r="470" spans="1:5" ht="12.75">
      <c r="A470" s="12"/>
      <c r="B470" s="11"/>
      <c r="C470" s="13"/>
      <c r="D470"/>
      <c r="E470"/>
    </row>
    <row r="471" spans="1:5" ht="12.75">
      <c r="A471" s="12"/>
      <c r="B471" s="11"/>
      <c r="C471" s="13"/>
      <c r="D471"/>
      <c r="E471"/>
    </row>
    <row r="472" spans="1:5" ht="12.75">
      <c r="A472" s="12"/>
      <c r="B472" s="11"/>
      <c r="C472" s="13"/>
      <c r="D472"/>
      <c r="E472"/>
    </row>
    <row r="473" spans="1:5" ht="12.75">
      <c r="A473" s="12"/>
      <c r="B473" s="11"/>
      <c r="C473" s="13"/>
      <c r="D473"/>
      <c r="E473"/>
    </row>
    <row r="474" spans="1:5" ht="12.75">
      <c r="A474" s="12"/>
      <c r="B474" s="11"/>
      <c r="C474" s="13"/>
      <c r="D474"/>
      <c r="E474"/>
    </row>
    <row r="475" spans="1:5" ht="12.75">
      <c r="A475" s="12"/>
      <c r="B475" s="11"/>
      <c r="C475" s="13"/>
      <c r="D475"/>
      <c r="E475"/>
    </row>
    <row r="476" spans="1:5" ht="12.75">
      <c r="A476" s="12"/>
      <c r="B476" s="11"/>
      <c r="C476" s="13"/>
      <c r="D476"/>
      <c r="E476"/>
    </row>
    <row r="477" spans="1:5" ht="12.75">
      <c r="A477" s="12"/>
      <c r="B477" s="11"/>
      <c r="C477" s="13"/>
      <c r="D477"/>
      <c r="E477"/>
    </row>
    <row r="478" spans="1:5" ht="12.75">
      <c r="A478" s="12"/>
      <c r="B478" s="11"/>
      <c r="C478" s="13"/>
      <c r="D478"/>
      <c r="E478"/>
    </row>
    <row r="479" spans="1:5" ht="12.75">
      <c r="A479" s="12"/>
      <c r="B479" s="11"/>
      <c r="C479" s="13"/>
      <c r="D479"/>
      <c r="E479"/>
    </row>
    <row r="480" spans="1:5" ht="12.75">
      <c r="A480" s="12"/>
      <c r="B480" s="11"/>
      <c r="C480" s="13"/>
      <c r="D480"/>
      <c r="E480"/>
    </row>
    <row r="481" spans="1:5" ht="12.75">
      <c r="A481" s="12"/>
      <c r="B481" s="11"/>
      <c r="C481" s="13"/>
      <c r="D481"/>
      <c r="E481"/>
    </row>
    <row r="482" spans="1:5" ht="12.75">
      <c r="A482" s="12"/>
      <c r="B482" s="11"/>
      <c r="C482" s="13"/>
      <c r="D482"/>
      <c r="E482"/>
    </row>
    <row r="483" spans="1:5" ht="12.75">
      <c r="A483" s="12"/>
      <c r="B483" s="11"/>
      <c r="C483" s="13"/>
      <c r="D483"/>
      <c r="E483"/>
    </row>
    <row r="484" spans="1:5" ht="12.75">
      <c r="A484" s="12"/>
      <c r="B484" s="11"/>
      <c r="C484" s="13"/>
      <c r="D484"/>
      <c r="E484"/>
    </row>
    <row r="485" spans="1:5" ht="12.75">
      <c r="A485" s="12"/>
      <c r="B485" s="11"/>
      <c r="C485" s="13"/>
      <c r="D485"/>
      <c r="E485"/>
    </row>
    <row r="486" spans="1:5" ht="12.75">
      <c r="A486" s="12"/>
      <c r="B486" s="11"/>
      <c r="C486" s="13"/>
      <c r="D486"/>
      <c r="E486"/>
    </row>
    <row r="487" spans="1:5" ht="12.75">
      <c r="A487" s="12"/>
      <c r="B487" s="11"/>
      <c r="C487" s="13"/>
      <c r="D487"/>
      <c r="E487"/>
    </row>
    <row r="488" spans="1:5" ht="12.75">
      <c r="A488" s="12"/>
      <c r="B488" s="11"/>
      <c r="C488" s="13"/>
      <c r="D488"/>
      <c r="E488"/>
    </row>
    <row r="489" spans="1:5" ht="12.75">
      <c r="A489" s="12"/>
      <c r="B489" s="11"/>
      <c r="C489" s="13"/>
      <c r="D489"/>
      <c r="E489"/>
    </row>
    <row r="490" spans="1:5" ht="12.75">
      <c r="A490" s="12"/>
      <c r="B490" s="11"/>
      <c r="C490" s="13"/>
      <c r="D490"/>
      <c r="E490"/>
    </row>
    <row r="491" spans="1:5" ht="12.75">
      <c r="A491" s="12"/>
      <c r="B491" s="11"/>
      <c r="C491" s="13"/>
      <c r="D491"/>
      <c r="E491"/>
    </row>
    <row r="492" spans="1:5" ht="12.75">
      <c r="A492" s="12"/>
      <c r="B492" s="11"/>
      <c r="C492" s="13"/>
      <c r="D492"/>
      <c r="E492"/>
    </row>
    <row r="493" spans="1:5" ht="12.75">
      <c r="A493" s="12"/>
      <c r="B493" s="11"/>
      <c r="C493" s="13"/>
      <c r="D493"/>
      <c r="E493"/>
    </row>
    <row r="494" spans="1:5" ht="12.75">
      <c r="A494" s="12"/>
      <c r="B494" s="11"/>
      <c r="C494" s="13"/>
      <c r="D494"/>
      <c r="E494"/>
    </row>
    <row r="495" spans="1:5" ht="12.75">
      <c r="A495" s="12"/>
      <c r="B495" s="11"/>
      <c r="C495" s="13"/>
      <c r="D495"/>
      <c r="E495"/>
    </row>
    <row r="496" spans="1:5" ht="12.75">
      <c r="A496" s="12"/>
      <c r="B496" s="11"/>
      <c r="C496" s="13"/>
      <c r="D496"/>
      <c r="E496"/>
    </row>
    <row r="497" spans="1:5" ht="12.75">
      <c r="A497" s="12"/>
      <c r="B497" s="11"/>
      <c r="C497" s="13"/>
      <c r="D497"/>
      <c r="E497"/>
    </row>
    <row r="498" spans="1:5" ht="12.75">
      <c r="A498" s="12"/>
      <c r="B498" s="11"/>
      <c r="C498" s="13"/>
      <c r="D498"/>
      <c r="E498"/>
    </row>
    <row r="499" spans="1:5" ht="12.75">
      <c r="A499" s="2"/>
      <c r="C499" s="3"/>
      <c r="D499"/>
      <c r="E499"/>
    </row>
    <row r="500" spans="1:5" ht="12.75">
      <c r="A500" s="2"/>
      <c r="C500" s="3"/>
      <c r="D500"/>
      <c r="E500"/>
    </row>
    <row r="501" spans="1:5" ht="12.75">
      <c r="A501" s="2"/>
      <c r="C501" s="3"/>
      <c r="D501"/>
      <c r="E501"/>
    </row>
    <row r="502" spans="1:5" ht="12.75">
      <c r="A502" s="2"/>
      <c r="C502" s="3"/>
      <c r="D502"/>
      <c r="E502"/>
    </row>
    <row r="503" spans="1:5" ht="12.75">
      <c r="A503" s="2"/>
      <c r="C503" s="3"/>
      <c r="D503"/>
      <c r="E503"/>
    </row>
    <row r="504" spans="1:5" ht="12.75">
      <c r="A504" s="2"/>
      <c r="C504" s="3"/>
      <c r="D504"/>
      <c r="E504"/>
    </row>
    <row r="505" spans="1:5" ht="12.75">
      <c r="A505" s="2"/>
      <c r="C505" s="3"/>
      <c r="D505"/>
      <c r="E505"/>
    </row>
    <row r="506" spans="1:5" ht="12.75">
      <c r="A506" s="2"/>
      <c r="C506" s="3"/>
      <c r="D506"/>
      <c r="E506"/>
    </row>
    <row r="507" spans="1:5" ht="12.75">
      <c r="A507" s="2"/>
      <c r="C507" s="3"/>
      <c r="D507"/>
      <c r="E507"/>
    </row>
    <row r="508" spans="1:5" ht="12.75">
      <c r="A508" s="2"/>
      <c r="C508" s="3"/>
      <c r="D508"/>
      <c r="E508"/>
    </row>
    <row r="509" spans="1:5" ht="12.75">
      <c r="A509" s="2"/>
      <c r="C509" s="3"/>
      <c r="D509"/>
      <c r="E509"/>
    </row>
    <row r="510" spans="1:5" ht="12.75">
      <c r="A510" s="2"/>
      <c r="C510" s="3"/>
      <c r="D510"/>
      <c r="E510"/>
    </row>
    <row r="511" spans="1:5" ht="12.75">
      <c r="A511" s="2"/>
      <c r="C511" s="3"/>
      <c r="D511"/>
      <c r="E511"/>
    </row>
    <row r="512" spans="1:5" ht="12.75">
      <c r="A512" s="2"/>
      <c r="C512" s="3"/>
      <c r="D512"/>
      <c r="E512"/>
    </row>
    <row r="513" spans="1:5" ht="12.75">
      <c r="A513" s="2"/>
      <c r="C513" s="3"/>
      <c r="D513"/>
      <c r="E513"/>
    </row>
    <row r="514" spans="1:5" ht="12.75">
      <c r="A514" s="2"/>
      <c r="C514" s="3"/>
      <c r="D514"/>
      <c r="E514"/>
    </row>
    <row r="515" spans="1:5" ht="12.75">
      <c r="A515" s="2"/>
      <c r="C515" s="3"/>
      <c r="D515"/>
      <c r="E515"/>
    </row>
    <row r="516" spans="1:5" ht="12.75">
      <c r="A516" s="2"/>
      <c r="C516" s="3"/>
      <c r="D516"/>
      <c r="E516"/>
    </row>
    <row r="517" spans="1:5" ht="12.75">
      <c r="A517" s="2"/>
      <c r="C517" s="3"/>
      <c r="D517"/>
      <c r="E517"/>
    </row>
    <row r="518" spans="1:5" ht="12.75">
      <c r="A518" s="2"/>
      <c r="C518" s="3"/>
      <c r="D518"/>
      <c r="E518"/>
    </row>
    <row r="519" spans="1:5" ht="12.75">
      <c r="A519" s="2"/>
      <c r="C519" s="3"/>
      <c r="D519"/>
      <c r="E519"/>
    </row>
    <row r="520" spans="1:5" ht="12.75">
      <c r="A520" s="2"/>
      <c r="C520" s="3"/>
      <c r="D520"/>
      <c r="E520"/>
    </row>
    <row r="521" spans="1:5" ht="12.75">
      <c r="A521" s="2"/>
      <c r="C521" s="3"/>
      <c r="D521"/>
      <c r="E521"/>
    </row>
    <row r="522" spans="1:5" ht="12.75">
      <c r="A522" s="2"/>
      <c r="C522" s="3"/>
      <c r="D522"/>
      <c r="E522"/>
    </row>
    <row r="523" spans="1:5" ht="12.75">
      <c r="A523" s="2"/>
      <c r="C523" s="3"/>
      <c r="D523"/>
      <c r="E523"/>
    </row>
    <row r="524" spans="1:5" ht="12.75">
      <c r="A524" s="2"/>
      <c r="C524" s="3"/>
      <c r="D524"/>
      <c r="E524"/>
    </row>
    <row r="525" spans="1:5" ht="12.75">
      <c r="A525" s="2"/>
      <c r="C525" s="3"/>
      <c r="D525"/>
      <c r="E525"/>
    </row>
    <row r="526" spans="1:5" ht="12.75">
      <c r="A526" s="2"/>
      <c r="C526" s="3"/>
      <c r="D526"/>
      <c r="E526"/>
    </row>
    <row r="527" spans="1:5" ht="12.75">
      <c r="A527" s="2"/>
      <c r="C527" s="3"/>
      <c r="D527"/>
      <c r="E527"/>
    </row>
    <row r="528" spans="1:5" ht="12.75">
      <c r="A528" s="2"/>
      <c r="C528" s="3"/>
      <c r="D528"/>
      <c r="E528"/>
    </row>
    <row r="529" spans="1:5" ht="12.75">
      <c r="A529" s="2"/>
      <c r="C529" s="3"/>
      <c r="D529"/>
      <c r="E529"/>
    </row>
    <row r="530" spans="1:5" ht="12.75">
      <c r="A530" s="2"/>
      <c r="C530" s="3"/>
      <c r="D530"/>
      <c r="E530"/>
    </row>
    <row r="531" spans="1:5" ht="12.75">
      <c r="A531" s="2"/>
      <c r="C531" s="3"/>
      <c r="D531"/>
      <c r="E531"/>
    </row>
    <row r="532" spans="1:5" ht="12.75">
      <c r="A532" s="2"/>
      <c r="C532" s="3"/>
      <c r="D532"/>
      <c r="E532"/>
    </row>
    <row r="533" spans="1:5" ht="12.75">
      <c r="A533" s="2"/>
      <c r="C533" s="3"/>
      <c r="D533"/>
      <c r="E533"/>
    </row>
    <row r="534" spans="1:5" ht="12.75">
      <c r="A534" s="2"/>
      <c r="C534" s="3"/>
      <c r="D534"/>
      <c r="E534"/>
    </row>
    <row r="535" spans="1:5" ht="12.75">
      <c r="A535" s="2"/>
      <c r="C535" s="3"/>
      <c r="D535"/>
      <c r="E535"/>
    </row>
    <row r="536" spans="1:5" ht="12.75">
      <c r="A536" s="2"/>
      <c r="C536" s="3"/>
      <c r="D536"/>
      <c r="E536"/>
    </row>
    <row r="537" spans="1:5" ht="12.75">
      <c r="A537" s="2"/>
      <c r="C537" s="3"/>
      <c r="D537"/>
      <c r="E537"/>
    </row>
    <row r="538" spans="1:5" ht="12.75">
      <c r="A538" s="2"/>
      <c r="C538" s="3"/>
      <c r="D538"/>
      <c r="E538"/>
    </row>
    <row r="539" spans="1:5" ht="12.75">
      <c r="A539" s="2"/>
      <c r="C539" s="3"/>
      <c r="D539"/>
      <c r="E539"/>
    </row>
    <row r="540" spans="1:5" ht="12.75">
      <c r="A540" s="2"/>
      <c r="C540" s="3"/>
      <c r="D540"/>
      <c r="E540"/>
    </row>
    <row r="541" spans="1:5" ht="12.75">
      <c r="A541" s="2"/>
      <c r="C541" s="3"/>
      <c r="D541"/>
      <c r="E541"/>
    </row>
    <row r="542" spans="1:5" ht="12.75">
      <c r="A542" s="2"/>
      <c r="C542" s="3"/>
      <c r="D542"/>
      <c r="E542"/>
    </row>
    <row r="543" spans="1:5" ht="12.75">
      <c r="A543" s="2"/>
      <c r="C543" s="3"/>
      <c r="D543"/>
      <c r="E543"/>
    </row>
    <row r="544" spans="1:5" ht="12.75">
      <c r="A544" s="2"/>
      <c r="C544" s="3"/>
      <c r="D544"/>
      <c r="E544"/>
    </row>
    <row r="545" spans="1:5" ht="12.75">
      <c r="A545" s="2"/>
      <c r="C545" s="3"/>
      <c r="D545"/>
      <c r="E545"/>
    </row>
    <row r="546" spans="1:5" ht="12.75">
      <c r="A546" s="2"/>
      <c r="C546" s="3"/>
      <c r="D546"/>
      <c r="E546"/>
    </row>
    <row r="547" spans="1:5" ht="12.75">
      <c r="A547" s="2"/>
      <c r="C547" s="3"/>
      <c r="D547"/>
      <c r="E547"/>
    </row>
    <row r="548" spans="1:5" ht="12.75">
      <c r="A548" s="2"/>
      <c r="C548" s="3"/>
      <c r="D548"/>
      <c r="E548"/>
    </row>
    <row r="549" spans="1:5" ht="12.75">
      <c r="A549" s="2"/>
      <c r="C549" s="3"/>
      <c r="D549"/>
      <c r="E549"/>
    </row>
    <row r="550" spans="1:5" ht="12.75">
      <c r="A550" s="2"/>
      <c r="C550" s="3"/>
      <c r="D550"/>
      <c r="E550"/>
    </row>
    <row r="551" spans="1:5" ht="12.75">
      <c r="A551" s="2"/>
      <c r="C551" s="3"/>
      <c r="D551"/>
      <c r="E551"/>
    </row>
    <row r="552" spans="1:5" ht="12.75">
      <c r="A552" s="2"/>
      <c r="C552" s="3"/>
      <c r="D552"/>
      <c r="E552"/>
    </row>
    <row r="553" spans="1:5" ht="12.75">
      <c r="A553" s="2"/>
      <c r="C553" s="3"/>
      <c r="D553"/>
      <c r="E553"/>
    </row>
    <row r="554" spans="1:5" ht="12.75">
      <c r="A554" s="2"/>
      <c r="C554" s="3"/>
      <c r="D554"/>
      <c r="E554"/>
    </row>
    <row r="555" spans="1:5" ht="12.75">
      <c r="A555" s="2"/>
      <c r="C555" s="3"/>
      <c r="D555"/>
      <c r="E555"/>
    </row>
    <row r="556" spans="1:5" ht="12.75">
      <c r="A556" s="2"/>
      <c r="C556" s="3"/>
      <c r="D556"/>
      <c r="E556"/>
    </row>
    <row r="557" spans="1:5" ht="12.75">
      <c r="A557" s="2"/>
      <c r="C557" s="3"/>
      <c r="D557"/>
      <c r="E557"/>
    </row>
    <row r="558" spans="1:5" ht="12.75">
      <c r="A558" s="2"/>
      <c r="C558" s="3"/>
      <c r="D558"/>
      <c r="E558"/>
    </row>
    <row r="559" spans="1:5" ht="12.75">
      <c r="A559" s="2"/>
      <c r="C559" s="3"/>
      <c r="D559"/>
      <c r="E559"/>
    </row>
    <row r="560" spans="1:5" ht="12.75">
      <c r="A560" s="2"/>
      <c r="C560" s="3"/>
      <c r="D560"/>
      <c r="E560"/>
    </row>
    <row r="561" spans="1:5" ht="12.75">
      <c r="A561" s="2"/>
      <c r="C561" s="3"/>
      <c r="D561"/>
      <c r="E561"/>
    </row>
    <row r="562" spans="1:5" ht="12.75">
      <c r="A562" s="2"/>
      <c r="C562" s="3"/>
      <c r="D562"/>
      <c r="E562"/>
    </row>
    <row r="563" spans="1:5" ht="12.75">
      <c r="A563" s="2"/>
      <c r="C563" s="3"/>
      <c r="D563"/>
      <c r="E563"/>
    </row>
    <row r="564" spans="1:5" ht="12.75">
      <c r="A564" s="2"/>
      <c r="C564" s="3"/>
      <c r="D564"/>
      <c r="E564"/>
    </row>
    <row r="565" spans="1:5" ht="12.75">
      <c r="A565" s="2"/>
      <c r="C565" s="3"/>
      <c r="D565"/>
      <c r="E565"/>
    </row>
    <row r="566" spans="1:5" ht="12.75">
      <c r="A566" s="2"/>
      <c r="C566" s="3"/>
      <c r="D566"/>
      <c r="E566"/>
    </row>
    <row r="567" spans="1:5" ht="12.75">
      <c r="A567" s="2"/>
      <c r="C567" s="3"/>
      <c r="D567"/>
      <c r="E567"/>
    </row>
    <row r="568" spans="1:5" ht="12.75">
      <c r="A568" s="2"/>
      <c r="C568" s="3"/>
      <c r="D568"/>
      <c r="E568"/>
    </row>
    <row r="569" spans="1:5" ht="12.75">
      <c r="A569" s="2"/>
      <c r="C569" s="3"/>
      <c r="D569"/>
      <c r="E569"/>
    </row>
    <row r="570" spans="1:5" ht="12.75">
      <c r="A570" s="2"/>
      <c r="C570" s="3"/>
      <c r="D570"/>
      <c r="E570"/>
    </row>
    <row r="571" spans="1:5" ht="12.75">
      <c r="A571" s="2"/>
      <c r="C571" s="3"/>
      <c r="D571"/>
      <c r="E571"/>
    </row>
    <row r="572" spans="1:5" ht="12.75">
      <c r="A572" s="2"/>
      <c r="C572" s="3"/>
      <c r="D572"/>
      <c r="E572"/>
    </row>
    <row r="573" spans="1:5" ht="12.75">
      <c r="A573" s="2"/>
      <c r="C573" s="3"/>
      <c r="D573"/>
      <c r="E573"/>
    </row>
    <row r="574" spans="1:5" ht="12.75">
      <c r="A574" s="2"/>
      <c r="C574" s="3"/>
      <c r="D574"/>
      <c r="E574"/>
    </row>
    <row r="575" spans="1:5" ht="12.75">
      <c r="A575" s="2"/>
      <c r="C575" s="3"/>
      <c r="D575"/>
      <c r="E575"/>
    </row>
    <row r="576" spans="1:5" ht="12.75">
      <c r="A576" s="2"/>
      <c r="C576" s="3"/>
      <c r="D576"/>
      <c r="E576"/>
    </row>
    <row r="577" spans="1:5" ht="12.75">
      <c r="A577" s="2"/>
      <c r="C577" s="3"/>
      <c r="D577"/>
      <c r="E577"/>
    </row>
    <row r="578" spans="1:5" ht="12.75">
      <c r="A578" s="2"/>
      <c r="C578" s="3"/>
      <c r="D578"/>
      <c r="E578"/>
    </row>
    <row r="579" spans="1:5" ht="12.75">
      <c r="A579" s="2"/>
      <c r="C579" s="3"/>
      <c r="D579"/>
      <c r="E579"/>
    </row>
    <row r="580" spans="1:5" ht="12.75">
      <c r="A580" s="2"/>
      <c r="C580" s="3"/>
      <c r="D580"/>
      <c r="E580"/>
    </row>
    <row r="581" spans="1:5" ht="12.75">
      <c r="A581" s="2"/>
      <c r="C581" s="3"/>
      <c r="D581"/>
      <c r="E581"/>
    </row>
    <row r="582" spans="1:5" ht="12.75">
      <c r="A582" s="2"/>
      <c r="C582" s="3"/>
      <c r="D582"/>
      <c r="E582"/>
    </row>
    <row r="583" spans="1:5" ht="12.75">
      <c r="A583" s="2"/>
      <c r="C583" s="3"/>
      <c r="D583"/>
      <c r="E583"/>
    </row>
    <row r="584" spans="1:5" ht="12.75">
      <c r="A584" s="2"/>
      <c r="C584" s="3"/>
      <c r="D584"/>
      <c r="E584"/>
    </row>
    <row r="585" spans="1:5" ht="12.75">
      <c r="A585" s="2"/>
      <c r="C585" s="3"/>
      <c r="D585"/>
      <c r="E585"/>
    </row>
    <row r="586" spans="1:5" ht="12.75">
      <c r="A586" s="2"/>
      <c r="C586" s="3"/>
      <c r="D586"/>
      <c r="E586"/>
    </row>
    <row r="587" spans="1:5" ht="12.75">
      <c r="A587" s="2"/>
      <c r="C587" s="3"/>
      <c r="D587"/>
      <c r="E587"/>
    </row>
    <row r="588" spans="1:5" ht="12.75">
      <c r="A588" s="2"/>
      <c r="C588" s="3"/>
      <c r="D588"/>
      <c r="E588"/>
    </row>
    <row r="589" spans="1:5" ht="12.75">
      <c r="A589" s="2"/>
      <c r="C589" s="3"/>
      <c r="D589"/>
      <c r="E589"/>
    </row>
    <row r="590" spans="1:5" ht="12.75">
      <c r="A590" s="2"/>
      <c r="C590" s="3"/>
      <c r="D590"/>
      <c r="E590"/>
    </row>
    <row r="591" spans="1:5" ht="12.75">
      <c r="A591" s="2"/>
      <c r="C591" s="3"/>
      <c r="D591"/>
      <c r="E591"/>
    </row>
    <row r="592" spans="1:5" ht="12.75">
      <c r="A592" s="2"/>
      <c r="C592" s="3"/>
      <c r="D592"/>
      <c r="E592"/>
    </row>
    <row r="593" spans="1:5" ht="12.75">
      <c r="A593" s="2"/>
      <c r="C593" s="3"/>
      <c r="D593"/>
      <c r="E593"/>
    </row>
    <row r="594" spans="1:5" ht="12.75">
      <c r="A594" s="2"/>
      <c r="C594" s="3"/>
      <c r="D594"/>
      <c r="E594"/>
    </row>
    <row r="595" spans="1:5" ht="12.75">
      <c r="A595" s="2"/>
      <c r="C595" s="3"/>
      <c r="D595"/>
      <c r="E595"/>
    </row>
    <row r="596" spans="1:5" ht="12.75">
      <c r="A596" s="2"/>
      <c r="C596" s="3"/>
      <c r="D596"/>
      <c r="E596"/>
    </row>
    <row r="597" spans="1:5" ht="12.75">
      <c r="A597" s="2"/>
      <c r="C597" s="3"/>
      <c r="D597"/>
      <c r="E597"/>
    </row>
    <row r="598" spans="1:5" ht="12.75">
      <c r="A598" s="2"/>
      <c r="C598" s="3"/>
      <c r="D598"/>
      <c r="E598"/>
    </row>
    <row r="599" spans="1:5" ht="12.75">
      <c r="A599" s="2"/>
      <c r="C599" s="3"/>
      <c r="D599"/>
      <c r="E599"/>
    </row>
    <row r="600" spans="1:5" ht="12.75">
      <c r="A600" s="2"/>
      <c r="C600" s="3"/>
      <c r="D600"/>
      <c r="E600"/>
    </row>
    <row r="601" spans="1:5" ht="12.75">
      <c r="A601" s="2"/>
      <c r="C601" s="3"/>
      <c r="D601"/>
      <c r="E601"/>
    </row>
    <row r="602" spans="1:5" ht="12.75">
      <c r="A602" s="2"/>
      <c r="C602" s="3"/>
      <c r="D602"/>
      <c r="E602"/>
    </row>
    <row r="603" spans="1:5" ht="12.75">
      <c r="A603" s="2"/>
      <c r="C603" s="3"/>
      <c r="D603"/>
      <c r="E603"/>
    </row>
    <row r="604" spans="1:5" ht="12.75">
      <c r="A604" s="2"/>
      <c r="C604" s="3"/>
      <c r="D604"/>
      <c r="E604"/>
    </row>
    <row r="605" spans="1:5" ht="12.75">
      <c r="A605" s="2"/>
      <c r="C605" s="3"/>
      <c r="D605"/>
      <c r="E605"/>
    </row>
    <row r="606" spans="1:5" ht="12.75">
      <c r="A606" s="2"/>
      <c r="C606" s="3"/>
      <c r="D606"/>
      <c r="E606"/>
    </row>
    <row r="607" spans="1:5" ht="12.75">
      <c r="A607" s="2"/>
      <c r="C607" s="3"/>
      <c r="D607"/>
      <c r="E607"/>
    </row>
    <row r="608" spans="1:5" ht="12.75">
      <c r="A608" s="2"/>
      <c r="C608" s="3"/>
      <c r="D608"/>
      <c r="E608"/>
    </row>
    <row r="609" spans="1:5" ht="12.75">
      <c r="A609" s="2"/>
      <c r="C609" s="3"/>
      <c r="D609"/>
      <c r="E609"/>
    </row>
    <row r="610" spans="1:5" ht="12.75">
      <c r="A610" s="2"/>
      <c r="C610" s="3"/>
      <c r="D610"/>
      <c r="E610"/>
    </row>
    <row r="611" spans="1:5" ht="12.75">
      <c r="A611" s="2"/>
      <c r="C611" s="3"/>
      <c r="D611"/>
      <c r="E611"/>
    </row>
    <row r="612" spans="1:5" ht="12.75">
      <c r="A612" s="2"/>
      <c r="C612" s="3"/>
      <c r="D612"/>
      <c r="E612"/>
    </row>
    <row r="613" spans="1:5" ht="12.75">
      <c r="A613" s="2"/>
      <c r="C613" s="3"/>
      <c r="D613"/>
      <c r="E613"/>
    </row>
    <row r="614" spans="1:5" ht="12.75">
      <c r="A614" s="2"/>
      <c r="C614" s="3"/>
      <c r="D614"/>
      <c r="E614"/>
    </row>
    <row r="615" spans="1:5" ht="12.75">
      <c r="A615" s="2"/>
      <c r="C615" s="3"/>
      <c r="D615"/>
      <c r="E615"/>
    </row>
    <row r="616" spans="1:5" ht="12.75">
      <c r="A616" s="2"/>
      <c r="C616" s="3"/>
      <c r="D616"/>
      <c r="E616"/>
    </row>
    <row r="617" spans="1:5" ht="12.75">
      <c r="A617" s="2"/>
      <c r="C617" s="3"/>
      <c r="D617"/>
      <c r="E617"/>
    </row>
    <row r="618" spans="1:5" ht="12.75">
      <c r="A618" s="2"/>
      <c r="C618" s="3"/>
      <c r="D618"/>
      <c r="E618"/>
    </row>
    <row r="619" spans="1:5" ht="12.75">
      <c r="A619" s="2"/>
      <c r="C619" s="3"/>
      <c r="D619"/>
      <c r="E619"/>
    </row>
    <row r="620" spans="1:5" ht="12.75">
      <c r="A620" s="2"/>
      <c r="C620" s="3"/>
      <c r="D620"/>
      <c r="E620"/>
    </row>
    <row r="621" spans="1:5" ht="12.75">
      <c r="A621" s="2"/>
      <c r="C621" s="3"/>
      <c r="D621"/>
      <c r="E621"/>
    </row>
    <row r="622" spans="1:5" ht="12.75">
      <c r="A622" s="2"/>
      <c r="C622" s="3"/>
      <c r="D622"/>
      <c r="E622"/>
    </row>
    <row r="623" spans="1:5" ht="12.75">
      <c r="A623" s="2"/>
      <c r="C623" s="3"/>
      <c r="D623"/>
      <c r="E623"/>
    </row>
    <row r="624" spans="1:5" ht="12.75">
      <c r="A624" s="2"/>
      <c r="C624" s="3"/>
      <c r="D624"/>
      <c r="E624"/>
    </row>
    <row r="625" spans="1:5" ht="12.75">
      <c r="A625" s="2"/>
      <c r="C625" s="3"/>
      <c r="D625"/>
      <c r="E625"/>
    </row>
    <row r="626" spans="1:5" ht="12.75">
      <c r="A626" s="2"/>
      <c r="C626" s="3"/>
      <c r="D626"/>
      <c r="E626"/>
    </row>
    <row r="627" spans="1:5" ht="12.75">
      <c r="A627" s="2"/>
      <c r="C627" s="3"/>
      <c r="D627"/>
      <c r="E627"/>
    </row>
    <row r="628" spans="1:5" ht="12.75">
      <c r="A628" s="2"/>
      <c r="C628" s="3"/>
      <c r="D628"/>
      <c r="E628"/>
    </row>
    <row r="629" spans="1:5" ht="12.75">
      <c r="A629" s="2"/>
      <c r="C629" s="3"/>
      <c r="D629"/>
      <c r="E629"/>
    </row>
    <row r="630" spans="1:5" ht="12.75">
      <c r="A630" s="2"/>
      <c r="C630" s="3"/>
      <c r="D630"/>
      <c r="E630"/>
    </row>
    <row r="631" spans="1:5" ht="12.75">
      <c r="A631" s="2"/>
      <c r="C631" s="3"/>
      <c r="D631"/>
      <c r="E631"/>
    </row>
    <row r="632" spans="1:5" ht="12.75">
      <c r="A632" s="2"/>
      <c r="C632" s="3"/>
      <c r="D632"/>
      <c r="E632"/>
    </row>
    <row r="633" spans="1:5" ht="12.75">
      <c r="A633" s="2"/>
      <c r="C633" s="3"/>
      <c r="D633"/>
      <c r="E633"/>
    </row>
    <row r="634" spans="1:5" ht="12.75">
      <c r="A634" s="2"/>
      <c r="C634" s="3"/>
      <c r="D634"/>
      <c r="E634"/>
    </row>
    <row r="635" spans="1:5" ht="12.75">
      <c r="A635" s="2"/>
      <c r="C635" s="3"/>
      <c r="D635"/>
      <c r="E635"/>
    </row>
    <row r="636" spans="1:5" ht="12.75">
      <c r="A636" s="2"/>
      <c r="C636" s="3"/>
      <c r="D636"/>
      <c r="E636"/>
    </row>
    <row r="637" spans="1:5" ht="12.75">
      <c r="A637" s="2"/>
      <c r="C637" s="3"/>
      <c r="D637"/>
      <c r="E637"/>
    </row>
    <row r="638" spans="1:5" ht="12.75">
      <c r="A638" s="2"/>
      <c r="C638" s="3"/>
      <c r="D638"/>
      <c r="E638"/>
    </row>
    <row r="639" spans="1:5" ht="12.75">
      <c r="A639" s="2"/>
      <c r="C639" s="3"/>
      <c r="D639"/>
      <c r="E639"/>
    </row>
    <row r="640" spans="4:5" ht="12.75">
      <c r="D640"/>
      <c r="E640"/>
    </row>
    <row r="641" spans="4:5" ht="12.75">
      <c r="D641"/>
      <c r="E641"/>
    </row>
    <row r="642" spans="4:5" ht="12.75">
      <c r="D642"/>
      <c r="E642"/>
    </row>
    <row r="643" spans="4:5" ht="12.75">
      <c r="D643"/>
      <c r="E643"/>
    </row>
    <row r="644" spans="4:5" ht="12.75">
      <c r="D644"/>
      <c r="E644"/>
    </row>
    <row r="645" spans="4:5" ht="12.75">
      <c r="D645"/>
      <c r="E645"/>
    </row>
    <row r="646" spans="4:5" ht="12.75">
      <c r="D646"/>
      <c r="E646"/>
    </row>
    <row r="647" spans="4:5" ht="12.75">
      <c r="D647"/>
      <c r="E647"/>
    </row>
    <row r="648" spans="1:5" ht="12.75">
      <c r="A648"/>
      <c r="D648"/>
      <c r="E648"/>
    </row>
  </sheetData>
  <sheetProtection/>
  <mergeCells count="361">
    <mergeCell ref="B323:D323"/>
    <mergeCell ref="A244:B244"/>
    <mergeCell ref="B237:D237"/>
    <mergeCell ref="B231:D231"/>
    <mergeCell ref="B250:D250"/>
    <mergeCell ref="B256:D256"/>
    <mergeCell ref="B255:D255"/>
    <mergeCell ref="B247:D247"/>
    <mergeCell ref="B279:D279"/>
    <mergeCell ref="B249:D249"/>
    <mergeCell ref="B239:D239"/>
    <mergeCell ref="B240:D240"/>
    <mergeCell ref="B246:D246"/>
    <mergeCell ref="A242:C242"/>
    <mergeCell ref="B245:D245"/>
    <mergeCell ref="B225:D225"/>
    <mergeCell ref="B236:D236"/>
    <mergeCell ref="B234:D234"/>
    <mergeCell ref="B222:D222"/>
    <mergeCell ref="B230:D230"/>
    <mergeCell ref="C244:D244"/>
    <mergeCell ref="B241:D241"/>
    <mergeCell ref="B243:D243"/>
    <mergeCell ref="C233:D233"/>
    <mergeCell ref="B224:D224"/>
    <mergeCell ref="A233:B233"/>
    <mergeCell ref="B223:D223"/>
    <mergeCell ref="B227:D227"/>
    <mergeCell ref="B220:D220"/>
    <mergeCell ref="B217:D217"/>
    <mergeCell ref="B238:D238"/>
    <mergeCell ref="B235:D235"/>
    <mergeCell ref="B221:D221"/>
    <mergeCell ref="C232:D232"/>
    <mergeCell ref="B219:D219"/>
    <mergeCell ref="B226:D226"/>
    <mergeCell ref="B228:D228"/>
    <mergeCell ref="B229:D229"/>
    <mergeCell ref="B248:D248"/>
    <mergeCell ref="B253:D253"/>
    <mergeCell ref="B254:D254"/>
    <mergeCell ref="B252:D252"/>
    <mergeCell ref="B258:D258"/>
    <mergeCell ref="B257:D257"/>
    <mergeCell ref="B261:D261"/>
    <mergeCell ref="C260:D260"/>
    <mergeCell ref="B259:D259"/>
    <mergeCell ref="B262:D262"/>
    <mergeCell ref="B264:D264"/>
    <mergeCell ref="A260:B260"/>
    <mergeCell ref="B263:D263"/>
    <mergeCell ref="B273:D273"/>
    <mergeCell ref="B274:D274"/>
    <mergeCell ref="B270:D270"/>
    <mergeCell ref="B300:D300"/>
    <mergeCell ref="B288:D288"/>
    <mergeCell ref="B290:D290"/>
    <mergeCell ref="B275:D275"/>
    <mergeCell ref="B267:D267"/>
    <mergeCell ref="M359:N359"/>
    <mergeCell ref="A356:B356"/>
    <mergeCell ref="A348:D348"/>
    <mergeCell ref="B317:D317"/>
    <mergeCell ref="B339:D339"/>
    <mergeCell ref="B355:D355"/>
    <mergeCell ref="B347:D347"/>
    <mergeCell ref="B357:D357"/>
    <mergeCell ref="B324:D324"/>
    <mergeCell ref="B325:D325"/>
    <mergeCell ref="A340:D340"/>
    <mergeCell ref="B345:D345"/>
    <mergeCell ref="B338:D338"/>
    <mergeCell ref="B271:D271"/>
    <mergeCell ref="B272:D272"/>
    <mergeCell ref="B315:D315"/>
    <mergeCell ref="B320:D320"/>
    <mergeCell ref="A304:D304"/>
    <mergeCell ref="B277:D277"/>
    <mergeCell ref="B319:D319"/>
    <mergeCell ref="A327:D327"/>
    <mergeCell ref="A329:D329"/>
    <mergeCell ref="B296:D296"/>
    <mergeCell ref="B353:D353"/>
    <mergeCell ref="B352:D352"/>
    <mergeCell ref="B349:D349"/>
    <mergeCell ref="A351:D351"/>
    <mergeCell ref="B350:D350"/>
    <mergeCell ref="B341:D341"/>
    <mergeCell ref="A342:D342"/>
    <mergeCell ref="A86:B86"/>
    <mergeCell ref="B126:D126"/>
    <mergeCell ref="B110:D110"/>
    <mergeCell ref="B92:D92"/>
    <mergeCell ref="B138:D138"/>
    <mergeCell ref="B115:D115"/>
    <mergeCell ref="B111:D111"/>
    <mergeCell ref="C90:D90"/>
    <mergeCell ref="B107:D107"/>
    <mergeCell ref="B109:D109"/>
    <mergeCell ref="B118:D118"/>
    <mergeCell ref="B96:D96"/>
    <mergeCell ref="B114:D114"/>
    <mergeCell ref="B326:D326"/>
    <mergeCell ref="A314:D314"/>
    <mergeCell ref="B318:D318"/>
    <mergeCell ref="B292:D292"/>
    <mergeCell ref="B291:D291"/>
    <mergeCell ref="B322:D322"/>
    <mergeCell ref="B266:D266"/>
    <mergeCell ref="D10:D12"/>
    <mergeCell ref="C10:C12"/>
    <mergeCell ref="B10:B12"/>
    <mergeCell ref="A90:B90"/>
    <mergeCell ref="A76:B76"/>
    <mergeCell ref="A65:B65"/>
    <mergeCell ref="C76:D76"/>
    <mergeCell ref="C21:D21"/>
    <mergeCell ref="C67:D67"/>
    <mergeCell ref="A69:B69"/>
    <mergeCell ref="A18:B18"/>
    <mergeCell ref="A22:B22"/>
    <mergeCell ref="B106:D106"/>
    <mergeCell ref="C22:D22"/>
    <mergeCell ref="C15:D15"/>
    <mergeCell ref="A16:B16"/>
    <mergeCell ref="C30:D30"/>
    <mergeCell ref="A30:B30"/>
    <mergeCell ref="C86:D86"/>
    <mergeCell ref="B98:D98"/>
    <mergeCell ref="A7:E7"/>
    <mergeCell ref="E10:E12"/>
    <mergeCell ref="A10:A12"/>
    <mergeCell ref="C16:D16"/>
    <mergeCell ref="A8:E8"/>
    <mergeCell ref="B364:D364"/>
    <mergeCell ref="C18:D18"/>
    <mergeCell ref="A38:B38"/>
    <mergeCell ref="B170:D170"/>
    <mergeCell ref="B166:D166"/>
    <mergeCell ref="D418:E418"/>
    <mergeCell ref="B368:D368"/>
    <mergeCell ref="C69:D69"/>
    <mergeCell ref="C89:D89"/>
    <mergeCell ref="A370:D370"/>
    <mergeCell ref="B373:D373"/>
    <mergeCell ref="B371:D371"/>
    <mergeCell ref="B116:D116"/>
    <mergeCell ref="B215:D215"/>
    <mergeCell ref="B108:D108"/>
    <mergeCell ref="B408:D408"/>
    <mergeCell ref="B411:D411"/>
    <mergeCell ref="B406:D406"/>
    <mergeCell ref="B375:D375"/>
    <mergeCell ref="C38:D38"/>
    <mergeCell ref="A67:B67"/>
    <mergeCell ref="B128:D128"/>
    <mergeCell ref="B103:D103"/>
    <mergeCell ref="B119:D119"/>
    <mergeCell ref="B95:D95"/>
    <mergeCell ref="D419:E419"/>
    <mergeCell ref="B393:D393"/>
    <mergeCell ref="A419:C419"/>
    <mergeCell ref="B407:D407"/>
    <mergeCell ref="B132:D132"/>
    <mergeCell ref="B187:D187"/>
    <mergeCell ref="A415:D415"/>
    <mergeCell ref="B414:D414"/>
    <mergeCell ref="B412:D412"/>
    <mergeCell ref="B405:D405"/>
    <mergeCell ref="B384:D384"/>
    <mergeCell ref="B382:D382"/>
    <mergeCell ref="B392:D392"/>
    <mergeCell ref="B388:D388"/>
    <mergeCell ref="A424:C424"/>
    <mergeCell ref="B391:D391"/>
    <mergeCell ref="B390:D390"/>
    <mergeCell ref="B413:D413"/>
    <mergeCell ref="A410:D410"/>
    <mergeCell ref="B395:D395"/>
    <mergeCell ref="N435:O435"/>
    <mergeCell ref="A387:D387"/>
    <mergeCell ref="B385:D385"/>
    <mergeCell ref="A425:C425"/>
    <mergeCell ref="A417:C417"/>
    <mergeCell ref="A418:C418"/>
    <mergeCell ref="B400:D400"/>
    <mergeCell ref="B397:D397"/>
    <mergeCell ref="B398:D398"/>
    <mergeCell ref="B404:D404"/>
    <mergeCell ref="B403:D403"/>
    <mergeCell ref="B401:D401"/>
    <mergeCell ref="B396:D396"/>
    <mergeCell ref="B409:D409"/>
    <mergeCell ref="B363:D363"/>
    <mergeCell ref="A360:D360"/>
    <mergeCell ref="B374:D374"/>
    <mergeCell ref="B389:D389"/>
    <mergeCell ref="B379:D379"/>
    <mergeCell ref="B376:D376"/>
    <mergeCell ref="B402:D402"/>
    <mergeCell ref="A383:D383"/>
    <mergeCell ref="B381:D381"/>
    <mergeCell ref="B399:D399"/>
    <mergeCell ref="B394:D394"/>
    <mergeCell ref="B372:D372"/>
    <mergeCell ref="B380:D380"/>
    <mergeCell ref="B386:D386"/>
    <mergeCell ref="B377:D377"/>
    <mergeCell ref="B378:D378"/>
    <mergeCell ref="B369:D369"/>
    <mergeCell ref="B365:D365"/>
    <mergeCell ref="B367:D367"/>
    <mergeCell ref="B361:D361"/>
    <mergeCell ref="B366:D366"/>
    <mergeCell ref="B343:D343"/>
    <mergeCell ref="A344:D344"/>
    <mergeCell ref="B354:D354"/>
    <mergeCell ref="B362:D362"/>
    <mergeCell ref="B346:D346"/>
    <mergeCell ref="B334:D334"/>
    <mergeCell ref="B336:D336"/>
    <mergeCell ref="B330:D330"/>
    <mergeCell ref="C356:D356"/>
    <mergeCell ref="B358:D358"/>
    <mergeCell ref="B359:D359"/>
    <mergeCell ref="B332:D332"/>
    <mergeCell ref="A335:D335"/>
    <mergeCell ref="B310:D310"/>
    <mergeCell ref="A337:D337"/>
    <mergeCell ref="B321:D321"/>
    <mergeCell ref="B331:D331"/>
    <mergeCell ref="B333:D333"/>
    <mergeCell ref="B313:D313"/>
    <mergeCell ref="A316:D316"/>
    <mergeCell ref="A312:D312"/>
    <mergeCell ref="B311:D311"/>
    <mergeCell ref="B328:D328"/>
    <mergeCell ref="A306:E306"/>
    <mergeCell ref="B301:D301"/>
    <mergeCell ref="B295:D295"/>
    <mergeCell ref="B289:D289"/>
    <mergeCell ref="B293:D293"/>
    <mergeCell ref="B298:D298"/>
    <mergeCell ref="B299:D299"/>
    <mergeCell ref="A305:E305"/>
    <mergeCell ref="B303:D303"/>
    <mergeCell ref="B280:D280"/>
    <mergeCell ref="B281:D281"/>
    <mergeCell ref="B276:D276"/>
    <mergeCell ref="B302:D302"/>
    <mergeCell ref="B284:D284"/>
    <mergeCell ref="B287:D287"/>
    <mergeCell ref="B282:D282"/>
    <mergeCell ref="B286:D286"/>
    <mergeCell ref="B285:D285"/>
    <mergeCell ref="B294:D294"/>
    <mergeCell ref="B137:D137"/>
    <mergeCell ref="B269:D269"/>
    <mergeCell ref="B205:D205"/>
    <mergeCell ref="B135:D135"/>
    <mergeCell ref="B136:D136"/>
    <mergeCell ref="B191:D191"/>
    <mergeCell ref="B199:D199"/>
    <mergeCell ref="B200:D200"/>
    <mergeCell ref="B201:D201"/>
    <mergeCell ref="B139:D139"/>
    <mergeCell ref="B120:D120"/>
    <mergeCell ref="B101:D101"/>
    <mergeCell ref="B297:D297"/>
    <mergeCell ref="B265:D265"/>
    <mergeCell ref="B268:D268"/>
    <mergeCell ref="B127:D127"/>
    <mergeCell ref="B278:D278"/>
    <mergeCell ref="B129:D129"/>
    <mergeCell ref="B283:D283"/>
    <mergeCell ref="B147:D147"/>
    <mergeCell ref="B124:D124"/>
    <mergeCell ref="B105:D105"/>
    <mergeCell ref="B91:D91"/>
    <mergeCell ref="B121:D121"/>
    <mergeCell ref="B122:D122"/>
    <mergeCell ref="B93:D93"/>
    <mergeCell ref="B94:D94"/>
    <mergeCell ref="B100:D100"/>
    <mergeCell ref="B104:D104"/>
    <mergeCell ref="B112:D112"/>
    <mergeCell ref="C142:D142"/>
    <mergeCell ref="B159:D159"/>
    <mergeCell ref="B157:D157"/>
    <mergeCell ref="B97:D97"/>
    <mergeCell ref="B134:D134"/>
    <mergeCell ref="B133:D133"/>
    <mergeCell ref="B123:D123"/>
    <mergeCell ref="B99:D99"/>
    <mergeCell ref="B125:D125"/>
    <mergeCell ref="B102:D102"/>
    <mergeCell ref="B141:D141"/>
    <mergeCell ref="C146:D146"/>
    <mergeCell ref="B140:D140"/>
    <mergeCell ref="B117:D117"/>
    <mergeCell ref="B161:D161"/>
    <mergeCell ref="B153:D153"/>
    <mergeCell ref="B148:D148"/>
    <mergeCell ref="B149:D149"/>
    <mergeCell ref="A142:B142"/>
    <mergeCell ref="B131:D131"/>
    <mergeCell ref="B143:D143"/>
    <mergeCell ref="B158:D158"/>
    <mergeCell ref="B160:D160"/>
    <mergeCell ref="B155:D155"/>
    <mergeCell ref="B156:D156"/>
    <mergeCell ref="B144:D144"/>
    <mergeCell ref="B152:D152"/>
    <mergeCell ref="A146:B146"/>
    <mergeCell ref="B145:D145"/>
    <mergeCell ref="B150:D150"/>
    <mergeCell ref="B154:D154"/>
    <mergeCell ref="B163:D163"/>
    <mergeCell ref="B164:D164"/>
    <mergeCell ref="B162:D162"/>
    <mergeCell ref="B165:D165"/>
    <mergeCell ref="B151:D151"/>
    <mergeCell ref="B193:D193"/>
    <mergeCell ref="B186:D186"/>
    <mergeCell ref="B188:D188"/>
    <mergeCell ref="B174:D174"/>
    <mergeCell ref="B167:D167"/>
    <mergeCell ref="B169:D169"/>
    <mergeCell ref="B189:D189"/>
    <mergeCell ref="B171:D171"/>
    <mergeCell ref="B185:D185"/>
    <mergeCell ref="B168:D168"/>
    <mergeCell ref="B216:D216"/>
    <mergeCell ref="B251:D251"/>
    <mergeCell ref="B175:D175"/>
    <mergeCell ref="A207:B207"/>
    <mergeCell ref="B204:D204"/>
    <mergeCell ref="B177:D177"/>
    <mergeCell ref="B178:D178"/>
    <mergeCell ref="B176:D176"/>
    <mergeCell ref="B203:D203"/>
    <mergeCell ref="B194:D194"/>
    <mergeCell ref="B218:D218"/>
    <mergeCell ref="B198:D198"/>
    <mergeCell ref="B172:D172"/>
    <mergeCell ref="B173:D173"/>
    <mergeCell ref="B214:D214"/>
    <mergeCell ref="B192:D192"/>
    <mergeCell ref="B196:D196"/>
    <mergeCell ref="B190:D190"/>
    <mergeCell ref="B197:D197"/>
    <mergeCell ref="B202:D202"/>
    <mergeCell ref="B213:D213"/>
    <mergeCell ref="C209:D209"/>
    <mergeCell ref="A209:B209"/>
    <mergeCell ref="B212:D212"/>
    <mergeCell ref="B210:D210"/>
    <mergeCell ref="B195:D195"/>
    <mergeCell ref="B211:D211"/>
    <mergeCell ref="C207:D207"/>
    <mergeCell ref="B206:D206"/>
  </mergeCells>
  <printOptions/>
  <pageMargins left="0.36" right="0.26" top="0.92" bottom="0.96" header="0.93" footer="1"/>
  <pageSetup fitToHeight="8" horizontalDpi="600" verticalDpi="60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PrMSM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Borbei Terezia</dc:creator>
  <cp:keywords/>
  <dc:description/>
  <cp:lastModifiedBy>Zsigmond Szucs</cp:lastModifiedBy>
  <cp:lastPrinted>2022-08-03T06:12:40Z</cp:lastPrinted>
  <dcterms:created xsi:type="dcterms:W3CDTF">2014-01-24T07:25:38Z</dcterms:created>
  <dcterms:modified xsi:type="dcterms:W3CDTF">2022-09-05T12:28:44Z</dcterms:modified>
  <cp:category/>
  <cp:version/>
  <cp:contentType/>
  <cp:contentStatus/>
</cp:coreProperties>
</file>