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rectificare februarie 2023" sheetId="1" r:id="rId1"/>
  </sheets>
  <definedNames>
    <definedName name="_xlnm.Print_Area" localSheetId="0">'rectificare februarie 2023'!$A$1:$J$699</definedName>
  </definedNames>
  <calcPr fullCalcOnLoad="1"/>
</workbook>
</file>

<file path=xl/sharedStrings.xml><?xml version="1.0" encoding="utf-8"?>
<sst xmlns="http://schemas.openxmlformats.org/spreadsheetml/2006/main" count="1144" uniqueCount="464">
  <si>
    <t>MUNICIPIUL SATU MARE</t>
  </si>
  <si>
    <t>DENUMIRE ACHIZITIE / OBIECTIV</t>
  </si>
  <si>
    <t>Sursa Finantare (02 Buget Local )</t>
  </si>
  <si>
    <t>Capitol bugetar</t>
  </si>
  <si>
    <t>Credite angajament 
total</t>
  </si>
  <si>
    <t>02</t>
  </si>
  <si>
    <t>51/71</t>
  </si>
  <si>
    <t>Total 51/71</t>
  </si>
  <si>
    <t>61/71</t>
  </si>
  <si>
    <t>Total 61/71</t>
  </si>
  <si>
    <t>Cap. 65.02 " Invatamant "</t>
  </si>
  <si>
    <t>65/71</t>
  </si>
  <si>
    <t>PT Reabilitare clădire internat situată pe strada Ceahlăului nr.1(liceul cu program sportiv)</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</si>
  <si>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</si>
  <si>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</si>
  <si>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</si>
  <si>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</si>
  <si>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</si>
  <si>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</si>
  <si>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</si>
  <si>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</si>
  <si>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</si>
  <si>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</si>
  <si>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</si>
  <si>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</si>
  <si>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</si>
  <si>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</si>
  <si>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</si>
  <si>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</si>
  <si>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</si>
  <si>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</si>
  <si>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</si>
  <si>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</si>
  <si>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</si>
  <si>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</si>
  <si>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</si>
  <si>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</si>
  <si>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</si>
  <si>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</si>
  <si>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</si>
  <si>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</si>
  <si>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</si>
  <si>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</si>
  <si>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</si>
  <si>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</si>
  <si>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</si>
  <si>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</si>
  <si>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</si>
  <si>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</si>
  <si>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</si>
  <si>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</si>
  <si>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</si>
  <si>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</si>
  <si>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</si>
  <si>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</si>
  <si>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</si>
  <si>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</si>
  <si>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</si>
  <si>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</si>
  <si>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</si>
  <si>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</si>
  <si>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</si>
  <si>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</si>
  <si>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</si>
  <si>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</si>
  <si>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</si>
  <si>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</si>
  <si>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</si>
  <si>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</si>
  <si>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</si>
  <si>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</si>
  <si>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</si>
  <si>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</si>
  <si>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</si>
  <si>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</si>
  <si>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</si>
  <si>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</si>
  <si>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</si>
  <si>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</si>
  <si>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</si>
  <si>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</si>
  <si>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</si>
  <si>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</si>
  <si>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</si>
  <si>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</si>
  <si>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</si>
  <si>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</si>
  <si>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</si>
  <si>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</si>
  <si>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</si>
  <si>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</si>
  <si>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</si>
  <si>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</si>
  <si>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</si>
  <si>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</si>
  <si>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</si>
  <si>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</si>
  <si>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</si>
  <si>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</si>
  <si>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</si>
  <si>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</si>
  <si>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</si>
  <si>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</si>
  <si>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</si>
  <si>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</si>
  <si>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</si>
  <si>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</si>
  <si>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</si>
  <si>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</si>
  <si>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</si>
  <si>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</si>
  <si>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</si>
  <si>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</si>
  <si>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</si>
  <si>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</si>
  <si>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</si>
  <si>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</si>
  <si>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</si>
  <si>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</si>
  <si>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</si>
  <si>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</si>
  <si>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</si>
  <si>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</si>
  <si>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Transferuri de capital - Cap. 84.02 " Transporturi"</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</si>
  <si>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</si>
  <si>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</si>
  <si>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</si>
  <si>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</si>
  <si>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</si>
  <si>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</si>
  <si>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</si>
  <si>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</si>
  <si>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</si>
  <si>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</si>
  <si>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</si>
  <si>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</si>
  <si>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</si>
  <si>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</si>
  <si>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</si>
  <si>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</si>
  <si>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</si>
  <si>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</si>
  <si>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</si>
  <si>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PT Certificarea performanței energetice pentru Reabilitare clădiri rezidențiale Satu Mare 2</t>
  </si>
  <si>
    <t>PT Certificarea performanței energetice pentru Reabilitare clădiri rezidențiale Satu Mare 7</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</si>
  <si>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</si>
  <si>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</si>
  <si>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</si>
  <si>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</si>
  <si>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</si>
  <si>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</si>
  <si>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</si>
  <si>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</si>
  <si>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</si>
  <si>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</si>
  <si>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</si>
  <si>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</si>
  <si>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</si>
  <si>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</si>
  <si>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</si>
  <si>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</si>
  <si>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</si>
  <si>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</si>
  <si>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</si>
  <si>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</si>
  <si>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</si>
  <si>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</si>
  <si>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</si>
  <si>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</si>
  <si>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</si>
  <si>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</si>
  <si>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</si>
  <si>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</si>
  <si>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</si>
  <si>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</si>
  <si>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</si>
  <si>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</si>
  <si>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</si>
  <si>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</si>
  <si>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</si>
  <si>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</si>
  <si>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</si>
  <si>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</si>
  <si>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</si>
  <si>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</si>
  <si>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</si>
  <si>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</si>
  <si>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</si>
  <si>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</si>
  <si>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</si>
  <si>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</si>
  <si>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</si>
  <si>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</si>
  <si>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</si>
  <si>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</si>
  <si>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</si>
  <si>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</si>
  <si>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</si>
  <si>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</si>
  <si>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</si>
  <si>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</si>
  <si>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</si>
  <si>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</si>
  <si>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</si>
  <si>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</si>
  <si>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</si>
  <si>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</si>
  <si>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</si>
  <si>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</si>
  <si>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</si>
  <si>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PUD Construire creșă și dotare strada Iuliu Coroianu</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</si>
  <si>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</si>
  <si>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</si>
  <si>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</si>
  <si>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</si>
  <si>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</si>
  <si>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</si>
  <si>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</si>
  <si>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</si>
  <si>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</si>
  <si>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</si>
  <si>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</si>
  <si>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</si>
  <si>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</si>
  <si>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</si>
  <si>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</si>
  <si>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</si>
  <si>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</si>
  <si>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</si>
  <si>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</si>
  <si>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</si>
  <si>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</si>
  <si>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</si>
  <si>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</si>
  <si>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</si>
  <si>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</si>
  <si>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</si>
  <si>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</si>
  <si>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</si>
  <si>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</si>
  <si>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</si>
  <si>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</si>
  <si>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</si>
  <si>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</si>
  <si>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</si>
  <si>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str.Rândunelelor nr.6</t>
  </si>
  <si>
    <t>SF Studiu de fezabilitate pentru blocul de locuințe situat pe str.Prahova, nr.20, bl.C5</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</si>
  <si>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</si>
  <si>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</si>
  <si>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</si>
  <si>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</si>
  <si>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</si>
  <si>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</si>
  <si>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</si>
  <si>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</si>
  <si>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</si>
  <si>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</si>
  <si>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</si>
  <si>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</si>
  <si>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</si>
  <si>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</si>
  <si>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</si>
  <si>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</si>
  <si>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</si>
  <si>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</si>
  <si>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</si>
  <si>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</si>
  <si>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</si>
  <si>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</si>
  <si>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</si>
  <si>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</si>
  <si>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</si>
  <si>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</si>
  <si>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</si>
  <si>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</si>
  <si>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</si>
  <si>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</si>
  <si>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</si>
  <si>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</si>
  <si>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</si>
  <si>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</si>
  <si>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</si>
  <si>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SF DALI Modernizare stadion str. Zefirului</t>
  </si>
  <si>
    <t>SF Studiu de coexistență pentru obiectivul de investiții ” Modernizare străzi în municipiul Satu Mare Lot 2”</t>
  </si>
  <si>
    <t>Asistenţă tehnică din partea proiectantului pentru Extindere rețele alimentare cu apă și canalizare menajeră în Municipiul Satu Mare, zona Bercu Roșu</t>
  </si>
  <si>
    <t>Extindere rețele alimentare cu apă și canalizare menajeră în Municipiul Satu Mare, zona Bercu Roșu</t>
  </si>
  <si>
    <t>Servicii de dirigenţie de şantier pentru Extindere rețele alimentare cu apă și canalizare menajeră în Municipiul Satu Mare, zona Bercu Roșu</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</si>
  <si>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</si>
  <si>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</si>
  <si>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</si>
  <si>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</si>
  <si>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</si>
  <si>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</si>
  <si>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</si>
  <si>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</si>
  <si>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PT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</si>
  <si>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</si>
  <si>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</si>
  <si>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</si>
  <si>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Dotari de specialitate la proiectul 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</si>
  <si>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</si>
  <si>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</si>
  <si>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</si>
  <si>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</si>
  <si>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</si>
  <si>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</si>
  <si>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</si>
  <si>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</si>
  <si>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</si>
  <si>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</si>
  <si>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</si>
  <si>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</si>
  <si>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</si>
  <si>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</si>
  <si>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</si>
  <si>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</si>
  <si>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</si>
  <si>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</si>
  <si>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</si>
  <si>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</si>
  <si>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</si>
  <si>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</si>
  <si>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</si>
  <si>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</si>
  <si>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</si>
  <si>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</si>
  <si>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</si>
  <si>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</si>
  <si>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</si>
  <si>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</si>
  <si>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</si>
  <si>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</si>
  <si>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b-dul Transilvania Bl.2</t>
  </si>
  <si>
    <t>PT 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</si>
  <si>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</si>
  <si>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</si>
  <si>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</si>
  <si>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</si>
  <si>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</si>
  <si>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</si>
  <si>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</si>
  <si>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</si>
  <si>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</si>
  <si>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</si>
  <si>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</si>
  <si>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</si>
  <si>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</si>
  <si>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</si>
  <si>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</si>
  <si>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</si>
  <si>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</si>
  <si>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</si>
  <si>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</si>
  <si>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</si>
  <si>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</si>
  <si>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</si>
  <si>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</si>
  <si>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</si>
  <si>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</si>
  <si>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</si>
  <si>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</si>
  <si>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</si>
  <si>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</si>
  <si>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</si>
  <si>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</si>
  <si>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</si>
  <si>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</si>
  <si>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</si>
  <si>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</si>
  <si>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</si>
  <si>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</si>
  <si>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</si>
  <si>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</si>
  <si>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</si>
  <si>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</si>
  <si>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</si>
  <si>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</si>
  <si>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</si>
  <si>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</si>
  <si>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</si>
  <si>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</si>
  <si>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</si>
  <si>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</si>
  <si>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</si>
  <si>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</si>
  <si>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</si>
  <si>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</si>
  <si>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</si>
  <si>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</si>
  <si>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</si>
  <si>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</si>
  <si>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</si>
  <si>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</si>
  <si>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</si>
  <si>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</si>
  <si>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Centrală termică la Liceul Reformat structură GPP 24</t>
  </si>
  <si>
    <t>Dezumidificator la Creșa satu Mare</t>
  </si>
  <si>
    <t>Stații de lucru la Creșă Satu Mare</t>
  </si>
  <si>
    <t>Server pentru sistem integrat la Creșă Satu Mare</t>
  </si>
  <si>
    <t>Extinderea iluminatului public pe strada Sighișoara, nr. 35C</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</si>
  <si>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</si>
  <si>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</si>
  <si>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</si>
  <si>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</si>
  <si>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</si>
  <si>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</si>
  <si>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</si>
  <si>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</si>
  <si>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</si>
  <si>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</si>
  <si>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</si>
  <si>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</si>
  <si>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</si>
  <si>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</si>
  <si>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</si>
  <si>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</si>
  <si>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</si>
  <si>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</si>
  <si>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</si>
  <si>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</si>
  <si>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</si>
  <si>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</si>
  <si>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</si>
  <si>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</si>
  <si>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</si>
  <si>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</si>
  <si>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</si>
  <si>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</si>
  <si>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</si>
  <si>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</si>
  <si>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</si>
  <si>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</si>
  <si>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</si>
  <si>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</si>
  <si>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</si>
  <si>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</si>
  <si>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</si>
  <si>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</si>
  <si>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</si>
  <si>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</si>
  <si>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</si>
  <si>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</si>
  <si>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</si>
  <si>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</si>
  <si>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</si>
  <si>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</si>
  <si>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</si>
  <si>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</si>
  <si>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</si>
  <si>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</si>
  <si>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</si>
  <si>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</si>
  <si>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</si>
  <si>
    <t>Studiu de coexistenta deviere retele pentru Bazin Didactic si de Agrement-Proiect Tip</t>
  </si>
  <si>
    <t>65/72</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</si>
  <si>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</si>
  <si>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</si>
  <si>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</si>
  <si>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</si>
  <si>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</si>
  <si>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Cap. 61.02 " Ordine publică şi siguranţă naţională"</t>
  </si>
  <si>
    <t>Cap. 66.02 "Sănăatate"</t>
  </si>
  <si>
    <t>TOTAL CHELTUIELI CAPITAL 2023</t>
  </si>
  <si>
    <t>Plati efectuate in anii precedenti si recuperate in anul curent în secţiunea de dezvoltare a bugetului local (Cap. 84)</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</si>
</sst>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s>
  <fonts count="48">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rgb="FFF4FB9D"/>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top style="thin"/>
      <bottom style="thin"/>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top style="thin"/>
      <bottom style="medium"/>
    </border>
    <border>
      <left style="thin"/>
      <right style="medium"/>
      <top style="thin"/>
      <bottom style="medium"/>
    </border>
    <border>
      <left style="medium"/>
      <right style="thin"/>
      <top/>
      <bottom style="thin"/>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right style="thin"/>
      <top style="medium"/>
      <bottom style="thin"/>
    </border>
    <border>
      <left/>
      <right/>
      <top style="thin"/>
      <bottom/>
    </border>
    <border>
      <left style="thin"/>
      <right/>
      <top/>
      <bottom/>
    </border>
    <border>
      <left/>
      <right style="thin"/>
      <top style="thin"/>
      <bottom/>
    </border>
    <border>
      <left style="medium"/>
      <right style="thin"/>
      <top/>
      <bottom/>
    </border>
    <border>
      <left style="medium"/>
      <right/>
      <top style="thin"/>
      <bottom/>
    </border>
    <border>
      <left style="medium"/>
      <right/>
      <top style="thin"/>
      <bottom style="thin"/>
    </border>
    <border>
      <left/>
      <right style="thin"/>
      <top/>
      <bottom style="thin"/>
    </border>
    <border>
      <left/>
      <right style="thin"/>
      <top/>
      <bottom style="medium"/>
    </border>
    <border>
      <left style="medium"/>
      <right/>
      <top style="thin"/>
      <bottom style="medium"/>
    </border>
    <border>
      <left/>
      <right/>
      <top style="thin"/>
      <bottom style="medium"/>
    </border>
    <border>
      <left/>
      <right style="thin"/>
      <top style="thin"/>
      <bottom style="medium"/>
    </border>
    <border>
      <left style="medium"/>
      <right/>
      <top/>
      <bottom style="thin"/>
    </border>
    <border>
      <left style="medium"/>
      <right style="thin"/>
      <top style="medium"/>
      <bottom/>
    </border>
    <border>
      <left style="thin"/>
      <right style="medium"/>
      <top style="medium"/>
      <bottom/>
    </border>
    <border>
      <left/>
      <right style="medium"/>
      <top style="thin"/>
      <bottom/>
    </border>
    <border>
      <left style="medium"/>
      <right/>
      <top/>
      <bottom/>
    </border>
    <border>
      <left/>
      <right style="medium"/>
      <top style="medium"/>
      <bottom style="mediu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right style="thin"/>
      <top style="medium"/>
      <bottom/>
    </border>
    <border>
      <left/>
      <right style="medium"/>
      <top/>
      <bottom style="medium"/>
    </border>
    <border>
      <left/>
      <right/>
      <top style="medium"/>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5">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horizontal="center" vertical="center" wrapText="1"/>
    </xf>
    <xf numFmtId="0" fontId="7" fillId="19" borderId="30" xfId="0" applyFont="1" applyFill="1" applyBorder="1" applyAlignment="1">
      <alignment vertical="center" wrapText="1"/>
    </xf>
    <xf numFmtId="3" fontId="6" fillId="19" borderId="30" xfId="0" applyNumberFormat="1" applyFont="1" applyFill="1" applyBorder="1" applyAlignment="1">
      <alignment horizontal="center" vertical="center" wrapText="1"/>
    </xf>
    <xf numFmtId="3" fontId="6" fillId="19" borderId="31"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2" xfId="0" applyNumberFormat="1" applyFont="1" applyFill="1" applyBorder="1" applyAlignment="1">
      <alignment horizontal="center" vertical="center" wrapText="1"/>
    </xf>
    <xf numFmtId="0" fontId="10" fillId="5" borderId="32"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3"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vertical="center" wrapText="1"/>
    </xf>
    <xf numFmtId="3" fontId="6" fillId="5" borderId="35"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7"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8"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9"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9"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5" xfId="0" applyNumberFormat="1" applyFont="1" applyFill="1" applyBorder="1" applyAlignment="1">
      <alignment horizontal="center" vertical="center" wrapText="1"/>
    </xf>
    <xf numFmtId="3" fontId="7" fillId="18" borderId="40"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41" xfId="0" applyNumberFormat="1" applyFont="1" applyFill="1" applyBorder="1" applyAlignment="1">
      <alignment horizontal="center" vertical="center" wrapText="1"/>
    </xf>
    <xf numFmtId="3" fontId="11" fillId="33" borderId="11" xfId="0" applyNumberFormat="1" applyFont="1" applyFill="1" applyBorder="1" applyAlignment="1">
      <alignment horizontal="center" wrapText="1"/>
    </xf>
    <xf numFmtId="3" fontId="11" fillId="33" borderId="38" xfId="0" applyNumberFormat="1" applyFont="1" applyFill="1" applyBorder="1" applyAlignment="1">
      <alignment horizontal="center" wrapText="1"/>
    </xf>
    <xf numFmtId="0" fontId="11" fillId="33" borderId="42" xfId="0" applyFont="1" applyFill="1" applyBorder="1" applyAlignment="1">
      <alignment horizontal="center" wrapText="1"/>
    </xf>
    <xf numFmtId="0" fontId="11" fillId="33" borderId="11" xfId="0" applyFont="1" applyFill="1" applyBorder="1" applyAlignment="1">
      <alignment horizontal="center" wrapText="1"/>
    </xf>
    <xf numFmtId="0" fontId="11" fillId="33" borderId="38" xfId="0" applyFont="1" applyFill="1" applyBorder="1" applyAlignment="1">
      <alignment horizontal="center" wrapText="1"/>
    </xf>
    <xf numFmtId="3" fontId="11" fillId="33" borderId="26" xfId="0" applyNumberFormat="1" applyFont="1" applyFill="1" applyBorder="1" applyAlignment="1">
      <alignment horizontal="center" wrapText="1"/>
    </xf>
    <xf numFmtId="3" fontId="11" fillId="33" borderId="28" xfId="0" applyNumberFormat="1" applyFont="1" applyFill="1" applyBorder="1" applyAlignment="1">
      <alignment horizontal="center" wrapText="1"/>
    </xf>
    <xf numFmtId="0" fontId="11" fillId="33" borderId="25" xfId="0" applyFont="1" applyFill="1" applyBorder="1" applyAlignment="1">
      <alignment horizontal="center" wrapText="1"/>
    </xf>
    <xf numFmtId="0" fontId="11" fillId="33" borderId="26" xfId="0" applyFont="1" applyFill="1" applyBorder="1" applyAlignment="1">
      <alignment horizontal="center" wrapText="1"/>
    </xf>
    <xf numFmtId="0" fontId="11" fillId="33" borderId="28" xfId="0" applyFont="1" applyFill="1" applyBorder="1" applyAlignment="1">
      <alignment horizontal="center"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5" fillId="34" borderId="12" xfId="0" applyNumberFormat="1" applyFont="1" applyFill="1" applyBorder="1" applyAlignment="1">
      <alignment horizontal="center" vertical="center" wrapText="1"/>
    </xf>
    <xf numFmtId="3" fontId="6" fillId="19" borderId="43"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4"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7" xfId="0" applyNumberFormat="1" applyFont="1" applyFill="1" applyBorder="1" applyAlignment="1">
      <alignment horizontal="center" vertical="center"/>
    </xf>
    <xf numFmtId="3" fontId="7" fillId="19" borderId="36" xfId="0" applyNumberFormat="1" applyFont="1" applyFill="1" applyBorder="1" applyAlignment="1">
      <alignment horizontal="right"/>
    </xf>
    <xf numFmtId="3" fontId="7" fillId="19" borderId="37"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5" xfId="0" applyNumberFormat="1" applyFont="1" applyFill="1" applyBorder="1" applyAlignment="1">
      <alignment horizontal="right"/>
    </xf>
    <xf numFmtId="3" fontId="7" fillId="19" borderId="44" xfId="0" applyNumberFormat="1" applyFont="1" applyFill="1" applyBorder="1" applyAlignment="1">
      <alignment horizontal="right"/>
    </xf>
    <xf numFmtId="3" fontId="7" fillId="19" borderId="21" xfId="0" applyNumberFormat="1" applyFont="1" applyFill="1" applyBorder="1" applyAlignment="1">
      <alignment/>
    </xf>
    <xf numFmtId="3" fontId="5" fillId="12" borderId="46" xfId="0" applyNumberFormat="1" applyFont="1" applyFill="1" applyBorder="1" applyAlignment="1">
      <alignment horizontal="center" wrapText="1"/>
    </xf>
    <xf numFmtId="0" fontId="5" fillId="12" borderId="46" xfId="0" applyFont="1" applyFill="1" applyBorder="1" applyAlignment="1">
      <alignment horizontal="center" wrapText="1"/>
    </xf>
    <xf numFmtId="0" fontId="5" fillId="12" borderId="47" xfId="0" applyFont="1" applyFill="1" applyBorder="1" applyAlignment="1">
      <alignment horizontal="center" wrapText="1"/>
    </xf>
    <xf numFmtId="0" fontId="5" fillId="12" borderId="48" xfId="0" applyFont="1" applyFill="1" applyBorder="1" applyAlignment="1">
      <alignment horizontal="center" wrapText="1"/>
    </xf>
    <xf numFmtId="3" fontId="6" fillId="5" borderId="41" xfId="0" applyNumberFormat="1" applyFont="1" applyFill="1" applyBorder="1" applyAlignment="1">
      <alignment horizontal="center" vertical="center" wrapText="1"/>
    </xf>
    <xf numFmtId="3" fontId="6" fillId="5" borderId="39" xfId="0" applyNumberFormat="1" applyFont="1" applyFill="1" applyBorder="1" applyAlignment="1">
      <alignment horizontal="center" vertical="center" wrapText="1"/>
    </xf>
    <xf numFmtId="3" fontId="14" fillId="34" borderId="24" xfId="0" applyNumberFormat="1" applyFont="1" applyFill="1" applyBorder="1" applyAlignment="1">
      <alignment horizontal="center" vertical="center" wrapText="1"/>
    </xf>
    <xf numFmtId="0" fontId="3" fillId="33" borderId="49" xfId="0" applyFont="1" applyFill="1" applyBorder="1" applyAlignment="1">
      <alignment/>
    </xf>
    <xf numFmtId="0" fontId="7" fillId="33" borderId="50" xfId="0"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33" borderId="51" xfId="0" applyNumberFormat="1" applyFont="1" applyFill="1" applyBorder="1" applyAlignment="1">
      <alignment horizontal="center" vertical="center" wrapText="1"/>
    </xf>
    <xf numFmtId="3" fontId="7" fillId="33" borderId="52" xfId="0" applyNumberFormat="1" applyFont="1" applyFill="1" applyBorder="1" applyAlignment="1">
      <alignment horizontal="center" vertical="center" wrapText="1"/>
    </xf>
    <xf numFmtId="3" fontId="7" fillId="33" borderId="53"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4" xfId="0" applyNumberFormat="1" applyFont="1" applyFill="1" applyBorder="1" applyAlignment="1">
      <alignment horizontal="center" vertical="center" wrapText="1"/>
    </xf>
    <xf numFmtId="3" fontId="7" fillId="9" borderId="42" xfId="0" applyNumberFormat="1" applyFont="1" applyFill="1" applyBorder="1" applyAlignment="1">
      <alignment horizontal="center" vertical="center" wrapText="1"/>
    </xf>
    <xf numFmtId="3" fontId="7" fillId="9" borderId="38"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10" xfId="0" applyFont="1" applyFill="1" applyBorder="1" applyAlignment="1">
      <alignment vertical="center"/>
    </xf>
    <xf numFmtId="49" fontId="6" fillId="33" borderId="50" xfId="0" applyNumberFormat="1" applyFont="1" applyFill="1" applyBorder="1" applyAlignment="1">
      <alignment horizontal="center" vertical="center" wrapText="1"/>
    </xf>
    <xf numFmtId="0" fontId="6" fillId="33" borderId="50" xfId="0" applyFont="1" applyFill="1" applyBorder="1" applyAlignment="1">
      <alignment horizontal="center" vertical="center"/>
    </xf>
    <xf numFmtId="3" fontId="3" fillId="33" borderId="46" xfId="0" applyNumberFormat="1" applyFont="1" applyFill="1" applyBorder="1" applyAlignment="1">
      <alignment/>
    </xf>
    <xf numFmtId="3" fontId="7" fillId="33" borderId="53" xfId="0" applyNumberFormat="1" applyFont="1" applyFill="1" applyBorder="1" applyAlignment="1">
      <alignment horizontal="right"/>
    </xf>
    <xf numFmtId="3" fontId="3" fillId="33" borderId="55" xfId="0" applyNumberFormat="1" applyFont="1" applyFill="1" applyBorder="1" applyAlignment="1">
      <alignment/>
    </xf>
    <xf numFmtId="3" fontId="3" fillId="33" borderId="50" xfId="0" applyNumberFormat="1" applyFont="1" applyFill="1" applyBorder="1" applyAlignment="1">
      <alignment/>
    </xf>
    <xf numFmtId="3" fontId="3" fillId="33" borderId="53"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50" xfId="0" applyFont="1" applyFill="1" applyBorder="1" applyAlignment="1">
      <alignment horizontal="center"/>
    </xf>
    <xf numFmtId="3" fontId="7" fillId="33" borderId="53" xfId="0" applyNumberFormat="1" applyFont="1" applyFill="1" applyBorder="1" applyAlignment="1">
      <alignment/>
    </xf>
    <xf numFmtId="3" fontId="3" fillId="33" borderId="52" xfId="0" applyNumberFormat="1" applyFont="1" applyFill="1" applyBorder="1" applyAlignment="1">
      <alignment/>
    </xf>
    <xf numFmtId="3" fontId="3" fillId="33" borderId="34" xfId="0" applyNumberFormat="1" applyFont="1" applyFill="1" applyBorder="1" applyAlignment="1">
      <alignment horizontal="left" wrapText="1"/>
    </xf>
    <xf numFmtId="0" fontId="6" fillId="33" borderId="35" xfId="0" applyFont="1" applyFill="1" applyBorder="1" applyAlignment="1">
      <alignment horizontal="center"/>
    </xf>
    <xf numFmtId="3" fontId="3" fillId="33" borderId="35" xfId="0" applyNumberFormat="1" applyFont="1" applyFill="1" applyBorder="1" applyAlignment="1">
      <alignment/>
    </xf>
    <xf numFmtId="3" fontId="7" fillId="33" borderId="41"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3" fontId="7" fillId="33" borderId="38" xfId="0" applyNumberFormat="1" applyFont="1" applyFill="1" applyBorder="1" applyAlignment="1">
      <alignment horizontal="right" wrapText="1"/>
    </xf>
    <xf numFmtId="0" fontId="3" fillId="33" borderId="20" xfId="0" applyFont="1" applyFill="1" applyBorder="1" applyAlignment="1">
      <alignment vertical="top" wrapText="1"/>
    </xf>
    <xf numFmtId="0" fontId="3" fillId="33" borderId="16" xfId="0" applyFont="1" applyFill="1" applyBorder="1" applyAlignment="1">
      <alignment wrapText="1"/>
    </xf>
    <xf numFmtId="3" fontId="3" fillId="33" borderId="10" xfId="0" applyNumberFormat="1" applyFont="1" applyFill="1" applyBorder="1" applyAlignment="1">
      <alignment horizontal="right" wrapText="1"/>
    </xf>
    <xf numFmtId="3" fontId="3" fillId="33" borderId="31" xfId="0" applyNumberFormat="1" applyFont="1" applyFill="1" applyBorder="1" applyAlignment="1">
      <alignment horizontal="left" wrapText="1"/>
    </xf>
    <xf numFmtId="0" fontId="3" fillId="33" borderId="31" xfId="0" applyFont="1" applyFill="1" applyBorder="1" applyAlignment="1">
      <alignment horizontal="left" wrapText="1"/>
    </xf>
    <xf numFmtId="49" fontId="6" fillId="33" borderId="10" xfId="0" applyNumberFormat="1" applyFont="1" applyFill="1" applyBorder="1" applyAlignment="1">
      <alignment horizontal="center" wrapText="1"/>
    </xf>
    <xf numFmtId="3" fontId="7" fillId="33" borderId="10" xfId="0" applyNumberFormat="1" applyFont="1" applyFill="1" applyBorder="1" applyAlignment="1">
      <alignment horizontal="right" wrapText="1"/>
    </xf>
    <xf numFmtId="3" fontId="3" fillId="33" borderId="16" xfId="0" applyNumberFormat="1" applyFont="1" applyFill="1" applyBorder="1" applyAlignment="1">
      <alignment horizontal="left"/>
    </xf>
    <xf numFmtId="0" fontId="0" fillId="33" borderId="10" xfId="0" applyFont="1" applyFill="1" applyBorder="1" applyAlignment="1">
      <alignment horizontal="left"/>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0" fontId="7" fillId="33" borderId="10" xfId="0" applyFont="1" applyFill="1" applyBorder="1" applyAlignment="1">
      <alignment horizontal="right" wrapText="1"/>
    </xf>
    <xf numFmtId="0" fontId="0" fillId="33" borderId="10" xfId="0" applyFont="1" applyFill="1" applyBorder="1" applyAlignment="1">
      <alignment horizontal="left" wrapText="1"/>
    </xf>
    <xf numFmtId="3" fontId="3" fillId="33" borderId="56" xfId="0" applyNumberFormat="1" applyFont="1" applyFill="1" applyBorder="1" applyAlignment="1">
      <alignment horizontal="right"/>
    </xf>
    <xf numFmtId="3" fontId="3" fillId="33" borderId="26" xfId="0" applyNumberFormat="1" applyFont="1" applyFill="1" applyBorder="1" applyAlignment="1">
      <alignment horizontal="right"/>
    </xf>
    <xf numFmtId="3" fontId="6"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4" xfId="0" applyNumberFormat="1" applyFont="1" applyFill="1" applyBorder="1" applyAlignment="1">
      <alignment/>
    </xf>
    <xf numFmtId="3" fontId="3" fillId="33" borderId="20" xfId="0" applyNumberFormat="1" applyFont="1" applyFill="1" applyBorder="1" applyAlignment="1">
      <alignmen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4"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0" fontId="3" fillId="33" borderId="26" xfId="0" applyFont="1" applyFill="1" applyBorder="1" applyAlignment="1">
      <alignment vertical="center" wrapText="1"/>
    </xf>
    <xf numFmtId="3" fontId="3" fillId="33" borderId="57"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0" fontId="0" fillId="33" borderId="31" xfId="0" applyFont="1" applyFill="1" applyBorder="1" applyAlignment="1">
      <alignment horizontal="left" wrapText="1"/>
    </xf>
    <xf numFmtId="3" fontId="7" fillId="33" borderId="38"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16" xfId="0" applyFont="1" applyFill="1" applyBorder="1" applyAlignment="1">
      <alignment vertical="center" wrapText="1"/>
    </xf>
    <xf numFmtId="0" fontId="3" fillId="33" borderId="16" xfId="0" applyFont="1" applyFill="1" applyBorder="1" applyAlignment="1">
      <alignment vertical="top" wrapText="1"/>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8"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3" fillId="33" borderId="18" xfId="0" applyNumberFormat="1" applyFont="1" applyFill="1" applyBorder="1" applyAlignment="1">
      <alignment horizontal="right"/>
    </xf>
    <xf numFmtId="3" fontId="7" fillId="33" borderId="10" xfId="0" applyNumberFormat="1" applyFont="1" applyFill="1" applyBorder="1" applyAlignment="1">
      <alignment horizontal="right"/>
    </xf>
    <xf numFmtId="0" fontId="3" fillId="33" borderId="58" xfId="0" applyFont="1" applyFill="1" applyBorder="1" applyAlignment="1">
      <alignment wrapText="1"/>
    </xf>
    <xf numFmtId="0" fontId="3" fillId="33" borderId="26" xfId="0" applyFont="1" applyFill="1" applyBorder="1" applyAlignment="1">
      <alignment wrapText="1"/>
    </xf>
    <xf numFmtId="3" fontId="7" fillId="33" borderId="26" xfId="0" applyNumberFormat="1" applyFont="1" applyFill="1" applyBorder="1" applyAlignment="1">
      <alignment horizontal="right"/>
    </xf>
    <xf numFmtId="0" fontId="3" fillId="33" borderId="52" xfId="0" applyFont="1" applyFill="1" applyBorder="1" applyAlignment="1">
      <alignment horizontal="left" wrapText="1"/>
    </xf>
    <xf numFmtId="49" fontId="6" fillId="33" borderId="50" xfId="0" applyNumberFormat="1" applyFont="1" applyFill="1" applyBorder="1" applyAlignment="1">
      <alignment horizontal="center" wrapText="1"/>
    </xf>
    <xf numFmtId="3" fontId="3" fillId="33" borderId="50" xfId="0" applyNumberFormat="1" applyFont="1" applyFill="1" applyBorder="1" applyAlignment="1">
      <alignment horizontal="right"/>
    </xf>
    <xf numFmtId="49" fontId="6" fillId="33" borderId="10" xfId="0" applyNumberFormat="1" applyFont="1" applyFill="1" applyBorder="1" applyAlignment="1">
      <alignment horizontal="center"/>
    </xf>
    <xf numFmtId="0" fontId="3" fillId="33" borderId="20" xfId="0" applyFont="1" applyFill="1" applyBorder="1" applyAlignment="1">
      <alignment/>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5" fillId="33" borderId="50"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53"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3" fillId="33" borderId="17" xfId="0" applyFont="1" applyFill="1" applyBorder="1" applyAlignment="1">
      <alignment vertic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8" xfId="0" applyNumberFormat="1" applyFont="1" applyFill="1" applyBorder="1" applyAlignment="1">
      <alignment horizontal="center" wrapText="1"/>
    </xf>
    <xf numFmtId="3" fontId="3" fillId="33" borderId="42" xfId="0" applyNumberFormat="1" applyFont="1" applyFill="1" applyBorder="1" applyAlignment="1">
      <alignment horizontal="center" wrapText="1"/>
    </xf>
    <xf numFmtId="0" fontId="6" fillId="33" borderId="26" xfId="0" applyFont="1" applyFill="1" applyBorder="1" applyAlignment="1">
      <alignment horizontal="center" wrapText="1"/>
    </xf>
    <xf numFmtId="3" fontId="3" fillId="33" borderId="59"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60"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8"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3" fontId="3" fillId="33" borderId="15" xfId="0" applyNumberFormat="1" applyFont="1" applyFill="1" applyBorder="1" applyAlignment="1">
      <alignment horizontal="right"/>
    </xf>
    <xf numFmtId="0" fontId="3" fillId="33" borderId="61" xfId="0" applyFont="1" applyFill="1" applyBorder="1" applyAlignment="1">
      <alignment vertical="center" wrapText="1"/>
    </xf>
    <xf numFmtId="3" fontId="7" fillId="33" borderId="2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0" fontId="3" fillId="33" borderId="58" xfId="0" applyFont="1" applyFill="1" applyBorder="1" applyAlignment="1">
      <alignment vertical="center" wrapText="1"/>
    </xf>
    <xf numFmtId="3" fontId="3" fillId="33" borderId="2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1" xfId="0" applyNumberFormat="1" applyFont="1" applyFill="1" applyBorder="1" applyAlignment="1">
      <alignment horizontal="right"/>
    </xf>
    <xf numFmtId="3" fontId="0" fillId="36"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56" xfId="0" applyFont="1" applyFill="1" applyBorder="1" applyAlignment="1">
      <alignment horizontal="lef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0" fontId="0" fillId="0" borderId="10" xfId="0" applyFont="1" applyBorder="1" applyAlignment="1">
      <alignment horizontal="left" wrapText="1"/>
    </xf>
    <xf numFmtId="0" fontId="6" fillId="0" borderId="10" xfId="0" applyFont="1" applyBorder="1" applyAlignment="1">
      <alignment horizontal="center" wrapText="1"/>
    </xf>
    <xf numFmtId="3" fontId="3" fillId="0" borderId="10" xfId="0" applyNumberFormat="1" applyFont="1" applyBorder="1" applyAlignment="1">
      <alignment horizontal="right" wrapText="1"/>
    </xf>
    <xf numFmtId="3" fontId="7" fillId="0" borderId="29" xfId="0" applyNumberFormat="1" applyFont="1" applyBorder="1" applyAlignment="1">
      <alignment horizontal="right" wrapText="1"/>
    </xf>
    <xf numFmtId="3" fontId="3" fillId="0" borderId="15" xfId="0" applyNumberFormat="1" applyFont="1" applyBorder="1" applyAlignment="1">
      <alignment horizontal="right" wrapText="1"/>
    </xf>
    <xf numFmtId="3" fontId="10" fillId="37" borderId="10" xfId="0" applyNumberFormat="1" applyFont="1" applyFill="1" applyBorder="1" applyAlignment="1">
      <alignment horizontal="right" wrapText="1"/>
    </xf>
    <xf numFmtId="3" fontId="10" fillId="37" borderId="26" xfId="0" applyNumberFormat="1" applyFont="1" applyFill="1" applyBorder="1" applyAlignment="1">
      <alignment horizontal="right" wrapText="1"/>
    </xf>
    <xf numFmtId="3" fontId="10" fillId="37" borderId="28" xfId="0" applyNumberFormat="1" applyFont="1" applyFill="1" applyBorder="1" applyAlignment="1">
      <alignment horizontal="right" wrapText="1"/>
    </xf>
    <xf numFmtId="3" fontId="3" fillId="33" borderId="62" xfId="0" applyNumberFormat="1" applyFont="1" applyFill="1" applyBorder="1" applyAlignment="1">
      <alignment/>
    </xf>
    <xf numFmtId="3" fontId="3" fillId="33" borderId="38" xfId="0" applyNumberFormat="1" applyFont="1" applyFill="1" applyBorder="1" applyAlignment="1">
      <alignment/>
    </xf>
    <xf numFmtId="0" fontId="0" fillId="33" borderId="10" xfId="0" applyFont="1" applyFill="1" applyBorder="1" applyAlignment="1">
      <alignment horizontal="left" wrapText="1"/>
    </xf>
    <xf numFmtId="0" fontId="3" fillId="38" borderId="31" xfId="0" applyFont="1" applyFill="1" applyBorder="1" applyAlignment="1">
      <alignment horizontal="left" wrapText="1"/>
    </xf>
    <xf numFmtId="49" fontId="6" fillId="38" borderId="10" xfId="0" applyNumberFormat="1" applyFont="1" applyFill="1" applyBorder="1" applyAlignment="1">
      <alignment horizontal="center" wrapText="1"/>
    </xf>
    <xf numFmtId="0" fontId="6" fillId="38" borderId="10" xfId="0" applyFont="1" applyFill="1" applyBorder="1" applyAlignment="1">
      <alignment horizontal="center"/>
    </xf>
    <xf numFmtId="3" fontId="3" fillId="38" borderId="10" xfId="0" applyNumberFormat="1" applyFont="1" applyFill="1" applyBorder="1" applyAlignment="1">
      <alignment horizontal="right" wrapText="1"/>
    </xf>
    <xf numFmtId="3" fontId="3" fillId="38" borderId="11" xfId="0" applyNumberFormat="1" applyFont="1" applyFill="1" applyBorder="1" applyAlignment="1">
      <alignment horizontal="right" wrapText="1"/>
    </xf>
    <xf numFmtId="3" fontId="7" fillId="38" borderId="10" xfId="0" applyNumberFormat="1" applyFont="1" applyFill="1" applyBorder="1" applyAlignment="1">
      <alignment horizontal="right" wrapText="1"/>
    </xf>
    <xf numFmtId="3" fontId="3" fillId="38" borderId="52" xfId="0" applyNumberFormat="1" applyFont="1" applyFill="1" applyBorder="1" applyAlignment="1">
      <alignment horizontal="left" wrapText="1"/>
    </xf>
    <xf numFmtId="0" fontId="6" fillId="38" borderId="50" xfId="0" applyFont="1" applyFill="1" applyBorder="1" applyAlignment="1">
      <alignment horizontal="center"/>
    </xf>
    <xf numFmtId="3" fontId="3" fillId="38" borderId="50" xfId="0" applyNumberFormat="1" applyFont="1" applyFill="1" applyBorder="1" applyAlignment="1">
      <alignment/>
    </xf>
    <xf numFmtId="3" fontId="7" fillId="38" borderId="53" xfId="0" applyNumberFormat="1" applyFont="1" applyFill="1" applyBorder="1" applyAlignment="1">
      <alignment/>
    </xf>
    <xf numFmtId="0" fontId="3" fillId="38" borderId="20" xfId="0" applyFont="1" applyFill="1" applyBorder="1" applyAlignment="1">
      <alignment wrapText="1"/>
    </xf>
    <xf numFmtId="49" fontId="6" fillId="38" borderId="10" xfId="0" applyNumberFormat="1" applyFont="1" applyFill="1" applyBorder="1" applyAlignment="1">
      <alignment horizontal="center"/>
    </xf>
    <xf numFmtId="0" fontId="6" fillId="38" borderId="10" xfId="0" applyFont="1" applyFill="1" applyBorder="1" applyAlignment="1">
      <alignment horizontal="center" wrapText="1"/>
    </xf>
    <xf numFmtId="3" fontId="3" fillId="38" borderId="10" xfId="0" applyNumberFormat="1" applyFont="1" applyFill="1" applyBorder="1" applyAlignment="1">
      <alignment horizontal="right"/>
    </xf>
    <xf numFmtId="3" fontId="7" fillId="38" borderId="15" xfId="0" applyNumberFormat="1" applyFont="1" applyFill="1" applyBorder="1" applyAlignment="1">
      <alignment horizontal="right"/>
    </xf>
    <xf numFmtId="3" fontId="3" fillId="38" borderId="20" xfId="0" applyNumberFormat="1" applyFont="1" applyFill="1" applyBorder="1" applyAlignment="1">
      <alignment/>
    </xf>
    <xf numFmtId="3" fontId="3" fillId="38" borderId="10" xfId="0" applyNumberFormat="1" applyFont="1" applyFill="1" applyBorder="1" applyAlignment="1">
      <alignment/>
    </xf>
    <xf numFmtId="0" fontId="0" fillId="38" borderId="29" xfId="0" applyFont="1" applyFill="1" applyBorder="1" applyAlignment="1">
      <alignment horizontal="left" vertical="center" wrapText="1"/>
    </xf>
    <xf numFmtId="3" fontId="4" fillId="38" borderId="10" xfId="0" applyNumberFormat="1" applyFont="1" applyFill="1" applyBorder="1" applyAlignment="1">
      <alignment horizontal="center" vertical="center" wrapText="1"/>
    </xf>
    <xf numFmtId="3" fontId="7" fillId="38" borderId="29" xfId="0" applyNumberFormat="1" applyFont="1" applyFill="1" applyBorder="1" applyAlignment="1">
      <alignment horizontal="center" vertical="center" wrapText="1"/>
    </xf>
    <xf numFmtId="0" fontId="3" fillId="38" borderId="26" xfId="0" applyFont="1" applyFill="1" applyBorder="1" applyAlignment="1">
      <alignment wrapText="1"/>
    </xf>
    <xf numFmtId="49" fontId="6" fillId="38" borderId="26" xfId="0" applyNumberFormat="1" applyFont="1" applyFill="1" applyBorder="1" applyAlignment="1">
      <alignment horizontal="center" wrapText="1"/>
    </xf>
    <xf numFmtId="0" fontId="6" fillId="38" borderId="26" xfId="0" applyFont="1" applyFill="1" applyBorder="1" applyAlignment="1">
      <alignment horizontal="center"/>
    </xf>
    <xf numFmtId="3" fontId="3" fillId="38" borderId="26" xfId="0" applyNumberFormat="1" applyFont="1" applyFill="1" applyBorder="1" applyAlignment="1">
      <alignment horizontal="right"/>
    </xf>
    <xf numFmtId="3" fontId="7" fillId="38" borderId="10" xfId="0" applyNumberFormat="1" applyFont="1" applyFill="1" applyBorder="1" applyAlignment="1">
      <alignment horizontal="right"/>
    </xf>
    <xf numFmtId="3" fontId="3" fillId="38" borderId="58" xfId="0" applyNumberFormat="1" applyFont="1" applyFill="1" applyBorder="1" applyAlignment="1">
      <alignment/>
    </xf>
    <xf numFmtId="3" fontId="3" fillId="38" borderId="26" xfId="0" applyNumberFormat="1" applyFont="1" applyFill="1" applyBorder="1" applyAlignment="1">
      <alignment/>
    </xf>
    <xf numFmtId="0" fontId="0" fillId="38" borderId="10" xfId="0" applyFont="1" applyFill="1" applyBorder="1" applyAlignment="1">
      <alignment vertical="center" wrapText="1"/>
    </xf>
    <xf numFmtId="3" fontId="3" fillId="38" borderId="20" xfId="0" applyNumberFormat="1" applyFont="1" applyFill="1" applyBorder="1" applyAlignment="1">
      <alignment horizontal="left" wrapText="1"/>
    </xf>
    <xf numFmtId="49" fontId="6" fillId="38" borderId="11" xfId="0" applyNumberFormat="1" applyFont="1" applyFill="1" applyBorder="1" applyAlignment="1">
      <alignment horizontal="center" wrapText="1"/>
    </xf>
    <xf numFmtId="0" fontId="6" fillId="38" borderId="11" xfId="0" applyFont="1" applyFill="1" applyBorder="1" applyAlignment="1">
      <alignment horizontal="center"/>
    </xf>
    <xf numFmtId="3" fontId="7" fillId="38" borderId="38" xfId="0" applyNumberFormat="1" applyFont="1" applyFill="1" applyBorder="1" applyAlignment="1">
      <alignment horizontal="right" wrapText="1"/>
    </xf>
    <xf numFmtId="3" fontId="3" fillId="38" borderId="16" xfId="0" applyNumberFormat="1" applyFont="1" applyFill="1" applyBorder="1" applyAlignment="1">
      <alignment/>
    </xf>
    <xf numFmtId="3" fontId="3" fillId="38" borderId="15" xfId="0" applyNumberFormat="1" applyFont="1" applyFill="1" applyBorder="1" applyAlignment="1">
      <alignment/>
    </xf>
    <xf numFmtId="0" fontId="3" fillId="38" borderId="58" xfId="0" applyFont="1" applyFill="1" applyBorder="1" applyAlignment="1">
      <alignment vertical="center" wrapText="1"/>
    </xf>
    <xf numFmtId="3" fontId="3" fillId="38" borderId="10" xfId="0" applyNumberFormat="1" applyFont="1" applyFill="1" applyBorder="1" applyAlignment="1">
      <alignment wrapText="1"/>
    </xf>
    <xf numFmtId="3" fontId="7" fillId="38" borderId="15" xfId="0" applyNumberFormat="1" applyFont="1" applyFill="1" applyBorder="1" applyAlignment="1">
      <alignment wrapText="1"/>
    </xf>
    <xf numFmtId="3" fontId="3" fillId="38" borderId="16" xfId="0" applyNumberFormat="1" applyFont="1" applyFill="1" applyBorder="1" applyAlignment="1">
      <alignment horizontal="right" wrapText="1"/>
    </xf>
    <xf numFmtId="3" fontId="3" fillId="38" borderId="15" xfId="0" applyNumberFormat="1" applyFont="1" applyFill="1" applyBorder="1" applyAlignment="1">
      <alignment horizontal="right" wrapText="1"/>
    </xf>
    <xf numFmtId="3" fontId="3" fillId="33" borderId="10" xfId="0" applyNumberFormat="1" applyFont="1" applyFill="1" applyBorder="1" applyAlignment="1">
      <alignment horizontal="right" wrapText="1"/>
    </xf>
    <xf numFmtId="3" fontId="7" fillId="33" borderId="26" xfId="0" applyNumberFormat="1" applyFont="1" applyFill="1" applyBorder="1" applyAlignment="1">
      <alignment horizontal="right" wrapText="1"/>
    </xf>
    <xf numFmtId="3" fontId="3" fillId="38" borderId="52" xfId="0" applyNumberFormat="1" applyFont="1" applyFill="1" applyBorder="1" applyAlignment="1">
      <alignment/>
    </xf>
    <xf numFmtId="3" fontId="3" fillId="38" borderId="53" xfId="0" applyNumberFormat="1" applyFont="1" applyFill="1" applyBorder="1" applyAlignment="1">
      <alignment/>
    </xf>
    <xf numFmtId="3" fontId="11" fillId="37" borderId="10" xfId="0" applyNumberFormat="1" applyFont="1" applyFill="1" applyBorder="1" applyAlignment="1">
      <alignment horizontal="right" wrapText="1"/>
    </xf>
    <xf numFmtId="3" fontId="11" fillId="37" borderId="26" xfId="0" applyNumberFormat="1" applyFont="1" applyFill="1" applyBorder="1" applyAlignment="1">
      <alignment horizontal="right" wrapText="1"/>
    </xf>
    <xf numFmtId="3" fontId="11" fillId="11" borderId="38" xfId="0" applyNumberFormat="1" applyFont="1" applyFill="1" applyBorder="1" applyAlignment="1">
      <alignment wrapText="1"/>
    </xf>
    <xf numFmtId="3" fontId="11" fillId="11" borderId="15" xfId="0" applyNumberFormat="1" applyFont="1" applyFill="1" applyBorder="1" applyAlignment="1">
      <alignment wrapText="1"/>
    </xf>
    <xf numFmtId="3" fontId="11" fillId="11" borderId="41" xfId="0" applyNumberFormat="1" applyFont="1" applyFill="1" applyBorder="1" applyAlignment="1">
      <alignment wrapText="1"/>
    </xf>
    <xf numFmtId="3" fontId="11" fillId="7" borderId="32" xfId="0" applyNumberFormat="1" applyFont="1" applyFill="1" applyBorder="1" applyAlignment="1">
      <alignment wrapText="1"/>
    </xf>
    <xf numFmtId="3" fontId="10" fillId="7" borderId="32" xfId="0" applyNumberFormat="1" applyFont="1" applyFill="1" applyBorder="1" applyAlignment="1">
      <alignment wrapText="1"/>
    </xf>
    <xf numFmtId="3" fontId="10" fillId="7" borderId="63"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3" fontId="4" fillId="38" borderId="20" xfId="0" applyNumberFormat="1" applyFont="1" applyFill="1" applyBorder="1" applyAlignment="1">
      <alignment horizontal="center" vertical="center" wrapText="1"/>
    </xf>
    <xf numFmtId="3" fontId="4" fillId="38" borderId="15" xfId="0" applyNumberFormat="1"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9" borderId="52" xfId="0" applyFont="1" applyFill="1" applyBorder="1" applyAlignment="1">
      <alignment horizontal="center" vertical="center" wrapText="1"/>
    </xf>
    <xf numFmtId="0" fontId="7" fillId="19" borderId="50" xfId="0" applyFont="1" applyFill="1" applyBorder="1" applyAlignment="1">
      <alignment horizontal="center" vertical="center" wrapText="1"/>
    </xf>
    <xf numFmtId="0" fontId="7" fillId="39" borderId="36"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7" fillId="39" borderId="37"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1" fillId="11" borderId="61" xfId="0" applyFont="1" applyFill="1" applyBorder="1" applyAlignment="1">
      <alignment horizontal="center" wrapText="1"/>
    </xf>
    <xf numFmtId="0" fontId="11" fillId="11" borderId="31" xfId="0" applyFont="1" applyFill="1" applyBorder="1" applyAlignment="1">
      <alignment horizontal="center" wrapText="1"/>
    </xf>
    <xf numFmtId="0" fontId="11" fillId="11" borderId="16" xfId="0" applyFont="1" applyFill="1" applyBorder="1" applyAlignment="1">
      <alignment horizontal="center" wrapText="1"/>
    </xf>
    <xf numFmtId="0" fontId="11" fillId="11" borderId="64" xfId="0" applyFont="1" applyFill="1" applyBorder="1" applyAlignment="1">
      <alignment horizontal="center" wrapText="1"/>
    </xf>
    <xf numFmtId="0" fontId="11" fillId="11" borderId="65" xfId="0" applyFont="1" applyFill="1" applyBorder="1" applyAlignment="1">
      <alignment horizontal="center" wrapText="1"/>
    </xf>
    <xf numFmtId="0" fontId="11" fillId="11" borderId="66" xfId="0" applyFont="1" applyFill="1" applyBorder="1" applyAlignment="1">
      <alignment horizontal="center" wrapText="1"/>
    </xf>
    <xf numFmtId="0" fontId="10" fillId="37" borderId="61"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7" fillId="19" borderId="39"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7" fillId="39" borderId="68" xfId="0" applyFont="1" applyFill="1" applyBorder="1" applyAlignment="1">
      <alignment horizontal="center" vertical="center" wrapText="1"/>
    </xf>
    <xf numFmtId="0" fontId="7" fillId="39" borderId="46" xfId="0" applyFont="1" applyFill="1" applyBorder="1" applyAlignment="1">
      <alignment horizontal="center" vertical="center" wrapText="1"/>
    </xf>
    <xf numFmtId="0" fontId="7" fillId="39" borderId="69" xfId="0" applyFont="1" applyFill="1" applyBorder="1" applyAlignment="1">
      <alignment horizontal="center" vertical="center" wrapText="1"/>
    </xf>
    <xf numFmtId="3" fontId="10" fillId="0" borderId="0" xfId="0" applyNumberFormat="1" applyFont="1" applyAlignment="1">
      <alignment horizontal="center" wrapText="1"/>
    </xf>
    <xf numFmtId="0" fontId="10" fillId="37" borderId="60" xfId="0" applyFont="1" applyFill="1" applyBorder="1" applyAlignment="1">
      <alignment horizontal="center" vertical="center" wrapText="1"/>
    </xf>
    <xf numFmtId="0" fontId="10" fillId="37" borderId="56" xfId="0" applyFont="1" applyFill="1" applyBorder="1" applyAlignment="1">
      <alignment horizontal="center" vertical="center" wrapText="1"/>
    </xf>
    <xf numFmtId="0" fontId="10" fillId="37" borderId="58" xfId="0" applyFont="1" applyFill="1" applyBorder="1" applyAlignment="1">
      <alignment horizontal="center" vertical="center" wrapText="1"/>
    </xf>
    <xf numFmtId="0" fontId="10" fillId="7" borderId="39"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6" fillId="33" borderId="0" xfId="0" applyFont="1" applyFill="1" applyAlignment="1">
      <alignment horizontal="left"/>
    </xf>
    <xf numFmtId="0" fontId="6" fillId="33" borderId="0" xfId="0" applyFont="1" applyFill="1" applyAlignment="1">
      <alignment horizontal="center"/>
    </xf>
    <xf numFmtId="0" fontId="11" fillId="11" borderId="67" xfId="0" applyFont="1" applyFill="1" applyBorder="1" applyAlignment="1">
      <alignment horizontal="center" wrapText="1"/>
    </xf>
    <xf numFmtId="0" fontId="11" fillId="11" borderId="33" xfId="0" applyFont="1" applyFill="1" applyBorder="1" applyAlignment="1">
      <alignment horizontal="center" wrapText="1"/>
    </xf>
    <xf numFmtId="0" fontId="11" fillId="11" borderId="62" xfId="0" applyFont="1" applyFill="1" applyBorder="1" applyAlignment="1">
      <alignment horizont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39" borderId="60" xfId="0" applyFont="1" applyFill="1" applyBorder="1" applyAlignment="1">
      <alignment horizontal="center" vertical="center" wrapText="1"/>
    </xf>
    <xf numFmtId="0" fontId="7" fillId="39" borderId="56" xfId="0" applyFont="1" applyFill="1" applyBorder="1" applyAlignment="1">
      <alignment horizontal="center" vertical="center" wrapText="1"/>
    </xf>
    <xf numFmtId="0" fontId="7" fillId="39" borderId="70" xfId="0" applyFont="1" applyFill="1" applyBorder="1" applyAlignment="1">
      <alignment horizontal="center" vertical="center" wrapText="1"/>
    </xf>
    <xf numFmtId="0" fontId="7" fillId="19" borderId="71" xfId="0" applyFont="1" applyFill="1" applyBorder="1" applyAlignment="1">
      <alignment horizontal="center" vertical="center" wrapText="1"/>
    </xf>
    <xf numFmtId="0" fontId="7" fillId="19" borderId="0" xfId="0" applyFont="1" applyFill="1" applyAlignment="1">
      <alignment horizontal="center" vertical="center" wrapText="1"/>
    </xf>
    <xf numFmtId="0" fontId="7" fillId="19" borderId="17"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7" fillId="39" borderId="13" xfId="0" applyFont="1" applyFill="1" applyBorder="1" applyAlignment="1">
      <alignment horizontal="center" vertical="center" wrapText="1"/>
    </xf>
    <xf numFmtId="0" fontId="7" fillId="39" borderId="45" xfId="0" applyFont="1" applyFill="1" applyBorder="1" applyAlignment="1">
      <alignment horizontal="center" vertical="center" wrapText="1"/>
    </xf>
    <xf numFmtId="0" fontId="7" fillId="39" borderId="72" xfId="0" applyFont="1" applyFill="1" applyBorder="1" applyAlignment="1">
      <alignment horizontal="center" vertical="center" wrapText="1"/>
    </xf>
    <xf numFmtId="0" fontId="7" fillId="18" borderId="36"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3" borderId="67" xfId="0" applyFont="1" applyFill="1" applyBorder="1" applyAlignment="1">
      <alignment horizontal="left" vertical="center" wrapText="1"/>
    </xf>
    <xf numFmtId="0" fontId="10" fillId="33" borderId="33" xfId="0" applyFont="1" applyFill="1" applyBorder="1" applyAlignment="1">
      <alignment horizontal="left" vertical="center" wrapText="1"/>
    </xf>
    <xf numFmtId="0" fontId="10" fillId="33" borderId="62" xfId="0" applyFont="1" applyFill="1" applyBorder="1" applyAlignment="1">
      <alignment horizontal="left" vertical="center" wrapText="1"/>
    </xf>
    <xf numFmtId="0" fontId="7" fillId="18" borderId="60"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18" borderId="58" xfId="0" applyFont="1" applyFill="1" applyBorder="1" applyAlignment="1">
      <alignment horizontal="center" vertical="center" wrapText="1"/>
    </xf>
    <xf numFmtId="0" fontId="7" fillId="19" borderId="73" xfId="0" applyFont="1" applyFill="1" applyBorder="1" applyAlignment="1">
      <alignment horizontal="center" vertical="center" wrapText="1"/>
    </xf>
    <xf numFmtId="0" fontId="7" fillId="19" borderId="74" xfId="0" applyFont="1" applyFill="1" applyBorder="1" applyAlignment="1">
      <alignment horizontal="center" vertical="center" wrapText="1"/>
    </xf>
    <xf numFmtId="0" fontId="7" fillId="40" borderId="75" xfId="0" applyFont="1" applyFill="1" applyBorder="1" applyAlignment="1">
      <alignment horizontal="center" vertical="center" wrapText="1"/>
    </xf>
    <xf numFmtId="0" fontId="7" fillId="40" borderId="76" xfId="0" applyFont="1" applyFill="1" applyBorder="1" applyAlignment="1">
      <alignment horizontal="center" vertical="center" wrapText="1"/>
    </xf>
    <xf numFmtId="0" fontId="7" fillId="40" borderId="77"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5"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10" fillId="18" borderId="73" xfId="0" applyFont="1" applyFill="1" applyBorder="1" applyAlignment="1">
      <alignment horizontal="center" vertical="center" wrapText="1"/>
    </xf>
    <xf numFmtId="0" fontId="10" fillId="18" borderId="74" xfId="0" applyFont="1" applyFill="1" applyBorder="1" applyAlignment="1">
      <alignment horizontal="center" vertical="center" wrapText="1"/>
    </xf>
    <xf numFmtId="0" fontId="10" fillId="18" borderId="63" xfId="0" applyFont="1" applyFill="1" applyBorder="1" applyAlignment="1">
      <alignment horizontal="center" vertical="center" wrapText="1"/>
    </xf>
    <xf numFmtId="0" fontId="7" fillId="40" borderId="71" xfId="0" applyFont="1" applyFill="1" applyBorder="1" applyAlignment="1">
      <alignment horizontal="center" vertical="center" wrapText="1"/>
    </xf>
    <xf numFmtId="0" fontId="7" fillId="40" borderId="0" xfId="0" applyFont="1" applyFill="1" applyAlignment="1">
      <alignment horizontal="center" vertical="center" wrapText="1"/>
    </xf>
    <xf numFmtId="0" fontId="7" fillId="40" borderId="78"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40" borderId="45" xfId="0" applyFont="1" applyFill="1" applyBorder="1" applyAlignment="1">
      <alignment horizontal="center" vertical="center" wrapText="1"/>
    </xf>
    <xf numFmtId="0" fontId="7" fillId="40" borderId="72" xfId="0" applyFont="1" applyFill="1" applyBorder="1" applyAlignment="1">
      <alignment horizontal="center" vertical="center" wrapText="1"/>
    </xf>
    <xf numFmtId="0" fontId="7" fillId="40" borderId="13" xfId="0" applyFont="1" applyFill="1" applyBorder="1" applyAlignment="1">
      <alignment horizontal="center" wrapText="1"/>
    </xf>
    <xf numFmtId="0" fontId="7" fillId="40" borderId="45" xfId="0" applyFont="1" applyFill="1" applyBorder="1" applyAlignment="1">
      <alignment horizontal="center" wrapText="1"/>
    </xf>
    <xf numFmtId="0" fontId="7" fillId="40" borderId="72" xfId="0" applyFont="1" applyFill="1" applyBorder="1" applyAlignment="1">
      <alignment horizontal="center" wrapText="1"/>
    </xf>
    <xf numFmtId="0" fontId="7" fillId="19" borderId="13" xfId="0" applyFont="1" applyFill="1" applyBorder="1" applyAlignment="1">
      <alignment horizontal="center"/>
    </xf>
    <xf numFmtId="0" fontId="7" fillId="19" borderId="45" xfId="0" applyFont="1" applyFill="1" applyBorder="1" applyAlignment="1">
      <alignment horizontal="center"/>
    </xf>
    <xf numFmtId="0" fontId="7" fillId="19" borderId="72" xfId="0" applyFont="1" applyFill="1" applyBorder="1" applyAlignment="1">
      <alignment horizontal="center"/>
    </xf>
    <xf numFmtId="0" fontId="7" fillId="40" borderId="71" xfId="0" applyFont="1" applyFill="1" applyBorder="1" applyAlignment="1">
      <alignment horizontal="center" wrapText="1"/>
    </xf>
    <xf numFmtId="0" fontId="7" fillId="40" borderId="0" xfId="0" applyFont="1" applyFill="1" applyAlignment="1">
      <alignment horizontal="center" wrapText="1"/>
    </xf>
    <xf numFmtId="0" fontId="7" fillId="40" borderId="78"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5" xfId="0" applyFont="1" applyFill="1" applyBorder="1" applyAlignment="1">
      <alignment horizontal="center" vertical="center" wrapText="1"/>
    </xf>
    <xf numFmtId="0" fontId="6" fillId="19" borderId="72"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5" xfId="0" applyFont="1" applyFill="1" applyBorder="1" applyAlignment="1">
      <alignment horizontal="center" vertical="center" wrapText="1"/>
    </xf>
    <xf numFmtId="0" fontId="11" fillId="10" borderId="72"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5" xfId="0" applyFont="1" applyFill="1" applyBorder="1" applyAlignment="1">
      <alignment horizontal="center" wrapText="1"/>
    </xf>
    <xf numFmtId="0" fontId="5" fillId="12" borderId="43" xfId="0" applyFont="1" applyFill="1" applyBorder="1" applyAlignment="1">
      <alignment horizontal="center" wrapText="1"/>
    </xf>
    <xf numFmtId="0" fontId="5" fillId="12" borderId="75" xfId="0" applyFont="1" applyFill="1" applyBorder="1" applyAlignment="1">
      <alignment horizontal="center" wrapText="1"/>
    </xf>
    <xf numFmtId="0" fontId="5" fillId="12" borderId="76" xfId="0" applyFont="1" applyFill="1" applyBorder="1" applyAlignment="1">
      <alignment horizontal="center" wrapText="1"/>
    </xf>
    <xf numFmtId="0" fontId="5" fillId="12" borderId="79" xfId="0" applyFont="1" applyFill="1" applyBorder="1" applyAlignment="1">
      <alignment horizontal="center" wrapText="1"/>
    </xf>
    <xf numFmtId="0" fontId="5" fillId="34" borderId="7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14" fillId="40" borderId="13" xfId="0" applyFont="1" applyFill="1" applyBorder="1" applyAlignment="1">
      <alignment horizontal="center" wrapText="1"/>
    </xf>
    <xf numFmtId="0" fontId="14" fillId="40" borderId="45" xfId="0" applyFont="1" applyFill="1" applyBorder="1" applyAlignment="1">
      <alignment horizontal="center" wrapText="1"/>
    </xf>
    <xf numFmtId="0" fontId="14" fillId="40" borderId="72" xfId="0" applyFont="1" applyFill="1" applyBorder="1" applyAlignment="1">
      <alignment horizontal="center" wrapText="1"/>
    </xf>
    <xf numFmtId="0" fontId="7" fillId="19" borderId="73" xfId="0" applyFont="1" applyFill="1" applyBorder="1" applyAlignment="1">
      <alignment horizontal="center" wrapText="1"/>
    </xf>
    <xf numFmtId="0" fontId="7" fillId="19" borderId="74" xfId="0" applyFont="1" applyFill="1" applyBorder="1" applyAlignment="1">
      <alignment horizontal="center" wrapText="1"/>
    </xf>
    <xf numFmtId="0" fontId="7" fillId="19" borderId="63" xfId="0" applyFont="1" applyFill="1" applyBorder="1" applyAlignment="1">
      <alignment horizontal="center" wrapText="1"/>
    </xf>
    <xf numFmtId="0" fontId="14" fillId="40" borderId="73" xfId="0" applyFont="1" applyFill="1" applyBorder="1" applyAlignment="1">
      <alignment horizontal="center" wrapText="1"/>
    </xf>
    <xf numFmtId="0" fontId="14" fillId="40" borderId="74" xfId="0" applyFont="1" applyFill="1" applyBorder="1" applyAlignment="1">
      <alignment horizontal="center" wrapText="1"/>
    </xf>
    <xf numFmtId="0" fontId="14" fillId="40" borderId="80" xfId="0" applyFont="1" applyFill="1" applyBorder="1" applyAlignment="1">
      <alignment horizontal="center" wrapText="1"/>
    </xf>
    <xf numFmtId="0" fontId="6" fillId="19" borderId="13" xfId="0" applyFont="1" applyFill="1" applyBorder="1" applyAlignment="1">
      <alignment horizontal="center" wrapText="1"/>
    </xf>
    <xf numFmtId="0" fontId="6" fillId="19" borderId="45" xfId="0" applyFont="1" applyFill="1" applyBorder="1" applyAlignment="1">
      <alignment horizontal="center" wrapText="1"/>
    </xf>
    <xf numFmtId="0" fontId="6" fillId="19" borderId="43" xfId="0" applyFont="1" applyFill="1" applyBorder="1" applyAlignment="1">
      <alignment horizontal="center" wrapText="1"/>
    </xf>
    <xf numFmtId="0" fontId="14" fillId="39" borderId="75" xfId="0" applyFont="1" applyFill="1" applyBorder="1" applyAlignment="1">
      <alignment horizontal="center" wrapText="1"/>
    </xf>
    <xf numFmtId="0" fontId="14" fillId="39" borderId="76" xfId="0" applyFont="1" applyFill="1" applyBorder="1" applyAlignment="1">
      <alignment horizontal="center" wrapText="1"/>
    </xf>
    <xf numFmtId="0" fontId="14" fillId="39" borderId="77" xfId="0" applyFont="1" applyFill="1" applyBorder="1" applyAlignment="1">
      <alignment horizontal="center" wrapText="1"/>
    </xf>
    <xf numFmtId="0" fontId="7" fillId="19" borderId="13" xfId="0" applyFont="1" applyFill="1" applyBorder="1" applyAlignment="1">
      <alignment horizontal="center" wrapText="1"/>
    </xf>
    <xf numFmtId="0" fontId="7" fillId="19" borderId="45" xfId="0" applyFont="1" applyFill="1" applyBorder="1" applyAlignment="1">
      <alignment horizontal="center" wrapText="1"/>
    </xf>
    <xf numFmtId="0" fontId="14" fillId="39" borderId="49" xfId="0" applyFont="1" applyFill="1" applyBorder="1" applyAlignment="1">
      <alignment horizontal="center" vertical="center" wrapText="1"/>
    </xf>
    <xf numFmtId="0" fontId="14" fillId="39" borderId="81" xfId="0" applyFont="1" applyFill="1" applyBorder="1" applyAlignment="1">
      <alignment horizontal="center" vertical="center" wrapText="1"/>
    </xf>
    <xf numFmtId="0" fontId="14" fillId="39" borderId="33" xfId="0" applyFont="1" applyFill="1" applyBorder="1" applyAlignment="1">
      <alignment horizontal="center" vertical="center" wrapText="1"/>
    </xf>
    <xf numFmtId="0" fontId="14" fillId="39" borderId="82" xfId="0" applyFont="1" applyFill="1" applyBorder="1" applyAlignment="1">
      <alignment horizontal="center" vertical="center" wrapText="1"/>
    </xf>
    <xf numFmtId="0" fontId="7" fillId="19" borderId="59"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33" borderId="13" xfId="0" applyFont="1" applyFill="1" applyBorder="1" applyAlignment="1">
      <alignment horizontal="center" wrapText="1"/>
    </xf>
    <xf numFmtId="0" fontId="6" fillId="33" borderId="72"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72" xfId="0" applyNumberFormat="1" applyFont="1" applyFill="1" applyBorder="1" applyAlignment="1">
      <alignment horizontal="center"/>
    </xf>
    <xf numFmtId="0" fontId="14" fillId="40" borderId="75" xfId="0" applyFont="1" applyFill="1" applyBorder="1" applyAlignment="1">
      <alignment horizontal="center" vertical="center" wrapText="1"/>
    </xf>
    <xf numFmtId="0" fontId="14" fillId="40" borderId="76" xfId="0" applyFont="1" applyFill="1" applyBorder="1" applyAlignment="1">
      <alignment horizontal="center" vertical="center" wrapText="1"/>
    </xf>
    <xf numFmtId="0" fontId="14" fillId="40" borderId="7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699"/>
  <sheetViews>
    <sheetView tabSelected="1" zoomScale="90" zoomScaleNormal="90" zoomScalePageLayoutView="0" workbookViewId="0" topLeftCell="A98">
      <selection activeCell="G302" sqref="G302:J302"/>
    </sheetView>
  </sheetViews>
  <sheetFormatPr defaultColWidth="12.57421875" defaultRowHeight="12.75"/>
  <cols>
    <col min="1" max="1" width="47.00390625" style="4" customWidth="1"/>
    <col min="2" max="2" width="6.57421875" style="4" customWidth="1"/>
    <col min="3" max="3" width="6.140625" style="4" customWidth="1"/>
    <col min="4" max="4" width="16.421875" style="4" customWidth="1"/>
    <col min="5" max="5" width="13.28125" style="4" bestFit="1" customWidth="1"/>
    <col min="6" max="6" width="15.28125" style="4" customWidth="1"/>
    <col min="7" max="8" width="11.8515625" style="4" customWidth="1"/>
    <col min="9" max="9" width="8.8515625" style="4" customWidth="1"/>
    <col min="10" max="10" width="9.2812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66" t="s">
        <v>452</v>
      </c>
      <c r="J1" s="467"/>
    </row>
    <row r="2" spans="1:10" ht="27.75" customHeight="1">
      <c r="A2" s="468" t="s">
        <v>421</v>
      </c>
      <c r="B2" s="468"/>
      <c r="C2" s="468"/>
      <c r="D2" s="468"/>
      <c r="E2" s="468"/>
      <c r="F2" s="468"/>
      <c r="G2" s="468"/>
      <c r="H2" s="468"/>
      <c r="I2" s="468"/>
      <c r="J2" s="468"/>
    </row>
    <row r="3" spans="1:10" ht="18.75" customHeight="1" thickBot="1">
      <c r="A3" s="469"/>
      <c r="B3" s="469"/>
      <c r="C3" s="469"/>
      <c r="D3" s="469"/>
      <c r="E3" s="469"/>
      <c r="F3" s="469"/>
      <c r="G3" s="469"/>
      <c r="H3" s="469"/>
      <c r="I3" s="469"/>
      <c r="J3" s="469"/>
    </row>
    <row r="4" spans="1:10" ht="18.75" customHeight="1" hidden="1">
      <c r="A4" s="5"/>
      <c r="B4" s="5"/>
      <c r="C4" s="5"/>
      <c r="D4" s="5"/>
      <c r="E4" s="5"/>
      <c r="F4" s="5"/>
      <c r="G4" s="5"/>
      <c r="H4" s="5"/>
      <c r="I4" s="5"/>
      <c r="J4" s="5"/>
    </row>
    <row r="5" spans="9:10" ht="17.25" customHeight="1" thickBot="1">
      <c r="I5" s="470" t="s">
        <v>390</v>
      </c>
      <c r="J5" s="471"/>
    </row>
    <row r="6" spans="1:10" ht="62.25" customHeight="1" thickBot="1">
      <c r="A6" s="6" t="s">
        <v>1</v>
      </c>
      <c r="B6" s="7" t="s">
        <v>2</v>
      </c>
      <c r="C6" s="8" t="s">
        <v>3</v>
      </c>
      <c r="D6" s="8" t="s">
        <v>391</v>
      </c>
      <c r="E6" s="8" t="s">
        <v>392</v>
      </c>
      <c r="F6" s="8" t="s">
        <v>4</v>
      </c>
      <c r="G6" s="9" t="s">
        <v>135</v>
      </c>
      <c r="H6" s="9" t="s">
        <v>189</v>
      </c>
      <c r="I6" s="9" t="s">
        <v>393</v>
      </c>
      <c r="J6" s="8" t="s">
        <v>394</v>
      </c>
    </row>
    <row r="7" spans="1:10" ht="13.5" customHeight="1" thickBot="1">
      <c r="A7" s="10">
        <v>1</v>
      </c>
      <c r="B7" s="10">
        <v>2</v>
      </c>
      <c r="C7" s="10">
        <v>3</v>
      </c>
      <c r="D7" s="10">
        <v>4</v>
      </c>
      <c r="E7" s="10">
        <v>5</v>
      </c>
      <c r="F7" s="10">
        <v>6</v>
      </c>
      <c r="G7" s="11">
        <v>7</v>
      </c>
      <c r="H7" s="11">
        <v>8</v>
      </c>
      <c r="I7" s="12">
        <v>9</v>
      </c>
      <c r="J7" s="11">
        <v>10</v>
      </c>
    </row>
    <row r="8" spans="1:10" ht="24.75" customHeight="1" thickBot="1">
      <c r="A8" s="472" t="s">
        <v>422</v>
      </c>
      <c r="B8" s="473"/>
      <c r="C8" s="473"/>
      <c r="D8" s="473"/>
      <c r="E8" s="473"/>
      <c r="F8" s="473"/>
      <c r="G8" s="473"/>
      <c r="H8" s="473"/>
      <c r="I8" s="473"/>
      <c r="J8" s="474"/>
    </row>
    <row r="9" spans="1:10" ht="14.25">
      <c r="A9" s="147" t="s">
        <v>311</v>
      </c>
      <c r="B9" s="148" t="s">
        <v>5</v>
      </c>
      <c r="C9" s="149" t="s">
        <v>6</v>
      </c>
      <c r="D9" s="1">
        <v>180000</v>
      </c>
      <c r="E9" s="150">
        <f aca="true" t="shared" si="0" ref="E9:E15">D9</f>
        <v>180000</v>
      </c>
      <c r="F9" s="151">
        <f aca="true" t="shared" si="1" ref="F9:F14">D9+G9+H9+I9+J9</f>
        <v>180000</v>
      </c>
      <c r="G9" s="152">
        <v>0</v>
      </c>
      <c r="H9" s="153">
        <v>0</v>
      </c>
      <c r="I9" s="153">
        <v>0</v>
      </c>
      <c r="J9" s="154">
        <v>0</v>
      </c>
    </row>
    <row r="10" spans="1:10" ht="14.25">
      <c r="A10" s="147" t="s">
        <v>205</v>
      </c>
      <c r="B10" s="14" t="s">
        <v>5</v>
      </c>
      <c r="C10" s="15" t="s">
        <v>6</v>
      </c>
      <c r="D10" s="1">
        <v>150000</v>
      </c>
      <c r="E10" s="1">
        <f t="shared" si="0"/>
        <v>150000</v>
      </c>
      <c r="F10" s="17">
        <f t="shared" si="1"/>
        <v>150000</v>
      </c>
      <c r="G10" s="18">
        <v>0</v>
      </c>
      <c r="H10" s="1">
        <v>0</v>
      </c>
      <c r="I10" s="1">
        <v>0</v>
      </c>
      <c r="J10" s="19">
        <v>0</v>
      </c>
    </row>
    <row r="11" spans="1:10" ht="14.25">
      <c r="A11" s="147" t="s">
        <v>319</v>
      </c>
      <c r="B11" s="14" t="s">
        <v>5</v>
      </c>
      <c r="C11" s="15" t="s">
        <v>6</v>
      </c>
      <c r="D11" s="1">
        <v>180000</v>
      </c>
      <c r="E11" s="1">
        <f t="shared" si="0"/>
        <v>180000</v>
      </c>
      <c r="F11" s="17">
        <f t="shared" si="1"/>
        <v>180000</v>
      </c>
      <c r="G11" s="18">
        <v>0</v>
      </c>
      <c r="H11" s="1">
        <v>0</v>
      </c>
      <c r="I11" s="1">
        <v>0</v>
      </c>
      <c r="J11" s="19">
        <v>0</v>
      </c>
    </row>
    <row r="12" spans="1:10" ht="14.25">
      <c r="A12" s="147" t="s">
        <v>191</v>
      </c>
      <c r="B12" s="14" t="s">
        <v>5</v>
      </c>
      <c r="C12" s="15" t="s">
        <v>6</v>
      </c>
      <c r="D12" s="1">
        <v>115000</v>
      </c>
      <c r="E12" s="1">
        <f t="shared" si="0"/>
        <v>115000</v>
      </c>
      <c r="F12" s="17">
        <f t="shared" si="1"/>
        <v>115000</v>
      </c>
      <c r="G12" s="18">
        <v>0</v>
      </c>
      <c r="H12" s="1">
        <v>0</v>
      </c>
      <c r="I12" s="1">
        <v>0</v>
      </c>
      <c r="J12" s="19">
        <v>0</v>
      </c>
    </row>
    <row r="13" spans="1:10" ht="14.25">
      <c r="A13" s="147" t="s">
        <v>320</v>
      </c>
      <c r="B13" s="14" t="s">
        <v>112</v>
      </c>
      <c r="C13" s="15" t="s">
        <v>209</v>
      </c>
      <c r="D13" s="1">
        <v>175000</v>
      </c>
      <c r="E13" s="1">
        <f t="shared" si="0"/>
        <v>175000</v>
      </c>
      <c r="F13" s="17">
        <f t="shared" si="1"/>
        <v>175000</v>
      </c>
      <c r="G13" s="18">
        <v>0</v>
      </c>
      <c r="H13" s="1">
        <v>0</v>
      </c>
      <c r="I13" s="1">
        <v>0</v>
      </c>
      <c r="J13" s="19">
        <v>0</v>
      </c>
    </row>
    <row r="14" spans="1:10" ht="14.25">
      <c r="A14" s="147" t="s">
        <v>321</v>
      </c>
      <c r="B14" s="14" t="s">
        <v>5</v>
      </c>
      <c r="C14" s="15" t="s">
        <v>6</v>
      </c>
      <c r="D14" s="1">
        <v>125000</v>
      </c>
      <c r="E14" s="1">
        <f t="shared" si="0"/>
        <v>125000</v>
      </c>
      <c r="F14" s="17">
        <f t="shared" si="1"/>
        <v>125000</v>
      </c>
      <c r="G14" s="18">
        <v>0</v>
      </c>
      <c r="H14" s="1">
        <v>0</v>
      </c>
      <c r="I14" s="1">
        <v>0</v>
      </c>
      <c r="J14" s="19">
        <v>0</v>
      </c>
    </row>
    <row r="15" spans="1:10" ht="14.25">
      <c r="A15" s="23" t="s">
        <v>400</v>
      </c>
      <c r="B15" s="155" t="s">
        <v>5</v>
      </c>
      <c r="C15" s="155" t="s">
        <v>8</v>
      </c>
      <c r="D15" s="1">
        <v>125000</v>
      </c>
      <c r="E15" s="1">
        <f t="shared" si="0"/>
        <v>125000</v>
      </c>
      <c r="F15" s="156">
        <f>E15+G15+H15+I15+J15</f>
        <v>125000</v>
      </c>
      <c r="G15" s="18">
        <v>0</v>
      </c>
      <c r="H15" s="1">
        <v>0</v>
      </c>
      <c r="I15" s="1">
        <v>0</v>
      </c>
      <c r="J15" s="19">
        <v>0</v>
      </c>
    </row>
    <row r="16" spans="1:10" ht="22.5" customHeight="1" thickBot="1">
      <c r="A16" s="463" t="s">
        <v>7</v>
      </c>
      <c r="B16" s="464"/>
      <c r="C16" s="465"/>
      <c r="D16" s="20">
        <f>SUM(D9:D15)</f>
        <v>1050000</v>
      </c>
      <c r="E16" s="20">
        <f>SUM(E9:E15)</f>
        <v>1050000</v>
      </c>
      <c r="F16" s="20">
        <f>SUM(F9:F15)</f>
        <v>1050000</v>
      </c>
      <c r="G16" s="21">
        <f>SUM(G9:G9)</f>
        <v>0</v>
      </c>
      <c r="H16" s="21">
        <f>SUM(H9:H9)</f>
        <v>0</v>
      </c>
      <c r="I16" s="21">
        <f>SUM(I9:I9)</f>
        <v>0</v>
      </c>
      <c r="J16" s="22">
        <f>SUM(J9:J9)</f>
        <v>0</v>
      </c>
    </row>
    <row r="17" spans="1:10" ht="24.75" customHeight="1" thickBot="1">
      <c r="A17" s="442" t="s">
        <v>460</v>
      </c>
      <c r="B17" s="443"/>
      <c r="C17" s="443"/>
      <c r="D17" s="443"/>
      <c r="E17" s="443"/>
      <c r="F17" s="443"/>
      <c r="G17" s="443"/>
      <c r="H17" s="443"/>
      <c r="I17" s="443"/>
      <c r="J17" s="444"/>
    </row>
    <row r="18" spans="1:10" ht="26.25" thickBot="1">
      <c r="A18" s="284" t="s">
        <v>190</v>
      </c>
      <c r="B18" s="285" t="s">
        <v>5</v>
      </c>
      <c r="C18" s="285" t="s">
        <v>8</v>
      </c>
      <c r="D18" s="286">
        <v>190000</v>
      </c>
      <c r="E18" s="286">
        <f>D18</f>
        <v>190000</v>
      </c>
      <c r="F18" s="287">
        <f>E18+G18+H18+I18+J18</f>
        <v>190000</v>
      </c>
      <c r="G18" s="319">
        <v>0</v>
      </c>
      <c r="H18" s="286">
        <v>0</v>
      </c>
      <c r="I18" s="286">
        <v>0</v>
      </c>
      <c r="J18" s="320">
        <v>0</v>
      </c>
    </row>
    <row r="19" spans="1:10" ht="27" customHeight="1">
      <c r="A19" s="277" t="s">
        <v>451</v>
      </c>
      <c r="B19" s="167">
        <v>2</v>
      </c>
      <c r="C19" s="167" t="s">
        <v>8</v>
      </c>
      <c r="D19" s="2">
        <v>125000</v>
      </c>
      <c r="E19" s="2">
        <v>125000</v>
      </c>
      <c r="F19" s="158">
        <f>E19+G19+H19+I19+J19</f>
        <v>125000</v>
      </c>
      <c r="G19" s="275"/>
      <c r="H19" s="2"/>
      <c r="I19" s="2"/>
      <c r="J19" s="276"/>
    </row>
    <row r="20" spans="1:10" ht="14.25">
      <c r="A20" s="23" t="s">
        <v>304</v>
      </c>
      <c r="B20" s="155" t="s">
        <v>5</v>
      </c>
      <c r="C20" s="155" t="s">
        <v>8</v>
      </c>
      <c r="D20" s="1">
        <v>360000</v>
      </c>
      <c r="E20" s="1">
        <f aca="true" t="shared" si="2" ref="E20:E25">D20</f>
        <v>360000</v>
      </c>
      <c r="F20" s="156">
        <f aca="true" t="shared" si="3" ref="F20:F25">E20+G20+H20+I20+J20</f>
        <v>360000</v>
      </c>
      <c r="G20" s="18">
        <v>0</v>
      </c>
      <c r="H20" s="1">
        <v>0</v>
      </c>
      <c r="I20" s="1">
        <v>0</v>
      </c>
      <c r="J20" s="19">
        <v>0</v>
      </c>
    </row>
    <row r="21" spans="1:10" ht="14.25">
      <c r="A21" s="23" t="s">
        <v>303</v>
      </c>
      <c r="B21" s="155" t="s">
        <v>5</v>
      </c>
      <c r="C21" s="155" t="s">
        <v>8</v>
      </c>
      <c r="D21" s="1">
        <v>36000</v>
      </c>
      <c r="E21" s="1">
        <f t="shared" si="2"/>
        <v>36000</v>
      </c>
      <c r="F21" s="156">
        <f t="shared" si="3"/>
        <v>36000</v>
      </c>
      <c r="G21" s="18">
        <v>0</v>
      </c>
      <c r="H21" s="1">
        <v>0</v>
      </c>
      <c r="I21" s="1">
        <v>0</v>
      </c>
      <c r="J21" s="19">
        <v>0</v>
      </c>
    </row>
    <row r="22" spans="1:10" ht="14.25">
      <c r="A22" s="23" t="s">
        <v>191</v>
      </c>
      <c r="B22" s="155" t="s">
        <v>5</v>
      </c>
      <c r="C22" s="155" t="s">
        <v>8</v>
      </c>
      <c r="D22" s="1">
        <v>160000</v>
      </c>
      <c r="E22" s="1">
        <f t="shared" si="2"/>
        <v>160000</v>
      </c>
      <c r="F22" s="156">
        <f t="shared" si="3"/>
        <v>160000</v>
      </c>
      <c r="G22" s="18">
        <v>0</v>
      </c>
      <c r="H22" s="1">
        <v>0</v>
      </c>
      <c r="I22" s="1">
        <v>0</v>
      </c>
      <c r="J22" s="19">
        <v>0</v>
      </c>
    </row>
    <row r="23" spans="1:10" ht="14.25">
      <c r="A23" s="23" t="s">
        <v>192</v>
      </c>
      <c r="B23" s="155" t="s">
        <v>5</v>
      </c>
      <c r="C23" s="155" t="s">
        <v>8</v>
      </c>
      <c r="D23" s="1">
        <v>10000</v>
      </c>
      <c r="E23" s="1">
        <f t="shared" si="2"/>
        <v>10000</v>
      </c>
      <c r="F23" s="156">
        <f t="shared" si="3"/>
        <v>10000</v>
      </c>
      <c r="G23" s="18">
        <v>0</v>
      </c>
      <c r="H23" s="1">
        <v>0</v>
      </c>
      <c r="I23" s="1">
        <v>0</v>
      </c>
      <c r="J23" s="19">
        <v>0</v>
      </c>
    </row>
    <row r="24" spans="1:10" ht="14.25">
      <c r="A24" s="23" t="s">
        <v>113</v>
      </c>
      <c r="B24" s="155" t="s">
        <v>5</v>
      </c>
      <c r="C24" s="155" t="s">
        <v>8</v>
      </c>
      <c r="D24" s="1">
        <v>9000</v>
      </c>
      <c r="E24" s="1">
        <f t="shared" si="2"/>
        <v>9000</v>
      </c>
      <c r="F24" s="156">
        <f t="shared" si="3"/>
        <v>9000</v>
      </c>
      <c r="G24" s="18">
        <v>0</v>
      </c>
      <c r="H24" s="1">
        <v>0</v>
      </c>
      <c r="I24" s="1">
        <v>0</v>
      </c>
      <c r="J24" s="19">
        <v>0</v>
      </c>
    </row>
    <row r="25" spans="1:10" ht="15" thickBot="1">
      <c r="A25" s="160" t="s">
        <v>382</v>
      </c>
      <c r="B25" s="161" t="s">
        <v>5</v>
      </c>
      <c r="C25" s="161" t="s">
        <v>8</v>
      </c>
      <c r="D25" s="162">
        <v>41920</v>
      </c>
      <c r="E25" s="162">
        <f t="shared" si="2"/>
        <v>41920</v>
      </c>
      <c r="F25" s="163">
        <f t="shared" si="3"/>
        <v>41920</v>
      </c>
      <c r="G25" s="162">
        <v>0</v>
      </c>
      <c r="H25" s="162">
        <v>0</v>
      </c>
      <c r="I25" s="164">
        <v>0</v>
      </c>
      <c r="J25" s="165">
        <v>0</v>
      </c>
    </row>
    <row r="26" spans="1:10" ht="22.5" customHeight="1" thickBot="1">
      <c r="A26" s="445" t="s">
        <v>9</v>
      </c>
      <c r="B26" s="446"/>
      <c r="C26" s="447"/>
      <c r="D26" s="128">
        <f aca="true" t="shared" si="4" ref="D26:J26">SUM(D18:D25)</f>
        <v>931920</v>
      </c>
      <c r="E26" s="128">
        <f t="shared" si="4"/>
        <v>931920</v>
      </c>
      <c r="F26" s="128">
        <f t="shared" si="4"/>
        <v>931920</v>
      </c>
      <c r="G26" s="128">
        <f t="shared" si="4"/>
        <v>0</v>
      </c>
      <c r="H26" s="128">
        <f t="shared" si="4"/>
        <v>0</v>
      </c>
      <c r="I26" s="128">
        <f t="shared" si="4"/>
        <v>0</v>
      </c>
      <c r="J26" s="128">
        <f t="shared" si="4"/>
        <v>0</v>
      </c>
    </row>
    <row r="27" spans="1:10" ht="24.75" customHeight="1" thickBot="1">
      <c r="A27" s="448" t="s">
        <v>423</v>
      </c>
      <c r="B27" s="449"/>
      <c r="C27" s="449"/>
      <c r="D27" s="449"/>
      <c r="E27" s="449"/>
      <c r="F27" s="449"/>
      <c r="G27" s="449"/>
      <c r="H27" s="449"/>
      <c r="I27" s="449"/>
      <c r="J27" s="450"/>
    </row>
    <row r="28" spans="1:10" ht="14.25" customHeight="1">
      <c r="A28" s="23" t="s">
        <v>238</v>
      </c>
      <c r="B28" s="166" t="s">
        <v>5</v>
      </c>
      <c r="C28" s="167" t="s">
        <v>11</v>
      </c>
      <c r="D28" s="1">
        <v>1000</v>
      </c>
      <c r="E28" s="168">
        <f aca="true" t="shared" si="5" ref="E28:E60">D28</f>
        <v>1000</v>
      </c>
      <c r="F28" s="169">
        <f aca="true" t="shared" si="6" ref="F28:F60">D28+G28+H28+I28+J28</f>
        <v>160000</v>
      </c>
      <c r="G28" s="18">
        <v>159000</v>
      </c>
      <c r="H28" s="1">
        <v>0</v>
      </c>
      <c r="I28" s="1">
        <v>0</v>
      </c>
      <c r="J28" s="19">
        <v>0</v>
      </c>
    </row>
    <row r="29" spans="1:10" ht="48" customHeight="1">
      <c r="A29" s="23" t="s">
        <v>234</v>
      </c>
      <c r="B29" s="166" t="s">
        <v>5</v>
      </c>
      <c r="C29" s="167" t="s">
        <v>11</v>
      </c>
      <c r="D29" s="1">
        <v>0</v>
      </c>
      <c r="E29" s="168">
        <f t="shared" si="5"/>
        <v>0</v>
      </c>
      <c r="F29" s="169">
        <f t="shared" si="6"/>
        <v>45000</v>
      </c>
      <c r="G29" s="18">
        <v>45000</v>
      </c>
      <c r="H29" s="1">
        <v>0</v>
      </c>
      <c r="I29" s="1">
        <v>0</v>
      </c>
      <c r="J29" s="19">
        <v>0</v>
      </c>
    </row>
    <row r="30" spans="1:10" ht="61.5" customHeight="1">
      <c r="A30" s="23" t="s">
        <v>235</v>
      </c>
      <c r="B30" s="166" t="s">
        <v>5</v>
      </c>
      <c r="C30" s="167" t="s">
        <v>11</v>
      </c>
      <c r="D30" s="1">
        <v>0</v>
      </c>
      <c r="E30" s="168">
        <f t="shared" si="5"/>
        <v>0</v>
      </c>
      <c r="F30" s="169">
        <f t="shared" si="6"/>
        <v>55000</v>
      </c>
      <c r="G30" s="18">
        <v>55000</v>
      </c>
      <c r="H30" s="1">
        <v>0</v>
      </c>
      <c r="I30" s="1">
        <v>0</v>
      </c>
      <c r="J30" s="19">
        <v>0</v>
      </c>
    </row>
    <row r="31" spans="1:10" ht="43.5" customHeight="1">
      <c r="A31" s="306" t="s">
        <v>236</v>
      </c>
      <c r="B31" s="307" t="s">
        <v>5</v>
      </c>
      <c r="C31" s="308" t="s">
        <v>11</v>
      </c>
      <c r="D31" s="294">
        <v>0</v>
      </c>
      <c r="E31" s="282">
        <f t="shared" si="5"/>
        <v>0</v>
      </c>
      <c r="F31" s="309">
        <f t="shared" si="6"/>
        <v>8410000</v>
      </c>
      <c r="G31" s="310">
        <v>8410000</v>
      </c>
      <c r="H31" s="294">
        <v>0</v>
      </c>
      <c r="I31" s="294">
        <v>0</v>
      </c>
      <c r="J31" s="311">
        <v>0</v>
      </c>
    </row>
    <row r="32" spans="1:10" ht="25.5">
      <c r="A32" s="170" t="s">
        <v>239</v>
      </c>
      <c r="B32" s="166" t="s">
        <v>5</v>
      </c>
      <c r="C32" s="167" t="s">
        <v>11</v>
      </c>
      <c r="D32" s="1">
        <v>1000</v>
      </c>
      <c r="E32" s="168">
        <f t="shared" si="5"/>
        <v>1000</v>
      </c>
      <c r="F32" s="169">
        <f t="shared" si="6"/>
        <v>160000</v>
      </c>
      <c r="G32" s="18">
        <v>159000</v>
      </c>
      <c r="H32" s="1">
        <v>0</v>
      </c>
      <c r="I32" s="1">
        <v>0</v>
      </c>
      <c r="J32" s="19">
        <v>0</v>
      </c>
    </row>
    <row r="33" spans="1:10" ht="25.5">
      <c r="A33" s="170" t="s">
        <v>240</v>
      </c>
      <c r="B33" s="166" t="s">
        <v>5</v>
      </c>
      <c r="C33" s="167" t="s">
        <v>11</v>
      </c>
      <c r="D33" s="1">
        <v>1000</v>
      </c>
      <c r="E33" s="168">
        <f t="shared" si="5"/>
        <v>1000</v>
      </c>
      <c r="F33" s="169">
        <f t="shared" si="6"/>
        <v>160000</v>
      </c>
      <c r="G33" s="18">
        <v>159000</v>
      </c>
      <c r="H33" s="1">
        <v>0</v>
      </c>
      <c r="I33" s="1">
        <v>0</v>
      </c>
      <c r="J33" s="19">
        <v>0</v>
      </c>
    </row>
    <row r="34" spans="1:10" ht="15.75" customHeight="1">
      <c r="A34" s="170" t="s">
        <v>241</v>
      </c>
      <c r="B34" s="166" t="s">
        <v>5</v>
      </c>
      <c r="C34" s="167" t="s">
        <v>11</v>
      </c>
      <c r="D34" s="1">
        <v>1000</v>
      </c>
      <c r="E34" s="168">
        <f>D34</f>
        <v>1000</v>
      </c>
      <c r="F34" s="169">
        <f t="shared" si="6"/>
        <v>160000</v>
      </c>
      <c r="G34" s="18">
        <v>159000</v>
      </c>
      <c r="H34" s="1">
        <v>0</v>
      </c>
      <c r="I34" s="1">
        <v>0</v>
      </c>
      <c r="J34" s="19">
        <v>0</v>
      </c>
    </row>
    <row r="35" spans="1:10" ht="25.5">
      <c r="A35" s="170" t="s">
        <v>242</v>
      </c>
      <c r="B35" s="166" t="s">
        <v>5</v>
      </c>
      <c r="C35" s="167" t="s">
        <v>11</v>
      </c>
      <c r="D35" s="1">
        <v>1000</v>
      </c>
      <c r="E35" s="168">
        <f>D35</f>
        <v>1000</v>
      </c>
      <c r="F35" s="169">
        <f t="shared" si="6"/>
        <v>160000</v>
      </c>
      <c r="G35" s="18">
        <v>159000</v>
      </c>
      <c r="H35" s="1">
        <v>0</v>
      </c>
      <c r="I35" s="1">
        <v>0</v>
      </c>
      <c r="J35" s="19">
        <v>0</v>
      </c>
    </row>
    <row r="36" spans="1:10" ht="25.5">
      <c r="A36" s="170" t="s">
        <v>243</v>
      </c>
      <c r="B36" s="166" t="s">
        <v>5</v>
      </c>
      <c r="C36" s="167" t="s">
        <v>11</v>
      </c>
      <c r="D36" s="1">
        <v>1000</v>
      </c>
      <c r="E36" s="168">
        <f t="shared" si="5"/>
        <v>1000</v>
      </c>
      <c r="F36" s="169">
        <f t="shared" si="6"/>
        <v>160000</v>
      </c>
      <c r="G36" s="18">
        <v>159000</v>
      </c>
      <c r="H36" s="1">
        <v>0</v>
      </c>
      <c r="I36" s="1">
        <v>0</v>
      </c>
      <c r="J36" s="19">
        <v>0</v>
      </c>
    </row>
    <row r="37" spans="1:10" ht="25.5">
      <c r="A37" s="170" t="s">
        <v>244</v>
      </c>
      <c r="B37" s="166" t="s">
        <v>5</v>
      </c>
      <c r="C37" s="167" t="s">
        <v>11</v>
      </c>
      <c r="D37" s="1">
        <v>165000</v>
      </c>
      <c r="E37" s="168">
        <f t="shared" si="5"/>
        <v>165000</v>
      </c>
      <c r="F37" s="169">
        <f t="shared" si="6"/>
        <v>165000</v>
      </c>
      <c r="G37" s="18">
        <v>0</v>
      </c>
      <c r="H37" s="1">
        <v>0</v>
      </c>
      <c r="I37" s="1">
        <v>0</v>
      </c>
      <c r="J37" s="19">
        <v>0</v>
      </c>
    </row>
    <row r="38" spans="1:10" ht="25.5">
      <c r="A38" s="23" t="s">
        <v>204</v>
      </c>
      <c r="B38" s="166" t="s">
        <v>5</v>
      </c>
      <c r="C38" s="167" t="s">
        <v>11</v>
      </c>
      <c r="D38" s="1">
        <v>320000</v>
      </c>
      <c r="E38" s="168">
        <f t="shared" si="5"/>
        <v>320000</v>
      </c>
      <c r="F38" s="169">
        <f t="shared" si="6"/>
        <v>320000</v>
      </c>
      <c r="G38" s="18">
        <v>0</v>
      </c>
      <c r="H38" s="1">
        <v>0</v>
      </c>
      <c r="I38" s="1">
        <v>0</v>
      </c>
      <c r="J38" s="19">
        <v>0</v>
      </c>
    </row>
    <row r="39" spans="1:10" ht="63.75">
      <c r="A39" s="171" t="s">
        <v>292</v>
      </c>
      <c r="B39" s="166" t="s">
        <v>5</v>
      </c>
      <c r="C39" s="167" t="s">
        <v>11</v>
      </c>
      <c r="D39" s="1">
        <v>410000</v>
      </c>
      <c r="E39" s="168">
        <f t="shared" si="5"/>
        <v>410000</v>
      </c>
      <c r="F39" s="169">
        <f t="shared" si="6"/>
        <v>410000</v>
      </c>
      <c r="G39" s="18">
        <v>0</v>
      </c>
      <c r="H39" s="1">
        <v>0</v>
      </c>
      <c r="I39" s="1">
        <v>0</v>
      </c>
      <c r="J39" s="19">
        <v>0</v>
      </c>
    </row>
    <row r="40" spans="1:10" ht="25.5">
      <c r="A40" s="171" t="s">
        <v>267</v>
      </c>
      <c r="B40" s="166" t="s">
        <v>5</v>
      </c>
      <c r="C40" s="167" t="s">
        <v>11</v>
      </c>
      <c r="D40" s="1">
        <v>80000</v>
      </c>
      <c r="E40" s="168">
        <f t="shared" si="5"/>
        <v>80000</v>
      </c>
      <c r="F40" s="169">
        <f t="shared" si="6"/>
        <v>80000</v>
      </c>
      <c r="G40" s="18">
        <v>0</v>
      </c>
      <c r="H40" s="1">
        <v>0</v>
      </c>
      <c r="I40" s="1">
        <v>0</v>
      </c>
      <c r="J40" s="19">
        <v>0</v>
      </c>
    </row>
    <row r="41" spans="1:10" ht="26.25" customHeight="1">
      <c r="A41" s="23" t="s">
        <v>166</v>
      </c>
      <c r="B41" s="166" t="s">
        <v>5</v>
      </c>
      <c r="C41" s="167" t="s">
        <v>11</v>
      </c>
      <c r="D41" s="1">
        <v>2000000</v>
      </c>
      <c r="E41" s="168">
        <f t="shared" si="5"/>
        <v>2000000</v>
      </c>
      <c r="F41" s="169">
        <f t="shared" si="6"/>
        <v>3900000</v>
      </c>
      <c r="G41" s="18">
        <v>1900000</v>
      </c>
      <c r="H41" s="1">
        <v>0</v>
      </c>
      <c r="I41" s="1">
        <v>0</v>
      </c>
      <c r="J41" s="19">
        <v>0</v>
      </c>
    </row>
    <row r="42" spans="1:10" ht="40.5" customHeight="1">
      <c r="A42" s="23" t="s">
        <v>137</v>
      </c>
      <c r="B42" s="166" t="s">
        <v>5</v>
      </c>
      <c r="C42" s="167" t="s">
        <v>11</v>
      </c>
      <c r="D42" s="1">
        <v>39000</v>
      </c>
      <c r="E42" s="168">
        <f t="shared" si="5"/>
        <v>39000</v>
      </c>
      <c r="F42" s="169">
        <f t="shared" si="6"/>
        <v>39000</v>
      </c>
      <c r="G42" s="18">
        <v>0</v>
      </c>
      <c r="H42" s="1">
        <v>0</v>
      </c>
      <c r="I42" s="1">
        <v>0</v>
      </c>
      <c r="J42" s="19">
        <v>0</v>
      </c>
    </row>
    <row r="43" spans="1:10" ht="38.25">
      <c r="A43" s="23" t="s">
        <v>138</v>
      </c>
      <c r="B43" s="166" t="s">
        <v>5</v>
      </c>
      <c r="C43" s="167" t="s">
        <v>11</v>
      </c>
      <c r="D43" s="1">
        <v>20000</v>
      </c>
      <c r="E43" s="168">
        <f t="shared" si="5"/>
        <v>20000</v>
      </c>
      <c r="F43" s="169">
        <f t="shared" si="6"/>
        <v>20000</v>
      </c>
      <c r="G43" s="18">
        <v>0</v>
      </c>
      <c r="H43" s="1">
        <v>0</v>
      </c>
      <c r="I43" s="1">
        <v>0</v>
      </c>
      <c r="J43" s="19">
        <v>0</v>
      </c>
    </row>
    <row r="44" spans="1:10" ht="38.25">
      <c r="A44" s="306" t="s">
        <v>458</v>
      </c>
      <c r="B44" s="307" t="s">
        <v>5</v>
      </c>
      <c r="C44" s="308" t="s">
        <v>11</v>
      </c>
      <c r="D44" s="294">
        <v>104720</v>
      </c>
      <c r="E44" s="282">
        <f t="shared" si="5"/>
        <v>104720</v>
      </c>
      <c r="F44" s="309">
        <f t="shared" si="6"/>
        <v>104720</v>
      </c>
      <c r="G44" s="310">
        <v>0</v>
      </c>
      <c r="H44" s="294">
        <v>0</v>
      </c>
      <c r="I44" s="294">
        <v>0</v>
      </c>
      <c r="J44" s="311">
        <v>0</v>
      </c>
    </row>
    <row r="45" spans="1:10" ht="25.5">
      <c r="A45" s="23" t="s">
        <v>134</v>
      </c>
      <c r="B45" s="166" t="s">
        <v>5</v>
      </c>
      <c r="C45" s="167" t="s">
        <v>11</v>
      </c>
      <c r="D45" s="172">
        <v>25000</v>
      </c>
      <c r="E45" s="168">
        <f t="shared" si="5"/>
        <v>25000</v>
      </c>
      <c r="F45" s="169">
        <f t="shared" si="6"/>
        <v>25000</v>
      </c>
      <c r="G45" s="18">
        <v>0</v>
      </c>
      <c r="H45" s="1">
        <v>0</v>
      </c>
      <c r="I45" s="1">
        <v>0</v>
      </c>
      <c r="J45" s="19">
        <v>0</v>
      </c>
    </row>
    <row r="46" spans="1:10" ht="25.5">
      <c r="A46" s="23" t="s">
        <v>12</v>
      </c>
      <c r="B46" s="166" t="s">
        <v>5</v>
      </c>
      <c r="C46" s="167" t="s">
        <v>11</v>
      </c>
      <c r="D46" s="172">
        <v>0</v>
      </c>
      <c r="E46" s="168">
        <f t="shared" si="5"/>
        <v>0</v>
      </c>
      <c r="F46" s="169">
        <f>D46+G46+H46+I46+J46</f>
        <v>139000</v>
      </c>
      <c r="G46" s="18">
        <v>139000</v>
      </c>
      <c r="H46" s="1">
        <v>0</v>
      </c>
      <c r="I46" s="1">
        <v>0</v>
      </c>
      <c r="J46" s="19">
        <v>0</v>
      </c>
    </row>
    <row r="47" spans="1:10" ht="25.5">
      <c r="A47" s="23" t="s">
        <v>114</v>
      </c>
      <c r="B47" s="166" t="s">
        <v>5</v>
      </c>
      <c r="C47" s="167" t="s">
        <v>11</v>
      </c>
      <c r="D47" s="172">
        <v>2250000</v>
      </c>
      <c r="E47" s="168">
        <f t="shared" si="5"/>
        <v>2250000</v>
      </c>
      <c r="F47" s="169">
        <f>D47+G47+H47+I47+J47</f>
        <v>2250000</v>
      </c>
      <c r="G47" s="18">
        <v>0</v>
      </c>
      <c r="H47" s="1">
        <v>0</v>
      </c>
      <c r="I47" s="1">
        <v>0</v>
      </c>
      <c r="J47" s="19">
        <v>0</v>
      </c>
    </row>
    <row r="48" spans="1:10" ht="26.25" customHeight="1">
      <c r="A48" s="23" t="s">
        <v>115</v>
      </c>
      <c r="B48" s="24" t="s">
        <v>5</v>
      </c>
      <c r="C48" s="167" t="s">
        <v>11</v>
      </c>
      <c r="D48" s="172">
        <v>128000</v>
      </c>
      <c r="E48" s="168">
        <f t="shared" si="5"/>
        <v>128000</v>
      </c>
      <c r="F48" s="169">
        <f t="shared" si="6"/>
        <v>128000</v>
      </c>
      <c r="G48" s="18">
        <v>0</v>
      </c>
      <c r="H48" s="1">
        <v>0</v>
      </c>
      <c r="I48" s="1">
        <v>0</v>
      </c>
      <c r="J48" s="19">
        <v>0</v>
      </c>
    </row>
    <row r="49" spans="1:10" ht="39.75" customHeight="1">
      <c r="A49" s="23" t="s">
        <v>116</v>
      </c>
      <c r="B49" s="24" t="s">
        <v>5</v>
      </c>
      <c r="C49" s="167" t="s">
        <v>11</v>
      </c>
      <c r="D49" s="168">
        <v>62000</v>
      </c>
      <c r="E49" s="168">
        <f t="shared" si="5"/>
        <v>62000</v>
      </c>
      <c r="F49" s="169">
        <f t="shared" si="6"/>
        <v>62000</v>
      </c>
      <c r="G49" s="18">
        <v>0</v>
      </c>
      <c r="H49" s="1">
        <v>0</v>
      </c>
      <c r="I49" s="1">
        <v>0</v>
      </c>
      <c r="J49" s="19">
        <v>0</v>
      </c>
    </row>
    <row r="50" spans="1:10" ht="14.25">
      <c r="A50" s="173" t="s">
        <v>322</v>
      </c>
      <c r="B50" s="24" t="s">
        <v>5</v>
      </c>
      <c r="C50" s="167" t="s">
        <v>11</v>
      </c>
      <c r="D50" s="168">
        <v>150000</v>
      </c>
      <c r="E50" s="168">
        <f t="shared" si="5"/>
        <v>150000</v>
      </c>
      <c r="F50" s="169">
        <f t="shared" si="6"/>
        <v>150000</v>
      </c>
      <c r="G50" s="18">
        <v>0</v>
      </c>
      <c r="H50" s="1">
        <v>0</v>
      </c>
      <c r="I50" s="1">
        <v>0</v>
      </c>
      <c r="J50" s="19">
        <v>0</v>
      </c>
    </row>
    <row r="51" spans="1:10" ht="18" customHeight="1">
      <c r="A51" s="174" t="s">
        <v>291</v>
      </c>
      <c r="B51" s="175" t="s">
        <v>5</v>
      </c>
      <c r="C51" s="155" t="s">
        <v>11</v>
      </c>
      <c r="D51" s="172">
        <v>80000</v>
      </c>
      <c r="E51" s="168">
        <f t="shared" si="5"/>
        <v>80000</v>
      </c>
      <c r="F51" s="176">
        <f t="shared" si="6"/>
        <v>80000</v>
      </c>
      <c r="G51" s="1">
        <v>0</v>
      </c>
      <c r="H51" s="1">
        <v>0</v>
      </c>
      <c r="I51" s="1">
        <v>0</v>
      </c>
      <c r="J51" s="19">
        <v>0</v>
      </c>
    </row>
    <row r="52" spans="1:10" ht="30" customHeight="1">
      <c r="A52" s="174" t="s">
        <v>203</v>
      </c>
      <c r="B52" s="175" t="s">
        <v>5</v>
      </c>
      <c r="C52" s="155" t="s">
        <v>11</v>
      </c>
      <c r="D52" s="172">
        <v>100022</v>
      </c>
      <c r="E52" s="168">
        <f t="shared" si="5"/>
        <v>100022</v>
      </c>
      <c r="F52" s="176">
        <f t="shared" si="6"/>
        <v>100022</v>
      </c>
      <c r="G52" s="1">
        <v>0</v>
      </c>
      <c r="H52" s="1">
        <v>0</v>
      </c>
      <c r="I52" s="1">
        <v>0</v>
      </c>
      <c r="J52" s="19">
        <v>0</v>
      </c>
    </row>
    <row r="53" spans="1:10" ht="18" customHeight="1">
      <c r="A53" s="174" t="s">
        <v>389</v>
      </c>
      <c r="B53" s="175" t="s">
        <v>5</v>
      </c>
      <c r="C53" s="155" t="s">
        <v>11</v>
      </c>
      <c r="D53" s="172">
        <v>10000</v>
      </c>
      <c r="E53" s="168">
        <f t="shared" si="5"/>
        <v>10000</v>
      </c>
      <c r="F53" s="176">
        <f t="shared" si="6"/>
        <v>10000</v>
      </c>
      <c r="G53" s="1">
        <v>0</v>
      </c>
      <c r="H53" s="1">
        <v>0</v>
      </c>
      <c r="I53" s="1">
        <v>0</v>
      </c>
      <c r="J53" s="19">
        <v>0</v>
      </c>
    </row>
    <row r="54" spans="1:10" ht="18" customHeight="1">
      <c r="A54" s="174" t="s">
        <v>395</v>
      </c>
      <c r="B54" s="175" t="s">
        <v>5</v>
      </c>
      <c r="C54" s="155" t="s">
        <v>11</v>
      </c>
      <c r="D54" s="172">
        <v>70000</v>
      </c>
      <c r="E54" s="168">
        <f t="shared" si="5"/>
        <v>70000</v>
      </c>
      <c r="F54" s="176">
        <f t="shared" si="6"/>
        <v>70000</v>
      </c>
      <c r="G54" s="1">
        <v>0</v>
      </c>
      <c r="H54" s="1">
        <v>0</v>
      </c>
      <c r="I54" s="1">
        <v>0</v>
      </c>
      <c r="J54" s="19">
        <v>0</v>
      </c>
    </row>
    <row r="55" spans="1:10" ht="18" customHeight="1">
      <c r="A55" s="174" t="s">
        <v>396</v>
      </c>
      <c r="B55" s="175" t="s">
        <v>5</v>
      </c>
      <c r="C55" s="155" t="s">
        <v>11</v>
      </c>
      <c r="D55" s="172">
        <v>5000</v>
      </c>
      <c r="E55" s="168">
        <f t="shared" si="5"/>
        <v>5000</v>
      </c>
      <c r="F55" s="176">
        <f t="shared" si="6"/>
        <v>5000</v>
      </c>
      <c r="G55" s="1">
        <v>0</v>
      </c>
      <c r="H55" s="1">
        <v>0</v>
      </c>
      <c r="I55" s="1">
        <v>0</v>
      </c>
      <c r="J55" s="19">
        <v>0</v>
      </c>
    </row>
    <row r="56" spans="1:10" ht="18" customHeight="1">
      <c r="A56" s="174" t="s">
        <v>397</v>
      </c>
      <c r="B56" s="175" t="s">
        <v>5</v>
      </c>
      <c r="C56" s="155" t="s">
        <v>11</v>
      </c>
      <c r="D56" s="172">
        <v>8400</v>
      </c>
      <c r="E56" s="168">
        <f t="shared" si="5"/>
        <v>8400</v>
      </c>
      <c r="F56" s="176">
        <f t="shared" si="6"/>
        <v>8400</v>
      </c>
      <c r="G56" s="1">
        <v>0</v>
      </c>
      <c r="H56" s="1">
        <v>0</v>
      </c>
      <c r="I56" s="1">
        <v>0</v>
      </c>
      <c r="J56" s="19">
        <v>0</v>
      </c>
    </row>
    <row r="57" spans="1:10" ht="18" customHeight="1">
      <c r="A57" s="174" t="s">
        <v>398</v>
      </c>
      <c r="B57" s="175" t="s">
        <v>5</v>
      </c>
      <c r="C57" s="155" t="s">
        <v>11</v>
      </c>
      <c r="D57" s="172">
        <v>40000</v>
      </c>
      <c r="E57" s="168">
        <f t="shared" si="5"/>
        <v>40000</v>
      </c>
      <c r="F57" s="176">
        <f t="shared" si="6"/>
        <v>40000</v>
      </c>
      <c r="G57" s="1">
        <v>0</v>
      </c>
      <c r="H57" s="1">
        <v>0</v>
      </c>
      <c r="I57" s="1">
        <v>0</v>
      </c>
      <c r="J57" s="19">
        <v>0</v>
      </c>
    </row>
    <row r="58" spans="1:10" ht="26.25" customHeight="1">
      <c r="A58" s="278" t="s">
        <v>453</v>
      </c>
      <c r="B58" s="279" t="s">
        <v>112</v>
      </c>
      <c r="C58" s="280" t="s">
        <v>454</v>
      </c>
      <c r="D58" s="281">
        <v>143000</v>
      </c>
      <c r="E58" s="282">
        <f t="shared" si="5"/>
        <v>143000</v>
      </c>
      <c r="F58" s="283">
        <f t="shared" si="6"/>
        <v>143000</v>
      </c>
      <c r="G58" s="294">
        <v>0</v>
      </c>
      <c r="H58" s="294">
        <v>0</v>
      </c>
      <c r="I58" s="294">
        <v>0</v>
      </c>
      <c r="J58" s="311">
        <v>0</v>
      </c>
    </row>
    <row r="59" spans="1:10" ht="26.25" customHeight="1">
      <c r="A59" s="278" t="s">
        <v>459</v>
      </c>
      <c r="B59" s="279" t="s">
        <v>112</v>
      </c>
      <c r="C59" s="280" t="s">
        <v>454</v>
      </c>
      <c r="D59" s="281">
        <v>153000</v>
      </c>
      <c r="E59" s="282">
        <f t="shared" si="5"/>
        <v>153000</v>
      </c>
      <c r="F59" s="283">
        <f t="shared" si="6"/>
        <v>153000</v>
      </c>
      <c r="G59" s="294">
        <v>0</v>
      </c>
      <c r="H59" s="294">
        <v>0</v>
      </c>
      <c r="I59" s="294">
        <v>0</v>
      </c>
      <c r="J59" s="311">
        <v>0</v>
      </c>
    </row>
    <row r="60" spans="1:10" ht="18" customHeight="1">
      <c r="A60" s="177" t="s">
        <v>210</v>
      </c>
      <c r="B60" s="175" t="s">
        <v>5</v>
      </c>
      <c r="C60" s="155" t="s">
        <v>11</v>
      </c>
      <c r="D60" s="172">
        <v>50000</v>
      </c>
      <c r="E60" s="168">
        <f t="shared" si="5"/>
        <v>50000</v>
      </c>
      <c r="F60" s="176">
        <f t="shared" si="6"/>
        <v>50000</v>
      </c>
      <c r="G60" s="1">
        <v>0</v>
      </c>
      <c r="H60" s="1">
        <v>0</v>
      </c>
      <c r="I60" s="1">
        <v>0</v>
      </c>
      <c r="J60" s="19">
        <v>0</v>
      </c>
    </row>
    <row r="61" spans="1:10" ht="19.5" customHeight="1" thickBot="1">
      <c r="A61" s="445" t="s">
        <v>13</v>
      </c>
      <c r="B61" s="446"/>
      <c r="C61" s="447"/>
      <c r="D61" s="25">
        <f aca="true" t="shared" si="7" ref="D61:J61">SUM(D28:D60)</f>
        <v>6419142</v>
      </c>
      <c r="E61" s="25">
        <f t="shared" si="7"/>
        <v>6419142</v>
      </c>
      <c r="F61" s="25">
        <f t="shared" si="7"/>
        <v>17922142</v>
      </c>
      <c r="G61" s="25">
        <f t="shared" si="7"/>
        <v>11503000</v>
      </c>
      <c r="H61" s="25">
        <f t="shared" si="7"/>
        <v>0</v>
      </c>
      <c r="I61" s="25">
        <f t="shared" si="7"/>
        <v>0</v>
      </c>
      <c r="J61" s="25">
        <f t="shared" si="7"/>
        <v>0</v>
      </c>
    </row>
    <row r="62" spans="1:10" ht="19.5" customHeight="1">
      <c r="A62" s="454" t="s">
        <v>461</v>
      </c>
      <c r="B62" s="455"/>
      <c r="C62" s="455"/>
      <c r="D62" s="455"/>
      <c r="E62" s="455"/>
      <c r="F62" s="455"/>
      <c r="G62" s="455"/>
      <c r="H62" s="455"/>
      <c r="I62" s="455"/>
      <c r="J62" s="456"/>
    </row>
    <row r="63" spans="1:10" ht="15.75" customHeight="1">
      <c r="A63" s="178" t="s">
        <v>317</v>
      </c>
      <c r="B63" s="179" t="s">
        <v>5</v>
      </c>
      <c r="C63" s="180" t="s">
        <v>14</v>
      </c>
      <c r="D63" s="317">
        <v>8900</v>
      </c>
      <c r="E63" s="317">
        <f>D63</f>
        <v>8900</v>
      </c>
      <c r="F63" s="176">
        <f>D63+G63+H63+I63+J63</f>
        <v>8900</v>
      </c>
      <c r="G63" s="181"/>
      <c r="H63" s="181"/>
      <c r="I63" s="181"/>
      <c r="J63" s="181"/>
    </row>
    <row r="64" spans="1:10" ht="15.75" customHeight="1" thickBot="1">
      <c r="A64" s="182" t="s">
        <v>318</v>
      </c>
      <c r="B64" s="179" t="s">
        <v>5</v>
      </c>
      <c r="C64" s="180" t="s">
        <v>14</v>
      </c>
      <c r="D64" s="183">
        <v>15000</v>
      </c>
      <c r="E64" s="184">
        <f>D64</f>
        <v>15000</v>
      </c>
      <c r="F64" s="318">
        <f>D64+G64+H64+I64+J64</f>
        <v>15000</v>
      </c>
      <c r="G64" s="185">
        <v>0</v>
      </c>
      <c r="H64" s="185">
        <v>0</v>
      </c>
      <c r="I64" s="185">
        <v>0</v>
      </c>
      <c r="J64" s="185">
        <v>0</v>
      </c>
    </row>
    <row r="65" spans="1:10" ht="19.5" customHeight="1" thickBot="1">
      <c r="A65" s="457" t="s">
        <v>141</v>
      </c>
      <c r="B65" s="458"/>
      <c r="C65" s="458"/>
      <c r="D65" s="123">
        <f aca="true" t="shared" si="8" ref="D65:J65">SUM(D63:D64)</f>
        <v>23900</v>
      </c>
      <c r="E65" s="29">
        <f t="shared" si="8"/>
        <v>23900</v>
      </c>
      <c r="F65" s="29">
        <f t="shared" si="8"/>
        <v>23900</v>
      </c>
      <c r="G65" s="29">
        <f t="shared" si="8"/>
        <v>0</v>
      </c>
      <c r="H65" s="29">
        <f t="shared" si="8"/>
        <v>0</v>
      </c>
      <c r="I65" s="29">
        <f t="shared" si="8"/>
        <v>0</v>
      </c>
      <c r="J65" s="124">
        <f t="shared" si="8"/>
        <v>0</v>
      </c>
    </row>
    <row r="66" spans="1:10" ht="19.5" customHeight="1">
      <c r="A66" s="459" t="s">
        <v>424</v>
      </c>
      <c r="B66" s="460"/>
      <c r="C66" s="460"/>
      <c r="D66" s="461"/>
      <c r="E66" s="461"/>
      <c r="F66" s="461"/>
      <c r="G66" s="461"/>
      <c r="H66" s="461"/>
      <c r="I66" s="461"/>
      <c r="J66" s="462"/>
    </row>
    <row r="67" spans="1:10" ht="14.25">
      <c r="A67" s="186" t="s">
        <v>16</v>
      </c>
      <c r="B67" s="175" t="s">
        <v>5</v>
      </c>
      <c r="C67" s="155" t="s">
        <v>15</v>
      </c>
      <c r="D67" s="1">
        <v>0</v>
      </c>
      <c r="E67" s="2">
        <f>D67</f>
        <v>0</v>
      </c>
      <c r="F67" s="187">
        <f>D67+G67+H67+I67+J67</f>
        <v>130000</v>
      </c>
      <c r="G67" s="188">
        <v>130000</v>
      </c>
      <c r="H67" s="1">
        <v>0</v>
      </c>
      <c r="I67" s="1">
        <v>0</v>
      </c>
      <c r="J67" s="19">
        <v>0</v>
      </c>
    </row>
    <row r="68" spans="1:10" ht="57" customHeight="1">
      <c r="A68" s="186" t="s">
        <v>237</v>
      </c>
      <c r="B68" s="175" t="s">
        <v>5</v>
      </c>
      <c r="C68" s="155" t="s">
        <v>15</v>
      </c>
      <c r="D68" s="1">
        <v>1000</v>
      </c>
      <c r="E68" s="2">
        <f aca="true" t="shared" si="9" ref="E68:E97">D68</f>
        <v>1000</v>
      </c>
      <c r="F68" s="187">
        <f aca="true" t="shared" si="10" ref="F68:F98">D68+G68+H68+I68+J68</f>
        <v>100000</v>
      </c>
      <c r="G68" s="188">
        <v>99000</v>
      </c>
      <c r="H68" s="1">
        <v>0</v>
      </c>
      <c r="I68" s="1">
        <v>0</v>
      </c>
      <c r="J68" s="19">
        <v>0</v>
      </c>
    </row>
    <row r="69" spans="1:10" ht="25.5">
      <c r="A69" s="186" t="s">
        <v>17</v>
      </c>
      <c r="B69" s="175" t="s">
        <v>5</v>
      </c>
      <c r="C69" s="155" t="s">
        <v>15</v>
      </c>
      <c r="D69" s="1">
        <v>0</v>
      </c>
      <c r="E69" s="2">
        <f t="shared" si="9"/>
        <v>0</v>
      </c>
      <c r="F69" s="187">
        <f t="shared" si="10"/>
        <v>135000</v>
      </c>
      <c r="G69" s="188">
        <v>135000</v>
      </c>
      <c r="H69" s="1">
        <v>0</v>
      </c>
      <c r="I69" s="1">
        <v>0</v>
      </c>
      <c r="J69" s="19">
        <v>0</v>
      </c>
    </row>
    <row r="70" spans="1:10" ht="14.25">
      <c r="A70" s="186" t="s">
        <v>18</v>
      </c>
      <c r="B70" s="175" t="s">
        <v>5</v>
      </c>
      <c r="C70" s="155" t="s">
        <v>15</v>
      </c>
      <c r="D70" s="1">
        <v>0</v>
      </c>
      <c r="E70" s="2">
        <f t="shared" si="9"/>
        <v>0</v>
      </c>
      <c r="F70" s="187">
        <f t="shared" si="10"/>
        <v>176840</v>
      </c>
      <c r="G70" s="188">
        <v>176840</v>
      </c>
      <c r="H70" s="1">
        <v>0</v>
      </c>
      <c r="I70" s="1">
        <v>0</v>
      </c>
      <c r="J70" s="19">
        <v>0</v>
      </c>
    </row>
    <row r="71" spans="1:10" ht="25.5">
      <c r="A71" s="186" t="s">
        <v>19</v>
      </c>
      <c r="B71" s="175" t="s">
        <v>5</v>
      </c>
      <c r="C71" s="155" t="s">
        <v>15</v>
      </c>
      <c r="D71" s="1">
        <v>0</v>
      </c>
      <c r="E71" s="2">
        <f t="shared" si="9"/>
        <v>0</v>
      </c>
      <c r="F71" s="187">
        <f t="shared" si="10"/>
        <v>86000</v>
      </c>
      <c r="G71" s="188">
        <v>86000</v>
      </c>
      <c r="H71" s="1">
        <v>0</v>
      </c>
      <c r="I71" s="1">
        <v>0</v>
      </c>
      <c r="J71" s="19">
        <v>0</v>
      </c>
    </row>
    <row r="72" spans="1:10" ht="25.5">
      <c r="A72" s="186" t="s">
        <v>270</v>
      </c>
      <c r="B72" s="175" t="s">
        <v>5</v>
      </c>
      <c r="C72" s="155" t="s">
        <v>15</v>
      </c>
      <c r="D72" s="1">
        <v>131000</v>
      </c>
      <c r="E72" s="2">
        <f t="shared" si="9"/>
        <v>131000</v>
      </c>
      <c r="F72" s="187">
        <f t="shared" si="10"/>
        <v>131000</v>
      </c>
      <c r="G72" s="188">
        <v>0</v>
      </c>
      <c r="H72" s="1">
        <v>0</v>
      </c>
      <c r="I72" s="1">
        <v>0</v>
      </c>
      <c r="J72" s="19">
        <v>0</v>
      </c>
    </row>
    <row r="73" spans="1:10" ht="14.25">
      <c r="A73" s="186" t="s">
        <v>146</v>
      </c>
      <c r="B73" s="175" t="s">
        <v>5</v>
      </c>
      <c r="C73" s="155" t="s">
        <v>15</v>
      </c>
      <c r="D73" s="1">
        <v>165000</v>
      </c>
      <c r="E73" s="2">
        <f t="shared" si="9"/>
        <v>165000</v>
      </c>
      <c r="F73" s="187">
        <f t="shared" si="10"/>
        <v>165000</v>
      </c>
      <c r="G73" s="188">
        <v>0</v>
      </c>
      <c r="H73" s="1">
        <v>0</v>
      </c>
      <c r="I73" s="1">
        <v>0</v>
      </c>
      <c r="J73" s="19">
        <v>0</v>
      </c>
    </row>
    <row r="74" spans="1:10" ht="14.25">
      <c r="A74" s="186" t="s">
        <v>412</v>
      </c>
      <c r="B74" s="175" t="s">
        <v>112</v>
      </c>
      <c r="C74" s="155" t="s">
        <v>410</v>
      </c>
      <c r="D74" s="1">
        <v>170000</v>
      </c>
      <c r="E74" s="2">
        <f t="shared" si="9"/>
        <v>170000</v>
      </c>
      <c r="F74" s="187">
        <f t="shared" si="10"/>
        <v>170000</v>
      </c>
      <c r="G74" s="188">
        <v>0</v>
      </c>
      <c r="H74" s="1"/>
      <c r="I74" s="1"/>
      <c r="J74" s="19"/>
    </row>
    <row r="75" spans="1:10" ht="24.75" customHeight="1">
      <c r="A75" s="186" t="s">
        <v>158</v>
      </c>
      <c r="B75" s="175" t="s">
        <v>5</v>
      </c>
      <c r="C75" s="155" t="s">
        <v>15</v>
      </c>
      <c r="D75" s="1">
        <v>85000</v>
      </c>
      <c r="E75" s="2">
        <f t="shared" si="9"/>
        <v>85000</v>
      </c>
      <c r="F75" s="187">
        <f t="shared" si="10"/>
        <v>85000</v>
      </c>
      <c r="G75" s="188">
        <v>0</v>
      </c>
      <c r="H75" s="1">
        <v>0</v>
      </c>
      <c r="I75" s="1">
        <v>0</v>
      </c>
      <c r="J75" s="19">
        <v>0</v>
      </c>
    </row>
    <row r="76" spans="1:10" ht="248.25" customHeight="1">
      <c r="A76" s="28" t="s">
        <v>193</v>
      </c>
      <c r="B76" s="14" t="s">
        <v>5</v>
      </c>
      <c r="C76" s="15" t="s">
        <v>15</v>
      </c>
      <c r="D76" s="189">
        <v>150000</v>
      </c>
      <c r="E76" s="190">
        <f t="shared" si="9"/>
        <v>150000</v>
      </c>
      <c r="F76" s="191">
        <f t="shared" si="10"/>
        <v>150000</v>
      </c>
      <c r="G76" s="192">
        <v>0</v>
      </c>
      <c r="H76" s="189">
        <v>0</v>
      </c>
      <c r="I76" s="189">
        <v>0</v>
      </c>
      <c r="J76" s="193">
        <v>0</v>
      </c>
    </row>
    <row r="77" spans="1:10" ht="15.75" customHeight="1">
      <c r="A77" s="171" t="s">
        <v>149</v>
      </c>
      <c r="B77" s="175" t="s">
        <v>5</v>
      </c>
      <c r="C77" s="155" t="s">
        <v>15</v>
      </c>
      <c r="D77" s="16">
        <v>170000</v>
      </c>
      <c r="E77" s="2">
        <f t="shared" si="9"/>
        <v>170000</v>
      </c>
      <c r="F77" s="187">
        <f t="shared" si="10"/>
        <v>170000</v>
      </c>
      <c r="G77" s="188">
        <v>0</v>
      </c>
      <c r="H77" s="1">
        <v>0</v>
      </c>
      <c r="I77" s="1">
        <v>0</v>
      </c>
      <c r="J77" s="19">
        <v>0</v>
      </c>
    </row>
    <row r="78" spans="1:10" ht="15" customHeight="1">
      <c r="A78" s="171" t="s">
        <v>150</v>
      </c>
      <c r="B78" s="175" t="s">
        <v>5</v>
      </c>
      <c r="C78" s="155" t="s">
        <v>15</v>
      </c>
      <c r="D78" s="16">
        <v>170000</v>
      </c>
      <c r="E78" s="2">
        <f t="shared" si="9"/>
        <v>170000</v>
      </c>
      <c r="F78" s="187">
        <f t="shared" si="10"/>
        <v>170000</v>
      </c>
      <c r="G78" s="188">
        <v>0</v>
      </c>
      <c r="H78" s="1">
        <v>0</v>
      </c>
      <c r="I78" s="1">
        <v>0</v>
      </c>
      <c r="J78" s="19">
        <v>0</v>
      </c>
    </row>
    <row r="79" spans="1:10" ht="15" customHeight="1">
      <c r="A79" s="171" t="s">
        <v>151</v>
      </c>
      <c r="B79" s="175" t="s">
        <v>5</v>
      </c>
      <c r="C79" s="155" t="s">
        <v>15</v>
      </c>
      <c r="D79" s="16">
        <v>170000</v>
      </c>
      <c r="E79" s="2">
        <f t="shared" si="9"/>
        <v>170000</v>
      </c>
      <c r="F79" s="187">
        <f t="shared" si="10"/>
        <v>170000</v>
      </c>
      <c r="G79" s="188">
        <v>0</v>
      </c>
      <c r="H79" s="1">
        <v>0</v>
      </c>
      <c r="I79" s="1">
        <v>0</v>
      </c>
      <c r="J79" s="19">
        <v>0</v>
      </c>
    </row>
    <row r="80" spans="1:10" ht="15.75" customHeight="1">
      <c r="A80" s="171" t="s">
        <v>162</v>
      </c>
      <c r="B80" s="175" t="s">
        <v>5</v>
      </c>
      <c r="C80" s="155" t="s">
        <v>15</v>
      </c>
      <c r="D80" s="16">
        <v>170000</v>
      </c>
      <c r="E80" s="2">
        <f t="shared" si="9"/>
        <v>170000</v>
      </c>
      <c r="F80" s="187">
        <f t="shared" si="10"/>
        <v>170000</v>
      </c>
      <c r="G80" s="188">
        <v>0</v>
      </c>
      <c r="H80" s="1">
        <v>0</v>
      </c>
      <c r="I80" s="1">
        <v>0</v>
      </c>
      <c r="J80" s="19">
        <v>0</v>
      </c>
    </row>
    <row r="81" spans="1:10" ht="14.25">
      <c r="A81" s="171" t="s">
        <v>152</v>
      </c>
      <c r="B81" s="175" t="s">
        <v>5</v>
      </c>
      <c r="C81" s="155" t="s">
        <v>15</v>
      </c>
      <c r="D81" s="16">
        <v>1000</v>
      </c>
      <c r="E81" s="2">
        <f t="shared" si="9"/>
        <v>1000</v>
      </c>
      <c r="F81" s="187">
        <f t="shared" si="10"/>
        <v>160000</v>
      </c>
      <c r="G81" s="188">
        <v>159000</v>
      </c>
      <c r="H81" s="1">
        <v>0</v>
      </c>
      <c r="I81" s="1">
        <v>0</v>
      </c>
      <c r="J81" s="19">
        <v>0</v>
      </c>
    </row>
    <row r="82" spans="1:10" ht="27" customHeight="1">
      <c r="A82" s="171" t="s">
        <v>153</v>
      </c>
      <c r="B82" s="175" t="s">
        <v>5</v>
      </c>
      <c r="C82" s="155" t="s">
        <v>15</v>
      </c>
      <c r="D82" s="16">
        <v>65200</v>
      </c>
      <c r="E82" s="2">
        <f t="shared" si="9"/>
        <v>65200</v>
      </c>
      <c r="F82" s="187">
        <f t="shared" si="10"/>
        <v>265200</v>
      </c>
      <c r="G82" s="188">
        <v>200000</v>
      </c>
      <c r="H82" s="1">
        <v>0</v>
      </c>
      <c r="I82" s="1">
        <v>0</v>
      </c>
      <c r="J82" s="19">
        <v>0</v>
      </c>
    </row>
    <row r="83" spans="1:10" ht="14.25">
      <c r="A83" s="171" t="s">
        <v>154</v>
      </c>
      <c r="B83" s="175" t="s">
        <v>5</v>
      </c>
      <c r="C83" s="155" t="s">
        <v>15</v>
      </c>
      <c r="D83" s="16">
        <v>35000</v>
      </c>
      <c r="E83" s="2">
        <f t="shared" si="9"/>
        <v>35000</v>
      </c>
      <c r="F83" s="187">
        <f t="shared" si="10"/>
        <v>35000</v>
      </c>
      <c r="G83" s="188">
        <v>0</v>
      </c>
      <c r="H83" s="1">
        <v>0</v>
      </c>
      <c r="I83" s="1">
        <v>0</v>
      </c>
      <c r="J83" s="19">
        <v>0</v>
      </c>
    </row>
    <row r="84" spans="1:10" ht="14.25">
      <c r="A84" s="171" t="s">
        <v>132</v>
      </c>
      <c r="B84" s="175" t="s">
        <v>5</v>
      </c>
      <c r="C84" s="155" t="s">
        <v>15</v>
      </c>
      <c r="D84" s="194">
        <v>1000</v>
      </c>
      <c r="E84" s="194">
        <f t="shared" si="9"/>
        <v>1000</v>
      </c>
      <c r="F84" s="195">
        <f aca="true" t="shared" si="11" ref="F84:F90">D84+G84+H84+I84+J84</f>
        <v>501000</v>
      </c>
      <c r="G84" s="188">
        <v>500000</v>
      </c>
      <c r="H84" s="1">
        <v>0</v>
      </c>
      <c r="I84" s="1">
        <v>0</v>
      </c>
      <c r="J84" s="19">
        <v>0</v>
      </c>
    </row>
    <row r="85" spans="1:10" ht="25.5">
      <c r="A85" s="171" t="s">
        <v>211</v>
      </c>
      <c r="B85" s="166" t="s">
        <v>5</v>
      </c>
      <c r="C85" s="155" t="s">
        <v>15</v>
      </c>
      <c r="D85" s="2">
        <v>170000</v>
      </c>
      <c r="E85" s="194">
        <f t="shared" si="9"/>
        <v>170000</v>
      </c>
      <c r="F85" s="195">
        <f>D85+G85+H85+I85+J85</f>
        <v>170000</v>
      </c>
      <c r="G85" s="188">
        <v>0</v>
      </c>
      <c r="H85" s="1">
        <v>0</v>
      </c>
      <c r="I85" s="1">
        <v>0</v>
      </c>
      <c r="J85" s="19">
        <v>0</v>
      </c>
    </row>
    <row r="86" spans="1:10" ht="14.25">
      <c r="A86" s="171" t="s">
        <v>168</v>
      </c>
      <c r="B86" s="166" t="s">
        <v>5</v>
      </c>
      <c r="C86" s="155" t="s">
        <v>15</v>
      </c>
      <c r="D86" s="2">
        <v>9520</v>
      </c>
      <c r="E86" s="194">
        <f t="shared" si="9"/>
        <v>9520</v>
      </c>
      <c r="F86" s="195">
        <f t="shared" si="11"/>
        <v>9520</v>
      </c>
      <c r="G86" s="188">
        <v>0</v>
      </c>
      <c r="H86" s="1">
        <v>0</v>
      </c>
      <c r="I86" s="1">
        <v>0</v>
      </c>
      <c r="J86" s="19">
        <v>0</v>
      </c>
    </row>
    <row r="87" spans="1:10" ht="14.25">
      <c r="A87" s="171" t="s">
        <v>281</v>
      </c>
      <c r="B87" s="166" t="s">
        <v>5</v>
      </c>
      <c r="C87" s="155" t="s">
        <v>15</v>
      </c>
      <c r="D87" s="2">
        <v>170000</v>
      </c>
      <c r="E87" s="194">
        <f t="shared" si="9"/>
        <v>170000</v>
      </c>
      <c r="F87" s="195">
        <f t="shared" si="11"/>
        <v>170000</v>
      </c>
      <c r="G87" s="188">
        <v>0</v>
      </c>
      <c r="H87" s="1">
        <v>0</v>
      </c>
      <c r="I87" s="1">
        <v>0</v>
      </c>
      <c r="J87" s="19">
        <v>0</v>
      </c>
    </row>
    <row r="88" spans="1:10" ht="14.25">
      <c r="A88" s="171" t="s">
        <v>282</v>
      </c>
      <c r="B88" s="166" t="s">
        <v>5</v>
      </c>
      <c r="C88" s="155" t="s">
        <v>15</v>
      </c>
      <c r="D88" s="2">
        <v>170000</v>
      </c>
      <c r="E88" s="194">
        <f t="shared" si="9"/>
        <v>170000</v>
      </c>
      <c r="F88" s="195">
        <f t="shared" si="11"/>
        <v>170000</v>
      </c>
      <c r="G88" s="188">
        <v>0</v>
      </c>
      <c r="H88" s="1">
        <v>0</v>
      </c>
      <c r="I88" s="1">
        <v>0</v>
      </c>
      <c r="J88" s="19">
        <v>0</v>
      </c>
    </row>
    <row r="89" spans="1:10" ht="14.25">
      <c r="A89" s="171" t="s">
        <v>411</v>
      </c>
      <c r="B89" s="166" t="s">
        <v>112</v>
      </c>
      <c r="C89" s="155" t="s">
        <v>410</v>
      </c>
      <c r="D89" s="2">
        <v>170000</v>
      </c>
      <c r="E89" s="194">
        <f t="shared" si="9"/>
        <v>170000</v>
      </c>
      <c r="F89" s="195">
        <f t="shared" si="11"/>
        <v>170000</v>
      </c>
      <c r="G89" s="188">
        <v>0</v>
      </c>
      <c r="H89" s="1"/>
      <c r="I89" s="1"/>
      <c r="J89" s="19"/>
    </row>
    <row r="90" spans="1:10" ht="25.5">
      <c r="A90" s="171" t="s">
        <v>265</v>
      </c>
      <c r="B90" s="166" t="s">
        <v>5</v>
      </c>
      <c r="C90" s="155" t="s">
        <v>15</v>
      </c>
      <c r="D90" s="2">
        <v>325000</v>
      </c>
      <c r="E90" s="194">
        <f t="shared" si="9"/>
        <v>325000</v>
      </c>
      <c r="F90" s="195">
        <f t="shared" si="11"/>
        <v>325000</v>
      </c>
      <c r="G90" s="188">
        <v>0</v>
      </c>
      <c r="H90" s="1"/>
      <c r="I90" s="1"/>
      <c r="J90" s="19"/>
    </row>
    <row r="91" spans="1:10" ht="24.75" customHeight="1">
      <c r="A91" s="186" t="s">
        <v>20</v>
      </c>
      <c r="B91" s="175" t="s">
        <v>5</v>
      </c>
      <c r="C91" s="155" t="s">
        <v>15</v>
      </c>
      <c r="D91" s="1">
        <v>0</v>
      </c>
      <c r="E91" s="2">
        <f t="shared" si="9"/>
        <v>0</v>
      </c>
      <c r="F91" s="187">
        <f t="shared" si="10"/>
        <v>135000</v>
      </c>
      <c r="G91" s="188">
        <v>135000</v>
      </c>
      <c r="H91" s="1">
        <v>0</v>
      </c>
      <c r="I91" s="1">
        <v>0</v>
      </c>
      <c r="J91" s="19">
        <v>0</v>
      </c>
    </row>
    <row r="92" spans="1:10" ht="14.25">
      <c r="A92" s="186" t="s">
        <v>21</v>
      </c>
      <c r="B92" s="175" t="s">
        <v>5</v>
      </c>
      <c r="C92" s="155" t="s">
        <v>15</v>
      </c>
      <c r="D92" s="1">
        <v>0</v>
      </c>
      <c r="E92" s="2">
        <f t="shared" si="9"/>
        <v>0</v>
      </c>
      <c r="F92" s="187">
        <f t="shared" si="10"/>
        <v>170000</v>
      </c>
      <c r="G92" s="188">
        <v>170000</v>
      </c>
      <c r="H92" s="1">
        <v>0</v>
      </c>
      <c r="I92" s="1">
        <v>0</v>
      </c>
      <c r="J92" s="19">
        <v>0</v>
      </c>
    </row>
    <row r="93" spans="1:10" ht="63.75">
      <c r="A93" s="28" t="s">
        <v>67</v>
      </c>
      <c r="B93" s="24" t="s">
        <v>5</v>
      </c>
      <c r="C93" s="24" t="s">
        <v>15</v>
      </c>
      <c r="D93" s="196">
        <v>41000</v>
      </c>
      <c r="E93" s="196">
        <f t="shared" si="9"/>
        <v>41000</v>
      </c>
      <c r="F93" s="197">
        <f t="shared" si="10"/>
        <v>41000</v>
      </c>
      <c r="G93" s="198">
        <v>0</v>
      </c>
      <c r="H93" s="172">
        <v>0</v>
      </c>
      <c r="I93" s="172">
        <v>0</v>
      </c>
      <c r="J93" s="199">
        <v>0</v>
      </c>
    </row>
    <row r="94" spans="1:10" ht="114.75">
      <c r="A94" s="28" t="s">
        <v>68</v>
      </c>
      <c r="B94" s="24" t="s">
        <v>5</v>
      </c>
      <c r="C94" s="24" t="s">
        <v>15</v>
      </c>
      <c r="D94" s="196">
        <v>165000</v>
      </c>
      <c r="E94" s="196">
        <f t="shared" si="9"/>
        <v>165000</v>
      </c>
      <c r="F94" s="197">
        <f t="shared" si="10"/>
        <v>165000</v>
      </c>
      <c r="G94" s="198">
        <v>0</v>
      </c>
      <c r="H94" s="172">
        <v>0</v>
      </c>
      <c r="I94" s="172">
        <v>0</v>
      </c>
      <c r="J94" s="199">
        <v>0</v>
      </c>
    </row>
    <row r="95" spans="1:10" ht="83.25" customHeight="1">
      <c r="A95" s="28" t="s">
        <v>69</v>
      </c>
      <c r="B95" s="24" t="s">
        <v>5</v>
      </c>
      <c r="C95" s="24" t="s">
        <v>15</v>
      </c>
      <c r="D95" s="196">
        <v>74000</v>
      </c>
      <c r="E95" s="196">
        <f t="shared" si="9"/>
        <v>74000</v>
      </c>
      <c r="F95" s="197">
        <f t="shared" si="10"/>
        <v>74000</v>
      </c>
      <c r="G95" s="198">
        <v>0</v>
      </c>
      <c r="H95" s="172">
        <v>0</v>
      </c>
      <c r="I95" s="172">
        <v>0</v>
      </c>
      <c r="J95" s="199">
        <v>0</v>
      </c>
    </row>
    <row r="96" spans="1:10" ht="14.25">
      <c r="A96" s="28" t="s">
        <v>117</v>
      </c>
      <c r="B96" s="24" t="s">
        <v>5</v>
      </c>
      <c r="C96" s="24" t="s">
        <v>15</v>
      </c>
      <c r="D96" s="196">
        <v>92000</v>
      </c>
      <c r="E96" s="196">
        <f t="shared" si="9"/>
        <v>92000</v>
      </c>
      <c r="F96" s="197">
        <f t="shared" si="10"/>
        <v>92000</v>
      </c>
      <c r="G96" s="198">
        <v>0</v>
      </c>
      <c r="H96" s="172">
        <v>0</v>
      </c>
      <c r="I96" s="172">
        <v>0</v>
      </c>
      <c r="J96" s="199">
        <v>0</v>
      </c>
    </row>
    <row r="97" spans="1:10" ht="24.75" customHeight="1">
      <c r="A97" s="312" t="s">
        <v>296</v>
      </c>
      <c r="B97" s="290" t="s">
        <v>5</v>
      </c>
      <c r="C97" s="290" t="s">
        <v>15</v>
      </c>
      <c r="D97" s="313">
        <v>20000</v>
      </c>
      <c r="E97" s="313">
        <f t="shared" si="9"/>
        <v>20000</v>
      </c>
      <c r="F97" s="314">
        <f t="shared" si="10"/>
        <v>20000</v>
      </c>
      <c r="G97" s="315">
        <v>0</v>
      </c>
      <c r="H97" s="281">
        <v>0</v>
      </c>
      <c r="I97" s="281">
        <v>0</v>
      </c>
      <c r="J97" s="316">
        <v>0</v>
      </c>
    </row>
    <row r="98" spans="1:10" ht="15" thickBot="1">
      <c r="A98" s="200" t="s">
        <v>133</v>
      </c>
      <c r="B98" s="24" t="s">
        <v>5</v>
      </c>
      <c r="C98" s="24" t="s">
        <v>15</v>
      </c>
      <c r="D98" s="196">
        <v>0</v>
      </c>
      <c r="E98" s="196">
        <v>0</v>
      </c>
      <c r="F98" s="197">
        <f t="shared" si="10"/>
        <v>500000</v>
      </c>
      <c r="G98" s="172">
        <v>500000</v>
      </c>
      <c r="H98" s="201">
        <v>0</v>
      </c>
      <c r="I98" s="201">
        <v>0</v>
      </c>
      <c r="J98" s="202">
        <v>0</v>
      </c>
    </row>
    <row r="99" spans="1:10" ht="19.5" customHeight="1" thickBot="1">
      <c r="A99" s="451" t="s">
        <v>22</v>
      </c>
      <c r="B99" s="452"/>
      <c r="C99" s="453"/>
      <c r="D99" s="29">
        <f aca="true" t="shared" si="12" ref="D99:J99">SUM(D67:D98)</f>
        <v>2890720</v>
      </c>
      <c r="E99" s="29">
        <f t="shared" si="12"/>
        <v>2890720</v>
      </c>
      <c r="F99" s="29">
        <f t="shared" si="12"/>
        <v>5181560</v>
      </c>
      <c r="G99" s="29">
        <f t="shared" si="12"/>
        <v>2290840</v>
      </c>
      <c r="H99" s="29">
        <f t="shared" si="12"/>
        <v>0</v>
      </c>
      <c r="I99" s="29">
        <f t="shared" si="12"/>
        <v>0</v>
      </c>
      <c r="J99" s="29">
        <f t="shared" si="12"/>
        <v>0</v>
      </c>
    </row>
    <row r="100" spans="1:10" ht="19.5" customHeight="1" thickBot="1">
      <c r="A100" s="419" t="s">
        <v>425</v>
      </c>
      <c r="B100" s="420"/>
      <c r="C100" s="420"/>
      <c r="D100" s="420"/>
      <c r="E100" s="420"/>
      <c r="F100" s="420"/>
      <c r="G100" s="420"/>
      <c r="H100" s="420"/>
      <c r="I100" s="420"/>
      <c r="J100" s="421"/>
    </row>
    <row r="101" spans="1:10" ht="25.5">
      <c r="A101" s="173" t="s">
        <v>147</v>
      </c>
      <c r="B101" s="175" t="s">
        <v>5</v>
      </c>
      <c r="C101" s="155" t="s">
        <v>23</v>
      </c>
      <c r="D101" s="203">
        <v>160000</v>
      </c>
      <c r="E101" s="203">
        <f aca="true" t="shared" si="13" ref="E101:E107">D101</f>
        <v>160000</v>
      </c>
      <c r="F101" s="195">
        <f aca="true" t="shared" si="14" ref="F101:F107">D101+G101+H101+I101+J101</f>
        <v>160000</v>
      </c>
      <c r="G101" s="188">
        <v>0</v>
      </c>
      <c r="H101" s="1">
        <v>0</v>
      </c>
      <c r="I101" s="1">
        <v>0</v>
      </c>
      <c r="J101" s="19">
        <v>0</v>
      </c>
    </row>
    <row r="102" spans="1:10" ht="51">
      <c r="A102" s="186" t="s">
        <v>24</v>
      </c>
      <c r="B102" s="175" t="s">
        <v>5</v>
      </c>
      <c r="C102" s="155" t="s">
        <v>23</v>
      </c>
      <c r="D102" s="203">
        <v>0</v>
      </c>
      <c r="E102" s="203">
        <f t="shared" si="13"/>
        <v>0</v>
      </c>
      <c r="F102" s="195">
        <f t="shared" si="14"/>
        <v>70000</v>
      </c>
      <c r="G102" s="188">
        <v>70000</v>
      </c>
      <c r="H102" s="1">
        <v>0</v>
      </c>
      <c r="I102" s="1">
        <v>0</v>
      </c>
      <c r="J102" s="19">
        <v>0</v>
      </c>
    </row>
    <row r="103" spans="1:10" ht="14.25">
      <c r="A103" s="204" t="s">
        <v>113</v>
      </c>
      <c r="B103" s="175" t="s">
        <v>5</v>
      </c>
      <c r="C103" s="155" t="s">
        <v>23</v>
      </c>
      <c r="D103" s="203">
        <v>11500</v>
      </c>
      <c r="E103" s="203">
        <f t="shared" si="13"/>
        <v>11500</v>
      </c>
      <c r="F103" s="195">
        <f t="shared" si="14"/>
        <v>11500</v>
      </c>
      <c r="G103" s="188">
        <v>0</v>
      </c>
      <c r="H103" s="1">
        <v>0</v>
      </c>
      <c r="I103" s="1">
        <v>0</v>
      </c>
      <c r="J103" s="19">
        <v>0</v>
      </c>
    </row>
    <row r="104" spans="1:10" ht="14.25">
      <c r="A104" s="204" t="s">
        <v>313</v>
      </c>
      <c r="B104" s="175" t="s">
        <v>5</v>
      </c>
      <c r="C104" s="155" t="s">
        <v>23</v>
      </c>
      <c r="D104" s="203">
        <v>4900</v>
      </c>
      <c r="E104" s="203">
        <f t="shared" si="13"/>
        <v>4900</v>
      </c>
      <c r="F104" s="195">
        <f t="shared" si="14"/>
        <v>4900</v>
      </c>
      <c r="G104" s="188">
        <v>0</v>
      </c>
      <c r="H104" s="1">
        <v>0</v>
      </c>
      <c r="I104" s="1">
        <v>0</v>
      </c>
      <c r="J104" s="19">
        <v>0</v>
      </c>
    </row>
    <row r="105" spans="1:10" ht="14.25">
      <c r="A105" s="204" t="s">
        <v>314</v>
      </c>
      <c r="B105" s="175" t="s">
        <v>5</v>
      </c>
      <c r="C105" s="155" t="s">
        <v>23</v>
      </c>
      <c r="D105" s="203">
        <v>22000</v>
      </c>
      <c r="E105" s="203">
        <f t="shared" si="13"/>
        <v>22000</v>
      </c>
      <c r="F105" s="195">
        <f t="shared" si="14"/>
        <v>22000</v>
      </c>
      <c r="G105" s="188">
        <v>0</v>
      </c>
      <c r="H105" s="1">
        <v>0</v>
      </c>
      <c r="I105" s="1">
        <v>0</v>
      </c>
      <c r="J105" s="19">
        <v>0</v>
      </c>
    </row>
    <row r="106" spans="1:10" ht="14.25">
      <c r="A106" s="204" t="s">
        <v>315</v>
      </c>
      <c r="B106" s="175" t="s">
        <v>5</v>
      </c>
      <c r="C106" s="155" t="s">
        <v>23</v>
      </c>
      <c r="D106" s="203">
        <v>10400</v>
      </c>
      <c r="E106" s="203">
        <f t="shared" si="13"/>
        <v>10400</v>
      </c>
      <c r="F106" s="195">
        <f t="shared" si="14"/>
        <v>10400</v>
      </c>
      <c r="G106" s="188">
        <v>0</v>
      </c>
      <c r="H106" s="1">
        <v>0</v>
      </c>
      <c r="I106" s="1">
        <v>0</v>
      </c>
      <c r="J106" s="19">
        <v>0</v>
      </c>
    </row>
    <row r="107" spans="1:10" ht="15" thickBot="1">
      <c r="A107" s="204" t="s">
        <v>316</v>
      </c>
      <c r="B107" s="175" t="s">
        <v>5</v>
      </c>
      <c r="C107" s="155" t="s">
        <v>23</v>
      </c>
      <c r="D107" s="203">
        <v>3600</v>
      </c>
      <c r="E107" s="203">
        <f t="shared" si="13"/>
        <v>3600</v>
      </c>
      <c r="F107" s="195">
        <f t="shared" si="14"/>
        <v>3600</v>
      </c>
      <c r="G107" s="188">
        <v>0</v>
      </c>
      <c r="H107" s="1">
        <v>0</v>
      </c>
      <c r="I107" s="1">
        <v>0</v>
      </c>
      <c r="J107" s="19">
        <v>0</v>
      </c>
    </row>
    <row r="108" spans="1:10" ht="19.5" customHeight="1" thickBot="1">
      <c r="A108" s="422" t="s">
        <v>25</v>
      </c>
      <c r="B108" s="423"/>
      <c r="C108" s="424"/>
      <c r="D108" s="25">
        <f aca="true" t="shared" si="15" ref="D108:J108">SUM(D101:D107)</f>
        <v>212400</v>
      </c>
      <c r="E108" s="25">
        <f t="shared" si="15"/>
        <v>212400</v>
      </c>
      <c r="F108" s="25">
        <f t="shared" si="15"/>
        <v>282400</v>
      </c>
      <c r="G108" s="25">
        <f t="shared" si="15"/>
        <v>70000</v>
      </c>
      <c r="H108" s="26">
        <f t="shared" si="15"/>
        <v>0</v>
      </c>
      <c r="I108" s="26">
        <f t="shared" si="15"/>
        <v>0</v>
      </c>
      <c r="J108" s="27">
        <f t="shared" si="15"/>
        <v>0</v>
      </c>
    </row>
    <row r="109" spans="1:10" ht="19.5" customHeight="1" thickBot="1">
      <c r="A109" s="419" t="s">
        <v>426</v>
      </c>
      <c r="B109" s="420"/>
      <c r="C109" s="420"/>
      <c r="D109" s="420"/>
      <c r="E109" s="420"/>
      <c r="F109" s="420"/>
      <c r="G109" s="420"/>
      <c r="H109" s="420"/>
      <c r="I109" s="420"/>
      <c r="J109" s="421"/>
    </row>
    <row r="110" spans="1:10" ht="14.25">
      <c r="A110" s="186" t="s">
        <v>405</v>
      </c>
      <c r="B110" s="175" t="s">
        <v>5</v>
      </c>
      <c r="C110" s="155" t="s">
        <v>26</v>
      </c>
      <c r="D110" s="16">
        <v>1000</v>
      </c>
      <c r="E110" s="194">
        <f aca="true" t="shared" si="16" ref="E110:E192">D110</f>
        <v>1000</v>
      </c>
      <c r="F110" s="205">
        <f aca="true" t="shared" si="17" ref="F110:F192">D110+G110+H110+I110+J110</f>
        <v>30990000</v>
      </c>
      <c r="G110" s="18">
        <v>20000000</v>
      </c>
      <c r="H110" s="1">
        <v>10989000</v>
      </c>
      <c r="I110" s="1">
        <v>0</v>
      </c>
      <c r="J110" s="19">
        <v>0</v>
      </c>
    </row>
    <row r="111" spans="1:10" ht="15" customHeight="1">
      <c r="A111" s="206" t="s">
        <v>406</v>
      </c>
      <c r="B111" s="175" t="s">
        <v>5</v>
      </c>
      <c r="C111" s="155" t="s">
        <v>26</v>
      </c>
      <c r="D111" s="16">
        <v>1000</v>
      </c>
      <c r="E111" s="194">
        <f t="shared" si="16"/>
        <v>1000</v>
      </c>
      <c r="F111" s="205">
        <f t="shared" si="17"/>
        <v>720000</v>
      </c>
      <c r="G111" s="18">
        <v>719000</v>
      </c>
      <c r="H111" s="1">
        <v>0</v>
      </c>
      <c r="I111" s="1">
        <v>0</v>
      </c>
      <c r="J111" s="19">
        <v>0</v>
      </c>
    </row>
    <row r="112" spans="1:10" ht="25.5">
      <c r="A112" s="186" t="s">
        <v>407</v>
      </c>
      <c r="B112" s="175" t="s">
        <v>5</v>
      </c>
      <c r="C112" s="155" t="s">
        <v>26</v>
      </c>
      <c r="D112" s="16">
        <v>1000</v>
      </c>
      <c r="E112" s="194">
        <f t="shared" si="16"/>
        <v>1000</v>
      </c>
      <c r="F112" s="205">
        <f t="shared" si="17"/>
        <v>303000</v>
      </c>
      <c r="G112" s="18">
        <v>200000</v>
      </c>
      <c r="H112" s="1">
        <v>102000</v>
      </c>
      <c r="I112" s="1">
        <v>0</v>
      </c>
      <c r="J112" s="19">
        <v>0</v>
      </c>
    </row>
    <row r="113" spans="1:10" ht="25.5">
      <c r="A113" s="186" t="s">
        <v>408</v>
      </c>
      <c r="B113" s="175" t="s">
        <v>5</v>
      </c>
      <c r="C113" s="155" t="s">
        <v>26</v>
      </c>
      <c r="D113" s="16">
        <v>1000</v>
      </c>
      <c r="E113" s="194">
        <f t="shared" si="16"/>
        <v>1000</v>
      </c>
      <c r="F113" s="205">
        <f t="shared" si="17"/>
        <v>241000</v>
      </c>
      <c r="G113" s="18">
        <v>140000</v>
      </c>
      <c r="H113" s="1">
        <v>100000</v>
      </c>
      <c r="I113" s="1">
        <v>0</v>
      </c>
      <c r="J113" s="19">
        <v>0</v>
      </c>
    </row>
    <row r="114" spans="1:10" ht="14.25">
      <c r="A114" s="186" t="s">
        <v>401</v>
      </c>
      <c r="B114" s="175" t="s">
        <v>5</v>
      </c>
      <c r="C114" s="155" t="s">
        <v>26</v>
      </c>
      <c r="D114" s="16">
        <v>1000</v>
      </c>
      <c r="E114" s="194">
        <f t="shared" si="16"/>
        <v>1000</v>
      </c>
      <c r="F114" s="205">
        <f t="shared" si="17"/>
        <v>34001000</v>
      </c>
      <c r="G114" s="18">
        <v>34000000</v>
      </c>
      <c r="H114" s="1">
        <v>0</v>
      </c>
      <c r="I114" s="1">
        <v>0</v>
      </c>
      <c r="J114" s="19">
        <v>0</v>
      </c>
    </row>
    <row r="115" spans="1:10" ht="14.25">
      <c r="A115" s="186" t="s">
        <v>402</v>
      </c>
      <c r="B115" s="175" t="s">
        <v>5</v>
      </c>
      <c r="C115" s="155" t="s">
        <v>26</v>
      </c>
      <c r="D115" s="16">
        <v>1000</v>
      </c>
      <c r="E115" s="194">
        <f t="shared" si="16"/>
        <v>1000</v>
      </c>
      <c r="F115" s="205">
        <f t="shared" si="17"/>
        <v>890000</v>
      </c>
      <c r="G115" s="18">
        <v>889000</v>
      </c>
      <c r="H115" s="1">
        <v>0</v>
      </c>
      <c r="I115" s="1">
        <v>0</v>
      </c>
      <c r="J115" s="19">
        <v>0</v>
      </c>
    </row>
    <row r="116" spans="1:10" ht="25.5">
      <c r="A116" s="186" t="s">
        <v>403</v>
      </c>
      <c r="B116" s="175" t="s">
        <v>5</v>
      </c>
      <c r="C116" s="155" t="s">
        <v>26</v>
      </c>
      <c r="D116" s="16">
        <v>1000</v>
      </c>
      <c r="E116" s="194">
        <f t="shared" si="16"/>
        <v>1000</v>
      </c>
      <c r="F116" s="205">
        <f t="shared" si="17"/>
        <v>386000</v>
      </c>
      <c r="G116" s="18">
        <v>385000</v>
      </c>
      <c r="H116" s="1">
        <v>0</v>
      </c>
      <c r="I116" s="1">
        <v>0</v>
      </c>
      <c r="J116" s="19">
        <v>0</v>
      </c>
    </row>
    <row r="117" spans="1:10" ht="25.5">
      <c r="A117" s="186" t="s">
        <v>404</v>
      </c>
      <c r="B117" s="175" t="s">
        <v>5</v>
      </c>
      <c r="C117" s="155" t="s">
        <v>26</v>
      </c>
      <c r="D117" s="16">
        <v>1000</v>
      </c>
      <c r="E117" s="194">
        <f t="shared" si="16"/>
        <v>1000</v>
      </c>
      <c r="F117" s="205">
        <f t="shared" si="17"/>
        <v>304000</v>
      </c>
      <c r="G117" s="18">
        <v>303000</v>
      </c>
      <c r="H117" s="1">
        <v>0</v>
      </c>
      <c r="I117" s="1">
        <v>0</v>
      </c>
      <c r="J117" s="19">
        <v>0</v>
      </c>
    </row>
    <row r="118" spans="1:10" ht="25.5">
      <c r="A118" s="186" t="s">
        <v>169</v>
      </c>
      <c r="B118" s="175" t="s">
        <v>5</v>
      </c>
      <c r="C118" s="155" t="s">
        <v>26</v>
      </c>
      <c r="D118" s="16">
        <v>86519</v>
      </c>
      <c r="E118" s="194">
        <f t="shared" si="16"/>
        <v>86519</v>
      </c>
      <c r="F118" s="205">
        <f t="shared" si="17"/>
        <v>86519</v>
      </c>
      <c r="G118" s="18">
        <v>0</v>
      </c>
      <c r="H118" s="1">
        <v>0</v>
      </c>
      <c r="I118" s="1">
        <v>0</v>
      </c>
      <c r="J118" s="19">
        <v>0</v>
      </c>
    </row>
    <row r="119" spans="1:10" ht="14.25">
      <c r="A119" s="186" t="s">
        <v>380</v>
      </c>
      <c r="B119" s="175" t="s">
        <v>5</v>
      </c>
      <c r="C119" s="155" t="s">
        <v>26</v>
      </c>
      <c r="D119" s="16">
        <v>21000</v>
      </c>
      <c r="E119" s="194">
        <f t="shared" si="16"/>
        <v>21000</v>
      </c>
      <c r="F119" s="205">
        <f t="shared" si="17"/>
        <v>21000</v>
      </c>
      <c r="G119" s="18">
        <v>0</v>
      </c>
      <c r="H119" s="1">
        <v>0</v>
      </c>
      <c r="I119" s="1">
        <v>0</v>
      </c>
      <c r="J119" s="19">
        <v>0</v>
      </c>
    </row>
    <row r="120" spans="1:10" ht="14.25">
      <c r="A120" s="186" t="s">
        <v>305</v>
      </c>
      <c r="B120" s="175" t="s">
        <v>5</v>
      </c>
      <c r="C120" s="155" t="s">
        <v>26</v>
      </c>
      <c r="D120" s="16">
        <v>0</v>
      </c>
      <c r="E120" s="194">
        <f t="shared" si="16"/>
        <v>0</v>
      </c>
      <c r="F120" s="205">
        <f t="shared" si="17"/>
        <v>224000</v>
      </c>
      <c r="G120" s="18">
        <v>224000</v>
      </c>
      <c r="H120" s="1"/>
      <c r="I120" s="1"/>
      <c r="J120" s="19"/>
    </row>
    <row r="121" spans="1:10" ht="25.5">
      <c r="A121" s="186" t="s">
        <v>306</v>
      </c>
      <c r="B121" s="175" t="s">
        <v>5</v>
      </c>
      <c r="C121" s="155" t="s">
        <v>26</v>
      </c>
      <c r="D121" s="16">
        <v>0</v>
      </c>
      <c r="E121" s="194">
        <f t="shared" si="16"/>
        <v>0</v>
      </c>
      <c r="F121" s="205">
        <f t="shared" si="17"/>
        <v>4500</v>
      </c>
      <c r="G121" s="18">
        <v>4500</v>
      </c>
      <c r="H121" s="1"/>
      <c r="I121" s="1"/>
      <c r="J121" s="19"/>
    </row>
    <row r="122" spans="1:10" ht="25.5">
      <c r="A122" s="186" t="s">
        <v>307</v>
      </c>
      <c r="B122" s="175" t="s">
        <v>5</v>
      </c>
      <c r="C122" s="155" t="s">
        <v>26</v>
      </c>
      <c r="D122" s="16">
        <v>0</v>
      </c>
      <c r="E122" s="194">
        <f t="shared" si="16"/>
        <v>0</v>
      </c>
      <c r="F122" s="205">
        <f t="shared" si="17"/>
        <v>2700</v>
      </c>
      <c r="G122" s="18">
        <v>2700</v>
      </c>
      <c r="H122" s="1"/>
      <c r="I122" s="1"/>
      <c r="J122" s="19"/>
    </row>
    <row r="123" spans="1:10" ht="14.25">
      <c r="A123" s="186" t="s">
        <v>293</v>
      </c>
      <c r="B123" s="175" t="s">
        <v>5</v>
      </c>
      <c r="C123" s="155" t="s">
        <v>26</v>
      </c>
      <c r="D123" s="16">
        <v>0</v>
      </c>
      <c r="E123" s="194">
        <f t="shared" si="16"/>
        <v>0</v>
      </c>
      <c r="F123" s="205">
        <f t="shared" si="17"/>
        <v>8500</v>
      </c>
      <c r="G123" s="18">
        <v>8500</v>
      </c>
      <c r="H123" s="1"/>
      <c r="I123" s="1"/>
      <c r="J123" s="19"/>
    </row>
    <row r="124" spans="1:10" ht="14.25">
      <c r="A124" s="186" t="s">
        <v>294</v>
      </c>
      <c r="B124" s="175" t="s">
        <v>5</v>
      </c>
      <c r="C124" s="155" t="s">
        <v>26</v>
      </c>
      <c r="D124" s="16">
        <v>0</v>
      </c>
      <c r="E124" s="194">
        <f t="shared" si="16"/>
        <v>0</v>
      </c>
      <c r="F124" s="205">
        <f t="shared" si="17"/>
        <v>145000</v>
      </c>
      <c r="G124" s="18">
        <v>145000</v>
      </c>
      <c r="H124" s="1"/>
      <c r="I124" s="1"/>
      <c r="J124" s="19"/>
    </row>
    <row r="125" spans="1:10" ht="14.25">
      <c r="A125" s="186" t="s">
        <v>222</v>
      </c>
      <c r="B125" s="175" t="s">
        <v>5</v>
      </c>
      <c r="C125" s="155" t="s">
        <v>26</v>
      </c>
      <c r="D125" s="16">
        <v>29000</v>
      </c>
      <c r="E125" s="16">
        <f t="shared" si="16"/>
        <v>29000</v>
      </c>
      <c r="F125" s="205">
        <f t="shared" si="17"/>
        <v>29000</v>
      </c>
      <c r="G125" s="18">
        <v>0</v>
      </c>
      <c r="H125" s="1">
        <v>0</v>
      </c>
      <c r="I125" s="1">
        <v>0</v>
      </c>
      <c r="J125" s="19">
        <v>0</v>
      </c>
    </row>
    <row r="126" spans="1:10" ht="25.5">
      <c r="A126" s="186" t="s">
        <v>227</v>
      </c>
      <c r="B126" s="175" t="s">
        <v>5</v>
      </c>
      <c r="C126" s="155" t="s">
        <v>26</v>
      </c>
      <c r="D126" s="16">
        <v>29000</v>
      </c>
      <c r="E126" s="16">
        <f t="shared" si="16"/>
        <v>29000</v>
      </c>
      <c r="F126" s="205">
        <f t="shared" si="17"/>
        <v>29000</v>
      </c>
      <c r="G126" s="18">
        <v>0</v>
      </c>
      <c r="H126" s="1">
        <v>0</v>
      </c>
      <c r="I126" s="1">
        <v>0</v>
      </c>
      <c r="J126" s="19">
        <v>0</v>
      </c>
    </row>
    <row r="127" spans="1:10" ht="14.25">
      <c r="A127" s="186" t="s">
        <v>221</v>
      </c>
      <c r="B127" s="175" t="s">
        <v>5</v>
      </c>
      <c r="C127" s="155" t="s">
        <v>26</v>
      </c>
      <c r="D127" s="16">
        <v>29000</v>
      </c>
      <c r="E127" s="16">
        <f t="shared" si="16"/>
        <v>29000</v>
      </c>
      <c r="F127" s="205">
        <f t="shared" si="17"/>
        <v>29000</v>
      </c>
      <c r="G127" s="18">
        <v>0</v>
      </c>
      <c r="H127" s="1">
        <v>0</v>
      </c>
      <c r="I127" s="1">
        <v>0</v>
      </c>
      <c r="J127" s="19">
        <v>0</v>
      </c>
    </row>
    <row r="128" spans="1:10" ht="14.25">
      <c r="A128" s="186" t="s">
        <v>145</v>
      </c>
      <c r="B128" s="175" t="s">
        <v>5</v>
      </c>
      <c r="C128" s="155" t="s">
        <v>26</v>
      </c>
      <c r="D128" s="1">
        <v>160000</v>
      </c>
      <c r="E128" s="16">
        <f t="shared" si="16"/>
        <v>160000</v>
      </c>
      <c r="F128" s="205">
        <f t="shared" si="17"/>
        <v>160000</v>
      </c>
      <c r="G128" s="18">
        <v>0</v>
      </c>
      <c r="H128" s="1">
        <v>0</v>
      </c>
      <c r="I128" s="1">
        <v>0</v>
      </c>
      <c r="J128" s="19">
        <v>0</v>
      </c>
    </row>
    <row r="129" spans="1:10" ht="14.25">
      <c r="A129" s="186" t="s">
        <v>148</v>
      </c>
      <c r="B129" s="175" t="s">
        <v>5</v>
      </c>
      <c r="C129" s="155" t="s">
        <v>26</v>
      </c>
      <c r="D129" s="16">
        <v>500000</v>
      </c>
      <c r="E129" s="194">
        <f t="shared" si="16"/>
        <v>500000</v>
      </c>
      <c r="F129" s="205">
        <f t="shared" si="17"/>
        <v>500000</v>
      </c>
      <c r="G129" s="18">
        <v>0</v>
      </c>
      <c r="H129" s="1">
        <v>0</v>
      </c>
      <c r="I129" s="1">
        <v>0</v>
      </c>
      <c r="J129" s="19">
        <v>0</v>
      </c>
    </row>
    <row r="130" spans="1:10" ht="14.25">
      <c r="A130" s="186" t="s">
        <v>142</v>
      </c>
      <c r="B130" s="175" t="s">
        <v>5</v>
      </c>
      <c r="C130" s="155" t="s">
        <v>26</v>
      </c>
      <c r="D130" s="16">
        <v>165000</v>
      </c>
      <c r="E130" s="194">
        <f t="shared" si="16"/>
        <v>165000</v>
      </c>
      <c r="F130" s="205">
        <f t="shared" si="17"/>
        <v>165000</v>
      </c>
      <c r="G130" s="18">
        <v>0</v>
      </c>
      <c r="H130" s="1">
        <v>0</v>
      </c>
      <c r="I130" s="1">
        <v>0</v>
      </c>
      <c r="J130" s="19">
        <v>0</v>
      </c>
    </row>
    <row r="131" spans="1:10" ht="25.5">
      <c r="A131" s="186" t="s">
        <v>264</v>
      </c>
      <c r="B131" s="175" t="s">
        <v>5</v>
      </c>
      <c r="C131" s="155" t="s">
        <v>26</v>
      </c>
      <c r="D131" s="207">
        <v>56000</v>
      </c>
      <c r="E131" s="194">
        <f aca="true" t="shared" si="18" ref="E131:E138">D131</f>
        <v>56000</v>
      </c>
      <c r="F131" s="205">
        <f t="shared" si="17"/>
        <v>56000</v>
      </c>
      <c r="G131" s="18">
        <v>0</v>
      </c>
      <c r="H131" s="1">
        <v>0</v>
      </c>
      <c r="I131" s="1">
        <v>0</v>
      </c>
      <c r="J131" s="19">
        <v>0</v>
      </c>
    </row>
    <row r="132" spans="1:10" ht="14.25">
      <c r="A132" s="186" t="s">
        <v>170</v>
      </c>
      <c r="B132" s="175" t="s">
        <v>5</v>
      </c>
      <c r="C132" s="155" t="s">
        <v>26</v>
      </c>
      <c r="D132" s="207">
        <v>75000</v>
      </c>
      <c r="E132" s="194">
        <f t="shared" si="18"/>
        <v>75000</v>
      </c>
      <c r="F132" s="205">
        <f t="shared" si="17"/>
        <v>75000</v>
      </c>
      <c r="G132" s="18">
        <v>0</v>
      </c>
      <c r="H132" s="1">
        <v>0</v>
      </c>
      <c r="I132" s="1">
        <v>0</v>
      </c>
      <c r="J132" s="19">
        <v>0</v>
      </c>
    </row>
    <row r="133" spans="1:10" ht="40.5" customHeight="1">
      <c r="A133" s="186" t="s">
        <v>206</v>
      </c>
      <c r="B133" s="175" t="s">
        <v>5</v>
      </c>
      <c r="C133" s="155" t="s">
        <v>26</v>
      </c>
      <c r="D133" s="207">
        <v>29000</v>
      </c>
      <c r="E133" s="194">
        <f t="shared" si="18"/>
        <v>29000</v>
      </c>
      <c r="F133" s="205">
        <f t="shared" si="17"/>
        <v>29000</v>
      </c>
      <c r="G133" s="18">
        <v>0</v>
      </c>
      <c r="H133" s="1">
        <v>0</v>
      </c>
      <c r="I133" s="1">
        <v>0</v>
      </c>
      <c r="J133" s="19">
        <v>0</v>
      </c>
    </row>
    <row r="134" spans="1:10" ht="18" customHeight="1">
      <c r="A134" s="186" t="s">
        <v>275</v>
      </c>
      <c r="B134" s="175" t="s">
        <v>5</v>
      </c>
      <c r="C134" s="155" t="s">
        <v>26</v>
      </c>
      <c r="D134" s="207">
        <v>41000</v>
      </c>
      <c r="E134" s="194">
        <f t="shared" si="18"/>
        <v>41000</v>
      </c>
      <c r="F134" s="205">
        <f t="shared" si="17"/>
        <v>41000</v>
      </c>
      <c r="G134" s="18">
        <v>0</v>
      </c>
      <c r="H134" s="1">
        <v>0</v>
      </c>
      <c r="I134" s="1">
        <v>0</v>
      </c>
      <c r="J134" s="19">
        <v>0</v>
      </c>
    </row>
    <row r="135" spans="1:10" ht="18" customHeight="1">
      <c r="A135" s="186" t="s">
        <v>399</v>
      </c>
      <c r="B135" s="175" t="s">
        <v>5</v>
      </c>
      <c r="C135" s="155" t="s">
        <v>26</v>
      </c>
      <c r="D135" s="207">
        <v>30000</v>
      </c>
      <c r="E135" s="194">
        <f t="shared" si="18"/>
        <v>30000</v>
      </c>
      <c r="F135" s="205">
        <f t="shared" si="17"/>
        <v>30000</v>
      </c>
      <c r="G135" s="18">
        <v>0</v>
      </c>
      <c r="H135" s="1">
        <v>0</v>
      </c>
      <c r="I135" s="1">
        <v>0</v>
      </c>
      <c r="J135" s="19">
        <v>0</v>
      </c>
    </row>
    <row r="136" spans="1:10" ht="25.5">
      <c r="A136" s="186" t="s">
        <v>387</v>
      </c>
      <c r="B136" s="175" t="s">
        <v>5</v>
      </c>
      <c r="C136" s="155" t="s">
        <v>26</v>
      </c>
      <c r="D136" s="207">
        <v>51000</v>
      </c>
      <c r="E136" s="194">
        <f t="shared" si="18"/>
        <v>51000</v>
      </c>
      <c r="F136" s="205">
        <f t="shared" si="17"/>
        <v>51000</v>
      </c>
      <c r="G136" s="18">
        <v>0</v>
      </c>
      <c r="H136" s="1">
        <v>0</v>
      </c>
      <c r="I136" s="1">
        <v>0</v>
      </c>
      <c r="J136" s="19">
        <v>0</v>
      </c>
    </row>
    <row r="137" spans="1:10" ht="38.25">
      <c r="A137" s="186" t="s">
        <v>301</v>
      </c>
      <c r="B137" s="175" t="s">
        <v>5</v>
      </c>
      <c r="C137" s="155" t="s">
        <v>26</v>
      </c>
      <c r="D137" s="207">
        <v>0</v>
      </c>
      <c r="E137" s="194">
        <f t="shared" si="18"/>
        <v>0</v>
      </c>
      <c r="F137" s="205">
        <f t="shared" si="17"/>
        <v>100000</v>
      </c>
      <c r="G137" s="18">
        <v>100000</v>
      </c>
      <c r="H137" s="1">
        <v>0</v>
      </c>
      <c r="I137" s="1">
        <v>0</v>
      </c>
      <c r="J137" s="19">
        <v>0</v>
      </c>
    </row>
    <row r="138" spans="1:10" ht="18" customHeight="1">
      <c r="A138" s="186" t="s">
        <v>276</v>
      </c>
      <c r="B138" s="175" t="s">
        <v>5</v>
      </c>
      <c r="C138" s="155" t="s">
        <v>26</v>
      </c>
      <c r="D138" s="207">
        <v>35000</v>
      </c>
      <c r="E138" s="194">
        <f t="shared" si="18"/>
        <v>35000</v>
      </c>
      <c r="F138" s="205">
        <f t="shared" si="17"/>
        <v>35000</v>
      </c>
      <c r="G138" s="18">
        <v>0</v>
      </c>
      <c r="H138" s="1">
        <v>0</v>
      </c>
      <c r="I138" s="1">
        <v>0</v>
      </c>
      <c r="J138" s="19">
        <v>0</v>
      </c>
    </row>
    <row r="139" spans="1:10" ht="14.25">
      <c r="A139" s="186" t="s">
        <v>177</v>
      </c>
      <c r="B139" s="175" t="s">
        <v>5</v>
      </c>
      <c r="C139" s="155" t="s">
        <v>26</v>
      </c>
      <c r="D139" s="207">
        <v>251000</v>
      </c>
      <c r="E139" s="194">
        <f aca="true" t="shared" si="19" ref="E139:E164">D139</f>
        <v>251000</v>
      </c>
      <c r="F139" s="205">
        <f t="shared" si="17"/>
        <v>251000</v>
      </c>
      <c r="G139" s="18">
        <v>0</v>
      </c>
      <c r="H139" s="1">
        <v>0</v>
      </c>
      <c r="I139" s="1">
        <v>0</v>
      </c>
      <c r="J139" s="19">
        <v>0</v>
      </c>
    </row>
    <row r="140" spans="1:10" ht="14.25">
      <c r="A140" s="186" t="s">
        <v>178</v>
      </c>
      <c r="B140" s="175" t="s">
        <v>5</v>
      </c>
      <c r="C140" s="155" t="s">
        <v>26</v>
      </c>
      <c r="D140" s="207">
        <v>75000</v>
      </c>
      <c r="E140" s="194">
        <f t="shared" si="19"/>
        <v>75000</v>
      </c>
      <c r="F140" s="205">
        <f t="shared" si="17"/>
        <v>75000</v>
      </c>
      <c r="G140" s="18">
        <v>0</v>
      </c>
      <c r="H140" s="1">
        <v>0</v>
      </c>
      <c r="I140" s="1">
        <v>0</v>
      </c>
      <c r="J140" s="19">
        <v>0</v>
      </c>
    </row>
    <row r="141" spans="1:10" ht="14.25">
      <c r="A141" s="170" t="s">
        <v>233</v>
      </c>
      <c r="B141" s="175" t="s">
        <v>5</v>
      </c>
      <c r="C141" s="155" t="s">
        <v>26</v>
      </c>
      <c r="D141" s="207">
        <v>129000</v>
      </c>
      <c r="E141" s="194">
        <f t="shared" si="19"/>
        <v>129000</v>
      </c>
      <c r="F141" s="205">
        <f t="shared" si="17"/>
        <v>129000</v>
      </c>
      <c r="G141" s="18">
        <v>0</v>
      </c>
      <c r="H141" s="1">
        <v>0</v>
      </c>
      <c r="I141" s="1">
        <v>0</v>
      </c>
      <c r="J141" s="19">
        <v>0</v>
      </c>
    </row>
    <row r="142" spans="1:10" ht="29.25" customHeight="1">
      <c r="A142" s="208" t="s">
        <v>245</v>
      </c>
      <c r="B142" s="175" t="s">
        <v>5</v>
      </c>
      <c r="C142" s="155" t="s">
        <v>26</v>
      </c>
      <c r="D142" s="207">
        <v>7500</v>
      </c>
      <c r="E142" s="194">
        <f t="shared" si="19"/>
        <v>7500</v>
      </c>
      <c r="F142" s="205">
        <f t="shared" si="17"/>
        <v>7500</v>
      </c>
      <c r="G142" s="1">
        <v>0</v>
      </c>
      <c r="H142" s="1">
        <v>0</v>
      </c>
      <c r="I142" s="1">
        <v>0</v>
      </c>
      <c r="J142" s="19">
        <v>0</v>
      </c>
    </row>
    <row r="143" spans="1:10" ht="25.5">
      <c r="A143" s="208" t="s">
        <v>246</v>
      </c>
      <c r="B143" s="175" t="s">
        <v>5</v>
      </c>
      <c r="C143" s="155" t="s">
        <v>26</v>
      </c>
      <c r="D143" s="207">
        <v>45000</v>
      </c>
      <c r="E143" s="194">
        <f t="shared" si="19"/>
        <v>45000</v>
      </c>
      <c r="F143" s="205">
        <f t="shared" si="17"/>
        <v>45000</v>
      </c>
      <c r="G143" s="1">
        <v>0</v>
      </c>
      <c r="H143" s="1">
        <v>0</v>
      </c>
      <c r="I143" s="1">
        <v>0</v>
      </c>
      <c r="J143" s="19">
        <v>0</v>
      </c>
    </row>
    <row r="144" spans="1:10" ht="25.5">
      <c r="A144" s="208" t="s">
        <v>247</v>
      </c>
      <c r="B144" s="175" t="s">
        <v>5</v>
      </c>
      <c r="C144" s="155" t="s">
        <v>26</v>
      </c>
      <c r="D144" s="207">
        <v>44000</v>
      </c>
      <c r="E144" s="194">
        <f t="shared" si="19"/>
        <v>44000</v>
      </c>
      <c r="F144" s="205">
        <f t="shared" si="17"/>
        <v>44000</v>
      </c>
      <c r="G144" s="1">
        <v>0</v>
      </c>
      <c r="H144" s="1">
        <v>0</v>
      </c>
      <c r="I144" s="1">
        <v>0</v>
      </c>
      <c r="J144" s="19">
        <v>0</v>
      </c>
    </row>
    <row r="145" spans="1:10" ht="25.5">
      <c r="A145" s="208" t="s">
        <v>248</v>
      </c>
      <c r="B145" s="175" t="s">
        <v>5</v>
      </c>
      <c r="C145" s="155" t="s">
        <v>26</v>
      </c>
      <c r="D145" s="207">
        <v>15000</v>
      </c>
      <c r="E145" s="194">
        <f t="shared" si="19"/>
        <v>15000</v>
      </c>
      <c r="F145" s="205">
        <f t="shared" si="17"/>
        <v>15000</v>
      </c>
      <c r="G145" s="1">
        <v>0</v>
      </c>
      <c r="H145" s="1">
        <v>0</v>
      </c>
      <c r="I145" s="1">
        <v>0</v>
      </c>
      <c r="J145" s="19">
        <v>0</v>
      </c>
    </row>
    <row r="146" spans="1:10" ht="25.5">
      <c r="A146" s="208" t="s">
        <v>249</v>
      </c>
      <c r="B146" s="175" t="s">
        <v>5</v>
      </c>
      <c r="C146" s="155" t="s">
        <v>26</v>
      </c>
      <c r="D146" s="207">
        <v>93000</v>
      </c>
      <c r="E146" s="194">
        <f t="shared" si="19"/>
        <v>93000</v>
      </c>
      <c r="F146" s="205">
        <f t="shared" si="17"/>
        <v>93000</v>
      </c>
      <c r="G146" s="1">
        <v>0</v>
      </c>
      <c r="H146" s="1">
        <v>0</v>
      </c>
      <c r="I146" s="1">
        <v>0</v>
      </c>
      <c r="J146" s="19">
        <v>0</v>
      </c>
    </row>
    <row r="147" spans="1:10" ht="25.5">
      <c r="A147" s="208" t="s">
        <v>250</v>
      </c>
      <c r="B147" s="175" t="s">
        <v>5</v>
      </c>
      <c r="C147" s="155" t="s">
        <v>26</v>
      </c>
      <c r="D147" s="207">
        <v>21000</v>
      </c>
      <c r="E147" s="194">
        <f t="shared" si="19"/>
        <v>21000</v>
      </c>
      <c r="F147" s="205">
        <f t="shared" si="17"/>
        <v>21000</v>
      </c>
      <c r="G147" s="1">
        <v>0</v>
      </c>
      <c r="H147" s="1">
        <v>0</v>
      </c>
      <c r="I147" s="1">
        <v>0</v>
      </c>
      <c r="J147" s="19">
        <v>0</v>
      </c>
    </row>
    <row r="148" spans="1:10" ht="25.5">
      <c r="A148" s="208" t="s">
        <v>251</v>
      </c>
      <c r="B148" s="175" t="s">
        <v>5</v>
      </c>
      <c r="C148" s="155" t="s">
        <v>26</v>
      </c>
      <c r="D148" s="207">
        <v>41000</v>
      </c>
      <c r="E148" s="194">
        <f t="shared" si="19"/>
        <v>41000</v>
      </c>
      <c r="F148" s="205">
        <f t="shared" si="17"/>
        <v>41000</v>
      </c>
      <c r="G148" s="1">
        <v>0</v>
      </c>
      <c r="H148" s="1">
        <v>0</v>
      </c>
      <c r="I148" s="1">
        <v>0</v>
      </c>
      <c r="J148" s="19">
        <v>0</v>
      </c>
    </row>
    <row r="149" spans="1:10" ht="25.5">
      <c r="A149" s="208" t="s">
        <v>252</v>
      </c>
      <c r="B149" s="175" t="s">
        <v>5</v>
      </c>
      <c r="C149" s="155" t="s">
        <v>26</v>
      </c>
      <c r="D149" s="207">
        <v>7500</v>
      </c>
      <c r="E149" s="194">
        <f t="shared" si="19"/>
        <v>7500</v>
      </c>
      <c r="F149" s="205">
        <f t="shared" si="17"/>
        <v>7500</v>
      </c>
      <c r="G149" s="18">
        <v>0</v>
      </c>
      <c r="H149" s="1">
        <v>0</v>
      </c>
      <c r="I149" s="1">
        <v>0</v>
      </c>
      <c r="J149" s="19">
        <v>0</v>
      </c>
    </row>
    <row r="150" spans="1:10" ht="25.5">
      <c r="A150" s="208" t="s">
        <v>253</v>
      </c>
      <c r="B150" s="175" t="s">
        <v>5</v>
      </c>
      <c r="C150" s="155" t="s">
        <v>26</v>
      </c>
      <c r="D150" s="207">
        <v>12000</v>
      </c>
      <c r="E150" s="194">
        <f t="shared" si="19"/>
        <v>12000</v>
      </c>
      <c r="F150" s="205">
        <f t="shared" si="17"/>
        <v>12000</v>
      </c>
      <c r="G150" s="18">
        <v>0</v>
      </c>
      <c r="H150" s="1">
        <v>0</v>
      </c>
      <c r="I150" s="1">
        <v>0</v>
      </c>
      <c r="J150" s="19">
        <v>0</v>
      </c>
    </row>
    <row r="151" spans="1:10" ht="25.5">
      <c r="A151" s="208" t="s">
        <v>254</v>
      </c>
      <c r="B151" s="175" t="s">
        <v>5</v>
      </c>
      <c r="C151" s="155" t="s">
        <v>26</v>
      </c>
      <c r="D151" s="207">
        <v>85000</v>
      </c>
      <c r="E151" s="194">
        <f t="shared" si="19"/>
        <v>85000</v>
      </c>
      <c r="F151" s="205">
        <f t="shared" si="17"/>
        <v>85000</v>
      </c>
      <c r="G151" s="18">
        <v>0</v>
      </c>
      <c r="H151" s="1">
        <v>0</v>
      </c>
      <c r="I151" s="1">
        <v>0</v>
      </c>
      <c r="J151" s="19">
        <v>0</v>
      </c>
    </row>
    <row r="152" spans="1:10" ht="25.5">
      <c r="A152" s="208" t="s">
        <v>255</v>
      </c>
      <c r="B152" s="175" t="s">
        <v>5</v>
      </c>
      <c r="C152" s="155" t="s">
        <v>26</v>
      </c>
      <c r="D152" s="207">
        <v>26000</v>
      </c>
      <c r="E152" s="194">
        <f t="shared" si="19"/>
        <v>26000</v>
      </c>
      <c r="F152" s="205">
        <f t="shared" si="17"/>
        <v>26000</v>
      </c>
      <c r="G152" s="18">
        <v>0</v>
      </c>
      <c r="H152" s="1">
        <v>0</v>
      </c>
      <c r="I152" s="1">
        <v>0</v>
      </c>
      <c r="J152" s="19">
        <v>0</v>
      </c>
    </row>
    <row r="153" spans="1:10" ht="25.5">
      <c r="A153" s="208" t="s">
        <v>256</v>
      </c>
      <c r="B153" s="175" t="s">
        <v>5</v>
      </c>
      <c r="C153" s="155" t="s">
        <v>26</v>
      </c>
      <c r="D153" s="207">
        <v>8000</v>
      </c>
      <c r="E153" s="194">
        <f t="shared" si="19"/>
        <v>8000</v>
      </c>
      <c r="F153" s="205">
        <f t="shared" si="17"/>
        <v>8000</v>
      </c>
      <c r="G153" s="18">
        <v>0</v>
      </c>
      <c r="H153" s="1">
        <v>0</v>
      </c>
      <c r="I153" s="1">
        <v>0</v>
      </c>
      <c r="J153" s="19">
        <v>0</v>
      </c>
    </row>
    <row r="154" spans="1:10" ht="25.5">
      <c r="A154" s="208" t="s">
        <v>257</v>
      </c>
      <c r="B154" s="175" t="s">
        <v>5</v>
      </c>
      <c r="C154" s="155" t="s">
        <v>26</v>
      </c>
      <c r="D154" s="207">
        <v>32000</v>
      </c>
      <c r="E154" s="194">
        <f t="shared" si="19"/>
        <v>32000</v>
      </c>
      <c r="F154" s="205">
        <f t="shared" si="17"/>
        <v>32000</v>
      </c>
      <c r="G154" s="18">
        <v>0</v>
      </c>
      <c r="H154" s="1">
        <v>0</v>
      </c>
      <c r="I154" s="1">
        <v>0</v>
      </c>
      <c r="J154" s="19">
        <v>0</v>
      </c>
    </row>
    <row r="155" spans="1:10" ht="25.5">
      <c r="A155" s="208" t="s">
        <v>258</v>
      </c>
      <c r="B155" s="175" t="s">
        <v>5</v>
      </c>
      <c r="C155" s="155" t="s">
        <v>26</v>
      </c>
      <c r="D155" s="207">
        <v>8000</v>
      </c>
      <c r="E155" s="194">
        <f t="shared" si="19"/>
        <v>8000</v>
      </c>
      <c r="F155" s="205">
        <f t="shared" si="17"/>
        <v>8000</v>
      </c>
      <c r="G155" s="18">
        <v>0</v>
      </c>
      <c r="H155" s="1">
        <v>0</v>
      </c>
      <c r="I155" s="1">
        <v>0</v>
      </c>
      <c r="J155" s="19">
        <v>0</v>
      </c>
    </row>
    <row r="156" spans="1:10" ht="25.5">
      <c r="A156" s="208" t="s">
        <v>259</v>
      </c>
      <c r="B156" s="175" t="s">
        <v>5</v>
      </c>
      <c r="C156" s="155" t="s">
        <v>26</v>
      </c>
      <c r="D156" s="207">
        <v>10000</v>
      </c>
      <c r="E156" s="194">
        <f t="shared" si="19"/>
        <v>10000</v>
      </c>
      <c r="F156" s="205">
        <f t="shared" si="17"/>
        <v>10000</v>
      </c>
      <c r="G156" s="18">
        <v>0</v>
      </c>
      <c r="H156" s="1">
        <v>0</v>
      </c>
      <c r="I156" s="1">
        <v>0</v>
      </c>
      <c r="J156" s="19">
        <v>0</v>
      </c>
    </row>
    <row r="157" spans="1:10" ht="25.5">
      <c r="A157" s="208" t="s">
        <v>266</v>
      </c>
      <c r="B157" s="175" t="s">
        <v>5</v>
      </c>
      <c r="C157" s="155" t="s">
        <v>26</v>
      </c>
      <c r="D157" s="207">
        <v>2000</v>
      </c>
      <c r="E157" s="194">
        <f t="shared" si="19"/>
        <v>2000</v>
      </c>
      <c r="F157" s="205">
        <f t="shared" si="17"/>
        <v>2000</v>
      </c>
      <c r="G157" s="18">
        <v>0</v>
      </c>
      <c r="H157" s="1">
        <v>0</v>
      </c>
      <c r="I157" s="1">
        <v>0</v>
      </c>
      <c r="J157" s="19">
        <v>0</v>
      </c>
    </row>
    <row r="158" spans="1:10" ht="14.25">
      <c r="A158" s="186" t="s">
        <v>184</v>
      </c>
      <c r="B158" s="175" t="s">
        <v>5</v>
      </c>
      <c r="C158" s="155" t="s">
        <v>26</v>
      </c>
      <c r="D158" s="207">
        <v>0</v>
      </c>
      <c r="E158" s="194">
        <f t="shared" si="19"/>
        <v>0</v>
      </c>
      <c r="F158" s="205">
        <f t="shared" si="17"/>
        <v>170000</v>
      </c>
      <c r="G158" s="18">
        <v>170000</v>
      </c>
      <c r="H158" s="1"/>
      <c r="I158" s="1"/>
      <c r="J158" s="19"/>
    </row>
    <row r="159" spans="1:10" ht="14.25">
      <c r="A159" s="186" t="s">
        <v>185</v>
      </c>
      <c r="B159" s="175" t="s">
        <v>5</v>
      </c>
      <c r="C159" s="155" t="s">
        <v>26</v>
      </c>
      <c r="D159" s="207">
        <v>0</v>
      </c>
      <c r="E159" s="194">
        <f t="shared" si="19"/>
        <v>0</v>
      </c>
      <c r="F159" s="205">
        <f t="shared" si="17"/>
        <v>170000</v>
      </c>
      <c r="G159" s="18">
        <v>170000</v>
      </c>
      <c r="H159" s="1"/>
      <c r="I159" s="1"/>
      <c r="J159" s="19"/>
    </row>
    <row r="160" spans="1:10" ht="14.25">
      <c r="A160" s="186" t="s">
        <v>186</v>
      </c>
      <c r="B160" s="175" t="s">
        <v>5</v>
      </c>
      <c r="C160" s="155" t="s">
        <v>26</v>
      </c>
      <c r="D160" s="207">
        <v>0</v>
      </c>
      <c r="E160" s="194">
        <f t="shared" si="19"/>
        <v>0</v>
      </c>
      <c r="F160" s="205">
        <f t="shared" si="17"/>
        <v>170000</v>
      </c>
      <c r="G160" s="18">
        <v>170000</v>
      </c>
      <c r="H160" s="1"/>
      <c r="I160" s="1"/>
      <c r="J160" s="19"/>
    </row>
    <row r="161" spans="1:10" ht="25.5">
      <c r="A161" s="186" t="s">
        <v>187</v>
      </c>
      <c r="B161" s="175" t="s">
        <v>5</v>
      </c>
      <c r="C161" s="155" t="s">
        <v>26</v>
      </c>
      <c r="D161" s="207">
        <v>0</v>
      </c>
      <c r="E161" s="194">
        <f t="shared" si="19"/>
        <v>0</v>
      </c>
      <c r="F161" s="205">
        <f t="shared" si="17"/>
        <v>170000</v>
      </c>
      <c r="G161" s="18">
        <v>170000</v>
      </c>
      <c r="H161" s="1"/>
      <c r="I161" s="1"/>
      <c r="J161" s="19"/>
    </row>
    <row r="162" spans="1:10" ht="14.25">
      <c r="A162" s="186" t="s">
        <v>188</v>
      </c>
      <c r="B162" s="175" t="s">
        <v>5</v>
      </c>
      <c r="C162" s="155" t="s">
        <v>26</v>
      </c>
      <c r="D162" s="207">
        <v>0</v>
      </c>
      <c r="E162" s="194">
        <f t="shared" si="19"/>
        <v>0</v>
      </c>
      <c r="F162" s="205">
        <f t="shared" si="17"/>
        <v>170000</v>
      </c>
      <c r="G162" s="18">
        <v>170000</v>
      </c>
      <c r="H162" s="1"/>
      <c r="I162" s="1"/>
      <c r="J162" s="19"/>
    </row>
    <row r="163" spans="1:10" ht="81" customHeight="1">
      <c r="A163" s="186" t="s">
        <v>180</v>
      </c>
      <c r="B163" s="175" t="s">
        <v>5</v>
      </c>
      <c r="C163" s="155" t="s">
        <v>26</v>
      </c>
      <c r="D163" s="207">
        <v>160000</v>
      </c>
      <c r="E163" s="194">
        <f t="shared" si="19"/>
        <v>160000</v>
      </c>
      <c r="F163" s="205">
        <f t="shared" si="17"/>
        <v>160000</v>
      </c>
      <c r="G163" s="18">
        <v>0</v>
      </c>
      <c r="H163" s="1">
        <v>0</v>
      </c>
      <c r="I163" s="1">
        <v>0</v>
      </c>
      <c r="J163" s="19">
        <v>0</v>
      </c>
    </row>
    <row r="164" spans="1:10" ht="81" customHeight="1">
      <c r="A164" s="209" t="s">
        <v>207</v>
      </c>
      <c r="B164" s="175" t="s">
        <v>5</v>
      </c>
      <c r="C164" s="155" t="s">
        <v>26</v>
      </c>
      <c r="D164" s="207">
        <v>161000</v>
      </c>
      <c r="E164" s="194">
        <f t="shared" si="19"/>
        <v>161000</v>
      </c>
      <c r="F164" s="205">
        <f t="shared" si="17"/>
        <v>161000</v>
      </c>
      <c r="G164" s="18">
        <v>0</v>
      </c>
      <c r="H164" s="1">
        <v>0</v>
      </c>
      <c r="I164" s="1">
        <v>0</v>
      </c>
      <c r="J164" s="19">
        <v>0</v>
      </c>
    </row>
    <row r="165" spans="1:10" ht="25.5" customHeight="1">
      <c r="A165" s="186" t="s">
        <v>172</v>
      </c>
      <c r="B165" s="175" t="s">
        <v>5</v>
      </c>
      <c r="C165" s="155" t="s">
        <v>26</v>
      </c>
      <c r="D165" s="207">
        <v>130000</v>
      </c>
      <c r="E165" s="194">
        <f>D165</f>
        <v>130000</v>
      </c>
      <c r="F165" s="205">
        <f t="shared" si="17"/>
        <v>130000</v>
      </c>
      <c r="G165" s="18">
        <v>0</v>
      </c>
      <c r="H165" s="1">
        <v>0</v>
      </c>
      <c r="I165" s="1">
        <v>0</v>
      </c>
      <c r="J165" s="19">
        <v>0</v>
      </c>
    </row>
    <row r="166" spans="1:10" ht="25.5" customHeight="1">
      <c r="A166" s="186" t="s">
        <v>277</v>
      </c>
      <c r="B166" s="175" t="s">
        <v>5</v>
      </c>
      <c r="C166" s="155" t="s">
        <v>26</v>
      </c>
      <c r="D166" s="207">
        <v>41000</v>
      </c>
      <c r="E166" s="194">
        <f>D166</f>
        <v>41000</v>
      </c>
      <c r="F166" s="205">
        <f t="shared" si="17"/>
        <v>41000</v>
      </c>
      <c r="G166" s="18">
        <v>0</v>
      </c>
      <c r="H166" s="1">
        <v>0</v>
      </c>
      <c r="I166" s="1">
        <v>0</v>
      </c>
      <c r="J166" s="19">
        <v>0</v>
      </c>
    </row>
    <row r="167" spans="1:10" ht="25.5" customHeight="1">
      <c r="A167" s="186" t="s">
        <v>278</v>
      </c>
      <c r="B167" s="175" t="s">
        <v>5</v>
      </c>
      <c r="C167" s="155" t="s">
        <v>26</v>
      </c>
      <c r="D167" s="207">
        <v>10000</v>
      </c>
      <c r="E167" s="194">
        <f>D167</f>
        <v>10000</v>
      </c>
      <c r="F167" s="205">
        <f t="shared" si="17"/>
        <v>10000</v>
      </c>
      <c r="G167" s="18">
        <v>0</v>
      </c>
      <c r="H167" s="1">
        <v>0</v>
      </c>
      <c r="I167" s="1">
        <v>0</v>
      </c>
      <c r="J167" s="19">
        <v>0</v>
      </c>
    </row>
    <row r="168" spans="1:10" ht="14.25">
      <c r="A168" s="186" t="s">
        <v>198</v>
      </c>
      <c r="B168" s="175" t="s">
        <v>5</v>
      </c>
      <c r="C168" s="155" t="s">
        <v>26</v>
      </c>
      <c r="D168" s="16">
        <v>7400</v>
      </c>
      <c r="E168" s="194">
        <f t="shared" si="16"/>
        <v>7400</v>
      </c>
      <c r="F168" s="205">
        <f t="shared" si="17"/>
        <v>7400</v>
      </c>
      <c r="G168" s="18">
        <v>0</v>
      </c>
      <c r="H168" s="1">
        <v>0</v>
      </c>
      <c r="I168" s="1">
        <v>0</v>
      </c>
      <c r="J168" s="19">
        <v>0</v>
      </c>
    </row>
    <row r="169" spans="1:10" ht="25.5">
      <c r="A169" s="186" t="s">
        <v>224</v>
      </c>
      <c r="B169" s="175" t="s">
        <v>5</v>
      </c>
      <c r="C169" s="155" t="s">
        <v>26</v>
      </c>
      <c r="D169" s="16">
        <v>82000</v>
      </c>
      <c r="E169" s="194">
        <f t="shared" si="16"/>
        <v>82000</v>
      </c>
      <c r="F169" s="205">
        <f t="shared" si="17"/>
        <v>82000</v>
      </c>
      <c r="G169" s="18">
        <v>0</v>
      </c>
      <c r="H169" s="1">
        <v>0</v>
      </c>
      <c r="I169" s="1">
        <v>0</v>
      </c>
      <c r="J169" s="19">
        <v>0</v>
      </c>
    </row>
    <row r="170" spans="1:10" ht="41.25" customHeight="1">
      <c r="A170" s="186" t="s">
        <v>197</v>
      </c>
      <c r="B170" s="175" t="s">
        <v>5</v>
      </c>
      <c r="C170" s="155" t="s">
        <v>26</v>
      </c>
      <c r="D170" s="16">
        <v>21000</v>
      </c>
      <c r="E170" s="194">
        <f t="shared" si="16"/>
        <v>21000</v>
      </c>
      <c r="F170" s="205">
        <f t="shared" si="17"/>
        <v>21000</v>
      </c>
      <c r="G170" s="18">
        <v>0</v>
      </c>
      <c r="H170" s="1">
        <v>0</v>
      </c>
      <c r="I170" s="1">
        <v>0</v>
      </c>
      <c r="J170" s="19">
        <v>0</v>
      </c>
    </row>
    <row r="171" spans="1:10" ht="25.5">
      <c r="A171" s="186" t="s">
        <v>212</v>
      </c>
      <c r="B171" s="175" t="s">
        <v>5</v>
      </c>
      <c r="C171" s="155" t="s">
        <v>26</v>
      </c>
      <c r="D171" s="16">
        <v>62000</v>
      </c>
      <c r="E171" s="194">
        <f t="shared" si="16"/>
        <v>62000</v>
      </c>
      <c r="F171" s="205">
        <f t="shared" si="17"/>
        <v>62000</v>
      </c>
      <c r="G171" s="18">
        <v>0</v>
      </c>
      <c r="H171" s="1">
        <v>0</v>
      </c>
      <c r="I171" s="1">
        <v>0</v>
      </c>
      <c r="J171" s="19">
        <v>0</v>
      </c>
    </row>
    <row r="172" spans="1:10" ht="14.25">
      <c r="A172" s="186" t="s">
        <v>194</v>
      </c>
      <c r="B172" s="175" t="s">
        <v>5</v>
      </c>
      <c r="C172" s="155" t="s">
        <v>26</v>
      </c>
      <c r="D172" s="16">
        <v>109000</v>
      </c>
      <c r="E172" s="194">
        <f t="shared" si="16"/>
        <v>109000</v>
      </c>
      <c r="F172" s="205">
        <f t="shared" si="17"/>
        <v>109000</v>
      </c>
      <c r="G172" s="18">
        <v>0</v>
      </c>
      <c r="H172" s="1">
        <v>0</v>
      </c>
      <c r="I172" s="1">
        <v>0</v>
      </c>
      <c r="J172" s="19">
        <v>0</v>
      </c>
    </row>
    <row r="173" spans="1:10" ht="25.5">
      <c r="A173" s="186" t="s">
        <v>195</v>
      </c>
      <c r="B173" s="175" t="s">
        <v>5</v>
      </c>
      <c r="C173" s="155" t="s">
        <v>26</v>
      </c>
      <c r="D173" s="16">
        <v>3500</v>
      </c>
      <c r="E173" s="194">
        <f>D173</f>
        <v>3500</v>
      </c>
      <c r="F173" s="205">
        <f>D173+G173+H173+I173+J173</f>
        <v>3500</v>
      </c>
      <c r="G173" s="18">
        <v>0</v>
      </c>
      <c r="H173" s="1">
        <v>0</v>
      </c>
      <c r="I173" s="1">
        <v>0</v>
      </c>
      <c r="J173" s="19">
        <v>0</v>
      </c>
    </row>
    <row r="174" spans="1:10" ht="25.5">
      <c r="A174" s="186" t="s">
        <v>160</v>
      </c>
      <c r="B174" s="175" t="s">
        <v>5</v>
      </c>
      <c r="C174" s="155" t="s">
        <v>26</v>
      </c>
      <c r="D174" s="16">
        <v>6800000</v>
      </c>
      <c r="E174" s="194">
        <f>D174</f>
        <v>6800000</v>
      </c>
      <c r="F174" s="205">
        <f t="shared" si="17"/>
        <v>6800000</v>
      </c>
      <c r="G174" s="18">
        <v>0</v>
      </c>
      <c r="H174" s="1">
        <v>0</v>
      </c>
      <c r="I174" s="1">
        <v>0</v>
      </c>
      <c r="J174" s="19">
        <v>0</v>
      </c>
    </row>
    <row r="175" spans="1:10" ht="25.5">
      <c r="A175" s="186" t="s">
        <v>225</v>
      </c>
      <c r="B175" s="175" t="s">
        <v>5</v>
      </c>
      <c r="C175" s="155" t="s">
        <v>26</v>
      </c>
      <c r="D175" s="16">
        <v>1143000</v>
      </c>
      <c r="E175" s="194">
        <f t="shared" si="16"/>
        <v>1143000</v>
      </c>
      <c r="F175" s="205">
        <f t="shared" si="17"/>
        <v>1143000</v>
      </c>
      <c r="G175" s="18">
        <v>0</v>
      </c>
      <c r="H175" s="1">
        <v>0</v>
      </c>
      <c r="I175" s="1">
        <v>0</v>
      </c>
      <c r="J175" s="19">
        <v>0</v>
      </c>
    </row>
    <row r="176" spans="1:10" ht="38.25">
      <c r="A176" s="210" t="s">
        <v>226</v>
      </c>
      <c r="B176" s="175" t="s">
        <v>5</v>
      </c>
      <c r="C176" s="155" t="s">
        <v>26</v>
      </c>
      <c r="D176" s="16">
        <v>28000</v>
      </c>
      <c r="E176" s="194">
        <f t="shared" si="16"/>
        <v>28000</v>
      </c>
      <c r="F176" s="205">
        <f t="shared" si="17"/>
        <v>28000</v>
      </c>
      <c r="G176" s="18">
        <v>0</v>
      </c>
      <c r="H176" s="1">
        <v>0</v>
      </c>
      <c r="I176" s="1">
        <v>0</v>
      </c>
      <c r="J176" s="19">
        <v>0</v>
      </c>
    </row>
    <row r="177" spans="1:10" ht="29.25" customHeight="1">
      <c r="A177" s="186" t="s">
        <v>196</v>
      </c>
      <c r="B177" s="175" t="s">
        <v>5</v>
      </c>
      <c r="C177" s="155" t="s">
        <v>26</v>
      </c>
      <c r="D177" s="16">
        <v>274000</v>
      </c>
      <c r="E177" s="194">
        <f t="shared" si="16"/>
        <v>274000</v>
      </c>
      <c r="F177" s="205">
        <f t="shared" si="17"/>
        <v>274000</v>
      </c>
      <c r="G177" s="18">
        <v>0</v>
      </c>
      <c r="H177" s="1">
        <v>0</v>
      </c>
      <c r="I177" s="1">
        <v>0</v>
      </c>
      <c r="J177" s="19">
        <v>0</v>
      </c>
    </row>
    <row r="178" spans="1:10" ht="38.25">
      <c r="A178" s="186" t="s">
        <v>220</v>
      </c>
      <c r="B178" s="175" t="s">
        <v>5</v>
      </c>
      <c r="C178" s="155" t="s">
        <v>26</v>
      </c>
      <c r="D178" s="16">
        <v>8300</v>
      </c>
      <c r="E178" s="194">
        <f t="shared" si="16"/>
        <v>8300</v>
      </c>
      <c r="F178" s="205">
        <f t="shared" si="17"/>
        <v>8300</v>
      </c>
      <c r="G178" s="18">
        <v>0</v>
      </c>
      <c r="H178" s="1">
        <v>0</v>
      </c>
      <c r="I178" s="1">
        <v>0</v>
      </c>
      <c r="J178" s="19">
        <v>0</v>
      </c>
    </row>
    <row r="179" spans="1:10" ht="38.25">
      <c r="A179" s="186" t="s">
        <v>161</v>
      </c>
      <c r="B179" s="175" t="s">
        <v>5</v>
      </c>
      <c r="C179" s="155" t="s">
        <v>26</v>
      </c>
      <c r="D179" s="16">
        <v>27000</v>
      </c>
      <c r="E179" s="194">
        <f t="shared" si="16"/>
        <v>27000</v>
      </c>
      <c r="F179" s="205">
        <f t="shared" si="17"/>
        <v>27000</v>
      </c>
      <c r="G179" s="18">
        <v>0</v>
      </c>
      <c r="H179" s="1">
        <v>0</v>
      </c>
      <c r="I179" s="1">
        <v>0</v>
      </c>
      <c r="J179" s="19">
        <v>0</v>
      </c>
    </row>
    <row r="180" spans="1:10" ht="25.5">
      <c r="A180" s="186" t="s">
        <v>388</v>
      </c>
      <c r="B180" s="175" t="s">
        <v>5</v>
      </c>
      <c r="C180" s="155" t="s">
        <v>26</v>
      </c>
      <c r="D180" s="16">
        <v>120000</v>
      </c>
      <c r="E180" s="194">
        <f t="shared" si="16"/>
        <v>120000</v>
      </c>
      <c r="F180" s="205">
        <f t="shared" si="17"/>
        <v>120000</v>
      </c>
      <c r="G180" s="18">
        <v>0</v>
      </c>
      <c r="H180" s="1">
        <v>0</v>
      </c>
      <c r="I180" s="1">
        <v>0</v>
      </c>
      <c r="J180" s="19">
        <v>0</v>
      </c>
    </row>
    <row r="181" spans="1:10" ht="25.5">
      <c r="A181" s="186" t="s">
        <v>215</v>
      </c>
      <c r="B181" s="175" t="s">
        <v>5</v>
      </c>
      <c r="C181" s="155" t="s">
        <v>26</v>
      </c>
      <c r="D181" s="16">
        <v>1000</v>
      </c>
      <c r="E181" s="194">
        <f>D181</f>
        <v>1000</v>
      </c>
      <c r="F181" s="205">
        <f>D181+G181+H181+I181+J181</f>
        <v>912000</v>
      </c>
      <c r="G181" s="18">
        <v>911000</v>
      </c>
      <c r="H181" s="1">
        <v>0</v>
      </c>
      <c r="I181" s="1">
        <v>0</v>
      </c>
      <c r="J181" s="19">
        <v>0</v>
      </c>
    </row>
    <row r="182" spans="1:10" ht="28.5" customHeight="1">
      <c r="A182" s="186" t="s">
        <v>213</v>
      </c>
      <c r="B182" s="175" t="s">
        <v>5</v>
      </c>
      <c r="C182" s="155" t="s">
        <v>26</v>
      </c>
      <c r="D182" s="16">
        <v>0</v>
      </c>
      <c r="E182" s="194">
        <f t="shared" si="16"/>
        <v>0</v>
      </c>
      <c r="F182" s="205">
        <f t="shared" si="17"/>
        <v>12000</v>
      </c>
      <c r="G182" s="18">
        <v>12000</v>
      </c>
      <c r="H182" s="1">
        <v>0</v>
      </c>
      <c r="I182" s="1">
        <v>0</v>
      </c>
      <c r="J182" s="19">
        <v>0</v>
      </c>
    </row>
    <row r="183" spans="1:10" ht="38.25">
      <c r="A183" s="186" t="s">
        <v>214</v>
      </c>
      <c r="B183" s="175" t="s">
        <v>5</v>
      </c>
      <c r="C183" s="155" t="s">
        <v>26</v>
      </c>
      <c r="D183" s="16">
        <v>0</v>
      </c>
      <c r="E183" s="194">
        <f t="shared" si="16"/>
        <v>0</v>
      </c>
      <c r="F183" s="205">
        <f t="shared" si="17"/>
        <v>11000</v>
      </c>
      <c r="G183" s="18">
        <v>11000</v>
      </c>
      <c r="H183" s="1">
        <v>0</v>
      </c>
      <c r="I183" s="1">
        <v>0</v>
      </c>
      <c r="J183" s="19">
        <v>0</v>
      </c>
    </row>
    <row r="184" spans="1:10" ht="25.5" customHeight="1">
      <c r="A184" s="186" t="s">
        <v>285</v>
      </c>
      <c r="B184" s="175" t="s">
        <v>5</v>
      </c>
      <c r="C184" s="155" t="s">
        <v>26</v>
      </c>
      <c r="D184" s="16">
        <v>0</v>
      </c>
      <c r="E184" s="194">
        <f t="shared" si="16"/>
        <v>0</v>
      </c>
      <c r="F184" s="205">
        <f t="shared" si="17"/>
        <v>9220000</v>
      </c>
      <c r="G184" s="18">
        <v>9220000</v>
      </c>
      <c r="H184" s="1">
        <v>0</v>
      </c>
      <c r="I184" s="1">
        <v>0</v>
      </c>
      <c r="J184" s="19">
        <v>0</v>
      </c>
    </row>
    <row r="185" spans="1:10" ht="36.75" customHeight="1">
      <c r="A185" s="186" t="s">
        <v>284</v>
      </c>
      <c r="B185" s="175" t="s">
        <v>5</v>
      </c>
      <c r="C185" s="155" t="s">
        <v>26</v>
      </c>
      <c r="D185" s="16">
        <v>0</v>
      </c>
      <c r="E185" s="194">
        <f t="shared" si="16"/>
        <v>0</v>
      </c>
      <c r="F185" s="205">
        <f t="shared" si="17"/>
        <v>60000</v>
      </c>
      <c r="G185" s="18">
        <v>60000</v>
      </c>
      <c r="H185" s="1">
        <v>0</v>
      </c>
      <c r="I185" s="1">
        <v>0</v>
      </c>
      <c r="J185" s="19">
        <v>0</v>
      </c>
    </row>
    <row r="186" spans="1:10" ht="38.25" customHeight="1">
      <c r="A186" s="186" t="s">
        <v>286</v>
      </c>
      <c r="B186" s="175" t="s">
        <v>5</v>
      </c>
      <c r="C186" s="155" t="s">
        <v>26</v>
      </c>
      <c r="D186" s="16">
        <v>0</v>
      </c>
      <c r="E186" s="194">
        <f t="shared" si="16"/>
        <v>0</v>
      </c>
      <c r="F186" s="205">
        <f t="shared" si="17"/>
        <v>60500</v>
      </c>
      <c r="G186" s="18">
        <v>60500</v>
      </c>
      <c r="H186" s="1">
        <v>0</v>
      </c>
      <c r="I186" s="1">
        <v>0</v>
      </c>
      <c r="J186" s="19">
        <v>0</v>
      </c>
    </row>
    <row r="187" spans="1:10" ht="25.5" customHeight="1">
      <c r="A187" s="186" t="s">
        <v>288</v>
      </c>
      <c r="B187" s="175" t="s">
        <v>5</v>
      </c>
      <c r="C187" s="155" t="s">
        <v>26</v>
      </c>
      <c r="D187" s="16">
        <v>1000</v>
      </c>
      <c r="E187" s="194">
        <f t="shared" si="16"/>
        <v>1000</v>
      </c>
      <c r="F187" s="205">
        <f t="shared" si="17"/>
        <v>631000</v>
      </c>
      <c r="G187" s="18">
        <v>630000</v>
      </c>
      <c r="H187" s="1">
        <v>0</v>
      </c>
      <c r="I187" s="1">
        <v>0</v>
      </c>
      <c r="J187" s="19">
        <v>0</v>
      </c>
    </row>
    <row r="188" spans="1:10" ht="25.5" customHeight="1">
      <c r="A188" s="186" t="s">
        <v>287</v>
      </c>
      <c r="B188" s="175" t="s">
        <v>5</v>
      </c>
      <c r="C188" s="155" t="s">
        <v>26</v>
      </c>
      <c r="D188" s="16">
        <v>0</v>
      </c>
      <c r="E188" s="194">
        <f t="shared" si="16"/>
        <v>0</v>
      </c>
      <c r="F188" s="205">
        <f t="shared" si="17"/>
        <v>19441000</v>
      </c>
      <c r="G188" s="18">
        <v>19441000</v>
      </c>
      <c r="H188" s="1">
        <v>0</v>
      </c>
      <c r="I188" s="1">
        <v>0</v>
      </c>
      <c r="J188" s="19">
        <v>0</v>
      </c>
    </row>
    <row r="189" spans="1:10" ht="25.5" customHeight="1">
      <c r="A189" s="186" t="s">
        <v>290</v>
      </c>
      <c r="B189" s="175" t="s">
        <v>5</v>
      </c>
      <c r="C189" s="155" t="s">
        <v>26</v>
      </c>
      <c r="D189" s="16">
        <v>0</v>
      </c>
      <c r="E189" s="194">
        <f t="shared" si="16"/>
        <v>0</v>
      </c>
      <c r="F189" s="205">
        <f t="shared" si="17"/>
        <v>475000</v>
      </c>
      <c r="G189" s="18">
        <v>475000</v>
      </c>
      <c r="H189" s="1">
        <v>0</v>
      </c>
      <c r="I189" s="1">
        <v>0</v>
      </c>
      <c r="J189" s="19">
        <v>0</v>
      </c>
    </row>
    <row r="190" spans="1:10" ht="25.5" customHeight="1">
      <c r="A190" s="186" t="s">
        <v>289</v>
      </c>
      <c r="B190" s="175" t="s">
        <v>5</v>
      </c>
      <c r="C190" s="155" t="s">
        <v>26</v>
      </c>
      <c r="D190" s="16">
        <v>0</v>
      </c>
      <c r="E190" s="194">
        <f t="shared" si="16"/>
        <v>0</v>
      </c>
      <c r="F190" s="205">
        <f t="shared" si="17"/>
        <v>367000</v>
      </c>
      <c r="G190" s="18">
        <v>367000</v>
      </c>
      <c r="H190" s="1">
        <v>0</v>
      </c>
      <c r="I190" s="1">
        <v>0</v>
      </c>
      <c r="J190" s="19">
        <v>0</v>
      </c>
    </row>
    <row r="191" spans="1:10" ht="14.25" customHeight="1">
      <c r="A191" s="186" t="s">
        <v>261</v>
      </c>
      <c r="B191" s="175" t="s">
        <v>5</v>
      </c>
      <c r="C191" s="155" t="s">
        <v>26</v>
      </c>
      <c r="D191" s="16">
        <v>1300000</v>
      </c>
      <c r="E191" s="194">
        <f t="shared" si="16"/>
        <v>1300000</v>
      </c>
      <c r="F191" s="205">
        <f t="shared" si="17"/>
        <v>1300000</v>
      </c>
      <c r="G191" s="18">
        <v>0</v>
      </c>
      <c r="H191" s="1">
        <v>0</v>
      </c>
      <c r="I191" s="1">
        <v>0</v>
      </c>
      <c r="J191" s="19">
        <v>0</v>
      </c>
    </row>
    <row r="192" spans="1:10" ht="14.25">
      <c r="A192" s="211" t="s">
        <v>312</v>
      </c>
      <c r="B192" s="175" t="s">
        <v>5</v>
      </c>
      <c r="C192" s="155" t="s">
        <v>26</v>
      </c>
      <c r="D192" s="212">
        <v>793100</v>
      </c>
      <c r="E192" s="194">
        <f t="shared" si="16"/>
        <v>793100</v>
      </c>
      <c r="F192" s="205">
        <f t="shared" si="17"/>
        <v>793100</v>
      </c>
      <c r="G192" s="213">
        <v>0</v>
      </c>
      <c r="H192" s="214">
        <v>0</v>
      </c>
      <c r="I192" s="214">
        <v>0</v>
      </c>
      <c r="J192" s="215">
        <v>0</v>
      </c>
    </row>
    <row r="193" spans="1:10" ht="25.5">
      <c r="A193" s="211" t="s">
        <v>302</v>
      </c>
      <c r="B193" s="216" t="s">
        <v>5</v>
      </c>
      <c r="C193" s="217" t="s">
        <v>26</v>
      </c>
      <c r="D193" s="212">
        <v>0</v>
      </c>
      <c r="E193" s="194">
        <f aca="true" t="shared" si="20" ref="E193:E199">D193</f>
        <v>0</v>
      </c>
      <c r="F193" s="17">
        <f aca="true" t="shared" si="21" ref="F193:F199">D193+G193+H193+I193+J193</f>
        <v>81999</v>
      </c>
      <c r="G193" s="213">
        <v>81999</v>
      </c>
      <c r="H193" s="214">
        <v>0</v>
      </c>
      <c r="I193" s="214">
        <v>0</v>
      </c>
      <c r="J193" s="215">
        <v>0</v>
      </c>
    </row>
    <row r="194" spans="1:10" ht="14.25">
      <c r="A194" s="211" t="s">
        <v>118</v>
      </c>
      <c r="B194" s="216" t="s">
        <v>5</v>
      </c>
      <c r="C194" s="217" t="s">
        <v>26</v>
      </c>
      <c r="D194" s="212">
        <v>17000000</v>
      </c>
      <c r="E194" s="218">
        <f t="shared" si="20"/>
        <v>17000000</v>
      </c>
      <c r="F194" s="219">
        <f t="shared" si="21"/>
        <v>17000000</v>
      </c>
      <c r="G194" s="213">
        <v>0</v>
      </c>
      <c r="H194" s="214">
        <v>0</v>
      </c>
      <c r="I194" s="214">
        <v>0</v>
      </c>
      <c r="J194" s="215">
        <v>0</v>
      </c>
    </row>
    <row r="195" spans="1:10" ht="25.5">
      <c r="A195" s="220" t="s">
        <v>302</v>
      </c>
      <c r="B195" s="216" t="s">
        <v>5</v>
      </c>
      <c r="C195" s="217" t="s">
        <v>26</v>
      </c>
      <c r="D195" s="212">
        <v>81999</v>
      </c>
      <c r="E195" s="16">
        <f t="shared" si="20"/>
        <v>81999</v>
      </c>
      <c r="F195" s="219">
        <f t="shared" si="21"/>
        <v>81999</v>
      </c>
      <c r="G195" s="1">
        <v>0</v>
      </c>
      <c r="H195" s="1">
        <v>0</v>
      </c>
      <c r="I195" s="1">
        <v>0</v>
      </c>
      <c r="J195" s="1">
        <v>0</v>
      </c>
    </row>
    <row r="196" spans="1:10" ht="14.25">
      <c r="A196" s="221" t="s">
        <v>279</v>
      </c>
      <c r="B196" s="216" t="s">
        <v>5</v>
      </c>
      <c r="C196" s="217" t="s">
        <v>26</v>
      </c>
      <c r="D196" s="212">
        <v>326347</v>
      </c>
      <c r="E196" s="16">
        <f t="shared" si="20"/>
        <v>326347</v>
      </c>
      <c r="F196" s="219">
        <f t="shared" si="21"/>
        <v>326347</v>
      </c>
      <c r="G196" s="213">
        <v>0</v>
      </c>
      <c r="H196" s="214">
        <v>0</v>
      </c>
      <c r="I196" s="214">
        <v>0</v>
      </c>
      <c r="J196" s="214">
        <v>0</v>
      </c>
    </row>
    <row r="197" spans="1:10" ht="19.5" customHeight="1">
      <c r="A197" s="298" t="s">
        <v>456</v>
      </c>
      <c r="B197" s="299" t="s">
        <v>5</v>
      </c>
      <c r="C197" s="300" t="s">
        <v>26</v>
      </c>
      <c r="D197" s="301">
        <f>170000+84580-20000</f>
        <v>234580</v>
      </c>
      <c r="E197" s="301">
        <f t="shared" si="20"/>
        <v>234580</v>
      </c>
      <c r="F197" s="302">
        <f t="shared" si="21"/>
        <v>234580</v>
      </c>
      <c r="G197" s="303">
        <v>0</v>
      </c>
      <c r="H197" s="304">
        <v>0</v>
      </c>
      <c r="I197" s="304">
        <v>0</v>
      </c>
      <c r="J197" s="304">
        <v>0</v>
      </c>
    </row>
    <row r="198" spans="1:10" ht="38.25">
      <c r="A198" s="305" t="s">
        <v>457</v>
      </c>
      <c r="B198" s="299" t="s">
        <v>5</v>
      </c>
      <c r="C198" s="300" t="s">
        <v>26</v>
      </c>
      <c r="D198" s="301">
        <v>4912789</v>
      </c>
      <c r="E198" s="301">
        <f t="shared" si="20"/>
        <v>4912789</v>
      </c>
      <c r="F198" s="302">
        <f t="shared" si="21"/>
        <v>6224872</v>
      </c>
      <c r="G198" s="303">
        <v>1312083</v>
      </c>
      <c r="H198" s="304">
        <v>0</v>
      </c>
      <c r="I198" s="304">
        <v>0</v>
      </c>
      <c r="J198" s="304">
        <v>0</v>
      </c>
    </row>
    <row r="199" spans="1:10" ht="15" thickBot="1">
      <c r="A199" s="221" t="s">
        <v>280</v>
      </c>
      <c r="B199" s="216" t="s">
        <v>5</v>
      </c>
      <c r="C199" s="217" t="s">
        <v>26</v>
      </c>
      <c r="D199" s="212">
        <v>7021</v>
      </c>
      <c r="E199" s="212">
        <f t="shared" si="20"/>
        <v>7021</v>
      </c>
      <c r="F199" s="222">
        <f t="shared" si="21"/>
        <v>7021</v>
      </c>
      <c r="G199" s="213">
        <v>0</v>
      </c>
      <c r="H199" s="214">
        <v>0</v>
      </c>
      <c r="I199" s="214">
        <v>0</v>
      </c>
      <c r="J199" s="214">
        <v>0</v>
      </c>
    </row>
    <row r="200" spans="1:10" ht="19.5" customHeight="1" thickBot="1">
      <c r="A200" s="422" t="s">
        <v>27</v>
      </c>
      <c r="B200" s="423"/>
      <c r="C200" s="424"/>
      <c r="D200" s="125">
        <f aca="true" t="shared" si="22" ref="D200:J200">SUM(D110:D199)</f>
        <v>36101555</v>
      </c>
      <c r="E200" s="125">
        <f t="shared" si="22"/>
        <v>36101555</v>
      </c>
      <c r="F200" s="125">
        <f t="shared" si="22"/>
        <v>137844837</v>
      </c>
      <c r="G200" s="126">
        <f t="shared" si="22"/>
        <v>90552282</v>
      </c>
      <c r="H200" s="127">
        <f t="shared" si="22"/>
        <v>11191000</v>
      </c>
      <c r="I200" s="127">
        <f t="shared" si="22"/>
        <v>0</v>
      </c>
      <c r="J200" s="124">
        <f t="shared" si="22"/>
        <v>0</v>
      </c>
    </row>
    <row r="201" spans="1:10" ht="24.75" customHeight="1" thickBot="1">
      <c r="A201" s="425" t="s">
        <v>28</v>
      </c>
      <c r="B201" s="426"/>
      <c r="C201" s="426"/>
      <c r="D201" s="426"/>
      <c r="E201" s="426"/>
      <c r="F201" s="426"/>
      <c r="G201" s="426"/>
      <c r="H201" s="426"/>
      <c r="I201" s="426"/>
      <c r="J201" s="427"/>
    </row>
    <row r="202" spans="1:10" ht="25.5">
      <c r="A202" s="223" t="s">
        <v>29</v>
      </c>
      <c r="B202" s="224" t="s">
        <v>5</v>
      </c>
      <c r="C202" s="157" t="s">
        <v>30</v>
      </c>
      <c r="D202" s="225">
        <v>610000</v>
      </c>
      <c r="E202" s="225">
        <f>D202</f>
        <v>610000</v>
      </c>
      <c r="F202" s="151">
        <f>D202+G202+H202+I202+J202</f>
        <v>610000</v>
      </c>
      <c r="G202" s="159">
        <v>0</v>
      </c>
      <c r="H202" s="153">
        <v>0</v>
      </c>
      <c r="I202" s="153">
        <v>0</v>
      </c>
      <c r="J202" s="154">
        <v>0</v>
      </c>
    </row>
    <row r="203" spans="1:10" ht="25.5">
      <c r="A203" s="186" t="s">
        <v>31</v>
      </c>
      <c r="B203" s="175" t="s">
        <v>5</v>
      </c>
      <c r="C203" s="155" t="s">
        <v>30</v>
      </c>
      <c r="D203" s="1">
        <v>1000</v>
      </c>
      <c r="E203" s="16">
        <f aca="true" t="shared" si="23" ref="E203:E247">D203</f>
        <v>1000</v>
      </c>
      <c r="F203" s="17">
        <f aca="true" t="shared" si="24" ref="F203:F246">D203+G203+H203+I203+J203</f>
        <v>3162360</v>
      </c>
      <c r="G203" s="188">
        <v>3161360</v>
      </c>
      <c r="H203" s="1">
        <v>0</v>
      </c>
      <c r="I203" s="1">
        <v>0</v>
      </c>
      <c r="J203" s="19">
        <v>0</v>
      </c>
    </row>
    <row r="204" spans="1:10" ht="25.5">
      <c r="A204" s="210" t="s">
        <v>34</v>
      </c>
      <c r="B204" s="226" t="s">
        <v>5</v>
      </c>
      <c r="C204" s="226" t="s">
        <v>30</v>
      </c>
      <c r="D204" s="16">
        <v>155000</v>
      </c>
      <c r="E204" s="16">
        <f>D204</f>
        <v>155000</v>
      </c>
      <c r="F204" s="17">
        <f>D204+G204+H204+I204+J204</f>
        <v>155000</v>
      </c>
      <c r="G204" s="188">
        <v>0</v>
      </c>
      <c r="H204" s="1">
        <v>0</v>
      </c>
      <c r="I204" s="1">
        <v>0</v>
      </c>
      <c r="J204" s="19">
        <v>0</v>
      </c>
    </row>
    <row r="205" spans="1:10" ht="38.25">
      <c r="A205" s="186" t="s">
        <v>309</v>
      </c>
      <c r="B205" s="175" t="s">
        <v>5</v>
      </c>
      <c r="C205" s="155" t="s">
        <v>30</v>
      </c>
      <c r="D205" s="1">
        <v>42840</v>
      </c>
      <c r="E205" s="16">
        <f t="shared" si="23"/>
        <v>42840</v>
      </c>
      <c r="F205" s="17">
        <f t="shared" si="24"/>
        <v>42840</v>
      </c>
      <c r="G205" s="188">
        <v>0</v>
      </c>
      <c r="H205" s="1">
        <v>0</v>
      </c>
      <c r="I205" s="1">
        <v>0</v>
      </c>
      <c r="J205" s="19">
        <v>0</v>
      </c>
    </row>
    <row r="206" spans="1:10" ht="38.25">
      <c r="A206" s="186" t="s">
        <v>310</v>
      </c>
      <c r="B206" s="175" t="s">
        <v>5</v>
      </c>
      <c r="C206" s="155" t="s">
        <v>30</v>
      </c>
      <c r="D206" s="1">
        <v>17850</v>
      </c>
      <c r="E206" s="16">
        <f t="shared" si="23"/>
        <v>17850</v>
      </c>
      <c r="F206" s="17">
        <f t="shared" si="24"/>
        <v>17850</v>
      </c>
      <c r="G206" s="188">
        <v>0</v>
      </c>
      <c r="H206" s="1">
        <v>0</v>
      </c>
      <c r="I206" s="1">
        <v>0</v>
      </c>
      <c r="J206" s="19">
        <v>0</v>
      </c>
    </row>
    <row r="207" spans="1:10" ht="38.25">
      <c r="A207" s="186" t="s">
        <v>323</v>
      </c>
      <c r="B207" s="226" t="s">
        <v>5</v>
      </c>
      <c r="C207" s="226" t="s">
        <v>30</v>
      </c>
      <c r="D207" s="16">
        <v>20230</v>
      </c>
      <c r="E207" s="16">
        <f>D207</f>
        <v>20230</v>
      </c>
      <c r="F207" s="17">
        <f>D207+G207+H207+I207+J207</f>
        <v>20230</v>
      </c>
      <c r="G207" s="188">
        <v>0</v>
      </c>
      <c r="H207" s="1">
        <v>0</v>
      </c>
      <c r="I207" s="1">
        <v>0</v>
      </c>
      <c r="J207" s="19">
        <v>0</v>
      </c>
    </row>
    <row r="208" spans="1:10" ht="14.25">
      <c r="A208" s="227" t="s">
        <v>32</v>
      </c>
      <c r="B208" s="175" t="s">
        <v>5</v>
      </c>
      <c r="C208" s="155" t="s">
        <v>30</v>
      </c>
      <c r="D208" s="16">
        <v>8200000</v>
      </c>
      <c r="E208" s="16">
        <f t="shared" si="23"/>
        <v>8200000</v>
      </c>
      <c r="F208" s="17">
        <f t="shared" si="24"/>
        <v>9285258</v>
      </c>
      <c r="G208" s="188">
        <v>1085258</v>
      </c>
      <c r="H208" s="1">
        <v>0</v>
      </c>
      <c r="I208" s="1">
        <v>0</v>
      </c>
      <c r="J208" s="19">
        <v>0</v>
      </c>
    </row>
    <row r="209" spans="1:10" ht="13.5" customHeight="1">
      <c r="A209" s="210" t="s">
        <v>33</v>
      </c>
      <c r="B209" s="226" t="s">
        <v>5</v>
      </c>
      <c r="C209" s="226" t="s">
        <v>30</v>
      </c>
      <c r="D209" s="16">
        <v>77102200</v>
      </c>
      <c r="E209" s="16">
        <f t="shared" si="23"/>
        <v>77102200</v>
      </c>
      <c r="F209" s="17">
        <f t="shared" si="24"/>
        <v>173349499</v>
      </c>
      <c r="G209" s="188">
        <v>96247299</v>
      </c>
      <c r="H209" s="1">
        <v>0</v>
      </c>
      <c r="I209" s="1">
        <v>0</v>
      </c>
      <c r="J209" s="19">
        <v>0</v>
      </c>
    </row>
    <row r="210" spans="1:10" ht="13.5" customHeight="1">
      <c r="A210" s="210" t="s">
        <v>378</v>
      </c>
      <c r="B210" s="226" t="s">
        <v>5</v>
      </c>
      <c r="C210" s="226" t="s">
        <v>30</v>
      </c>
      <c r="D210" s="16">
        <v>1000</v>
      </c>
      <c r="E210" s="16">
        <f t="shared" si="23"/>
        <v>1000</v>
      </c>
      <c r="F210" s="17">
        <f t="shared" si="24"/>
        <v>320000</v>
      </c>
      <c r="G210" s="188">
        <v>319000</v>
      </c>
      <c r="H210" s="1">
        <v>0</v>
      </c>
      <c r="I210" s="1">
        <v>0</v>
      </c>
      <c r="J210" s="19">
        <v>0</v>
      </c>
    </row>
    <row r="211" spans="1:10" ht="26.25" customHeight="1">
      <c r="A211" s="210" t="s">
        <v>379</v>
      </c>
      <c r="B211" s="226" t="s">
        <v>5</v>
      </c>
      <c r="C211" s="226" t="s">
        <v>30</v>
      </c>
      <c r="D211" s="16">
        <v>80000</v>
      </c>
      <c r="E211" s="16">
        <f t="shared" si="23"/>
        <v>80000</v>
      </c>
      <c r="F211" s="17">
        <f t="shared" si="24"/>
        <v>80000</v>
      </c>
      <c r="G211" s="188">
        <v>0</v>
      </c>
      <c r="H211" s="1">
        <v>0</v>
      </c>
      <c r="I211" s="1">
        <v>0</v>
      </c>
      <c r="J211" s="19">
        <v>0</v>
      </c>
    </row>
    <row r="212" spans="1:10" ht="14.25">
      <c r="A212" s="210" t="s">
        <v>386</v>
      </c>
      <c r="B212" s="226"/>
      <c r="C212" s="226"/>
      <c r="D212" s="16">
        <v>725000</v>
      </c>
      <c r="E212" s="16">
        <f t="shared" si="23"/>
        <v>725000</v>
      </c>
      <c r="F212" s="17">
        <f t="shared" si="24"/>
        <v>725000</v>
      </c>
      <c r="G212" s="188">
        <v>0</v>
      </c>
      <c r="H212" s="1">
        <v>0</v>
      </c>
      <c r="I212" s="1">
        <v>0</v>
      </c>
      <c r="J212" s="19">
        <v>0</v>
      </c>
    </row>
    <row r="213" spans="1:10" ht="14.25">
      <c r="A213" s="210" t="s">
        <v>381</v>
      </c>
      <c r="B213" s="226" t="s">
        <v>5</v>
      </c>
      <c r="C213" s="226" t="s">
        <v>30</v>
      </c>
      <c r="D213" s="16">
        <v>50000</v>
      </c>
      <c r="E213" s="16">
        <f t="shared" si="23"/>
        <v>50000</v>
      </c>
      <c r="F213" s="17">
        <f t="shared" si="24"/>
        <v>50000</v>
      </c>
      <c r="G213" s="188">
        <v>0</v>
      </c>
      <c r="H213" s="1">
        <v>0</v>
      </c>
      <c r="I213" s="1">
        <v>0</v>
      </c>
      <c r="J213" s="19">
        <v>0</v>
      </c>
    </row>
    <row r="214" spans="1:10" ht="25.5">
      <c r="A214" s="210" t="s">
        <v>384</v>
      </c>
      <c r="B214" s="226" t="s">
        <v>5</v>
      </c>
      <c r="C214" s="226" t="s">
        <v>30</v>
      </c>
      <c r="D214" s="16">
        <v>35000</v>
      </c>
      <c r="E214" s="16">
        <f t="shared" si="23"/>
        <v>35000</v>
      </c>
      <c r="F214" s="17">
        <f t="shared" si="24"/>
        <v>35000</v>
      </c>
      <c r="G214" s="188">
        <v>0</v>
      </c>
      <c r="H214" s="1">
        <v>0</v>
      </c>
      <c r="I214" s="1">
        <v>0</v>
      </c>
      <c r="J214" s="19">
        <v>0</v>
      </c>
    </row>
    <row r="215" spans="1:10" ht="25.5">
      <c r="A215" s="210" t="s">
        <v>385</v>
      </c>
      <c r="B215" s="226" t="s">
        <v>5</v>
      </c>
      <c r="C215" s="226" t="s">
        <v>30</v>
      </c>
      <c r="D215" s="16">
        <v>15000</v>
      </c>
      <c r="E215" s="16">
        <f t="shared" si="23"/>
        <v>15000</v>
      </c>
      <c r="F215" s="17">
        <f t="shared" si="24"/>
        <v>15000</v>
      </c>
      <c r="G215" s="188">
        <v>0</v>
      </c>
      <c r="H215" s="1">
        <v>0</v>
      </c>
      <c r="I215" s="1">
        <v>0</v>
      </c>
      <c r="J215" s="19">
        <v>0</v>
      </c>
    </row>
    <row r="216" spans="1:10" ht="14.25">
      <c r="A216" s="210" t="s">
        <v>181</v>
      </c>
      <c r="B216" s="226" t="s">
        <v>5</v>
      </c>
      <c r="C216" s="226" t="s">
        <v>30</v>
      </c>
      <c r="D216" s="16">
        <v>1600000</v>
      </c>
      <c r="E216" s="16">
        <f t="shared" si="23"/>
        <v>1600000</v>
      </c>
      <c r="F216" s="17">
        <f t="shared" si="24"/>
        <v>1600000</v>
      </c>
      <c r="G216" s="188">
        <v>0</v>
      </c>
      <c r="H216" s="1">
        <v>0</v>
      </c>
      <c r="I216" s="1">
        <v>0</v>
      </c>
      <c r="J216" s="19">
        <v>0</v>
      </c>
    </row>
    <row r="217" spans="1:10" ht="14.25">
      <c r="A217" s="210" t="s">
        <v>182</v>
      </c>
      <c r="B217" s="226" t="s">
        <v>5</v>
      </c>
      <c r="C217" s="226" t="s">
        <v>30</v>
      </c>
      <c r="D217" s="16">
        <v>45000</v>
      </c>
      <c r="E217" s="16">
        <f t="shared" si="23"/>
        <v>45000</v>
      </c>
      <c r="F217" s="17">
        <f t="shared" si="24"/>
        <v>45000</v>
      </c>
      <c r="G217" s="188">
        <v>0</v>
      </c>
      <c r="H217" s="1">
        <v>0</v>
      </c>
      <c r="I217" s="1">
        <v>0</v>
      </c>
      <c r="J217" s="19">
        <v>0</v>
      </c>
    </row>
    <row r="218" spans="1:10" ht="25.5">
      <c r="A218" s="210" t="s">
        <v>183</v>
      </c>
      <c r="B218" s="226" t="s">
        <v>5</v>
      </c>
      <c r="C218" s="226" t="s">
        <v>30</v>
      </c>
      <c r="D218" s="16">
        <v>38000</v>
      </c>
      <c r="E218" s="16">
        <f t="shared" si="23"/>
        <v>38000</v>
      </c>
      <c r="F218" s="17">
        <f t="shared" si="24"/>
        <v>38000</v>
      </c>
      <c r="G218" s="188">
        <v>0</v>
      </c>
      <c r="H218" s="1">
        <v>0</v>
      </c>
      <c r="I218" s="1">
        <v>0</v>
      </c>
      <c r="J218" s="19">
        <v>0</v>
      </c>
    </row>
    <row r="219" spans="1:10" ht="25.5">
      <c r="A219" s="210" t="s">
        <v>308</v>
      </c>
      <c r="B219" s="226" t="s">
        <v>5</v>
      </c>
      <c r="C219" s="226" t="s">
        <v>30</v>
      </c>
      <c r="D219" s="16">
        <v>9000</v>
      </c>
      <c r="E219" s="16">
        <f t="shared" si="23"/>
        <v>9000</v>
      </c>
      <c r="F219" s="17">
        <f t="shared" si="24"/>
        <v>9000</v>
      </c>
      <c r="G219" s="188">
        <v>0</v>
      </c>
      <c r="H219" s="1">
        <v>0</v>
      </c>
      <c r="I219" s="1">
        <v>0</v>
      </c>
      <c r="J219" s="19">
        <v>0</v>
      </c>
    </row>
    <row r="220" spans="1:10" ht="14.25">
      <c r="A220" s="210" t="s">
        <v>129</v>
      </c>
      <c r="B220" s="226" t="s">
        <v>5</v>
      </c>
      <c r="C220" s="226" t="s">
        <v>30</v>
      </c>
      <c r="D220" s="16">
        <v>795000</v>
      </c>
      <c r="E220" s="16">
        <f t="shared" si="23"/>
        <v>795000</v>
      </c>
      <c r="F220" s="17">
        <f t="shared" si="24"/>
        <v>795000</v>
      </c>
      <c r="G220" s="188">
        <v>0</v>
      </c>
      <c r="H220" s="1">
        <v>0</v>
      </c>
      <c r="I220" s="1">
        <v>0</v>
      </c>
      <c r="J220" s="19">
        <v>0</v>
      </c>
    </row>
    <row r="221" spans="1:10" ht="25.5">
      <c r="A221" s="210" t="s">
        <v>131</v>
      </c>
      <c r="B221" s="226" t="s">
        <v>5</v>
      </c>
      <c r="C221" s="226" t="s">
        <v>30</v>
      </c>
      <c r="D221" s="16">
        <v>6000</v>
      </c>
      <c r="E221" s="16">
        <f t="shared" si="23"/>
        <v>6000</v>
      </c>
      <c r="F221" s="17">
        <f t="shared" si="24"/>
        <v>6000</v>
      </c>
      <c r="G221" s="188">
        <v>0</v>
      </c>
      <c r="H221" s="1">
        <v>0</v>
      </c>
      <c r="I221" s="1">
        <v>0</v>
      </c>
      <c r="J221" s="19">
        <v>0</v>
      </c>
    </row>
    <row r="222" spans="1:10" ht="25.5">
      <c r="A222" s="210" t="s">
        <v>130</v>
      </c>
      <c r="B222" s="226" t="s">
        <v>5</v>
      </c>
      <c r="C222" s="226" t="s">
        <v>30</v>
      </c>
      <c r="D222" s="16">
        <v>23000</v>
      </c>
      <c r="E222" s="16">
        <f t="shared" si="23"/>
        <v>23000</v>
      </c>
      <c r="F222" s="17">
        <f t="shared" si="24"/>
        <v>23000</v>
      </c>
      <c r="G222" s="188">
        <v>0</v>
      </c>
      <c r="H222" s="1">
        <v>0</v>
      </c>
      <c r="I222" s="1">
        <v>0</v>
      </c>
      <c r="J222" s="19">
        <v>0</v>
      </c>
    </row>
    <row r="223" spans="1:10" ht="21" customHeight="1">
      <c r="A223" s="206" t="s">
        <v>139</v>
      </c>
      <c r="B223" s="226" t="s">
        <v>5</v>
      </c>
      <c r="C223" s="226" t="s">
        <v>30</v>
      </c>
      <c r="D223" s="16">
        <v>2940000</v>
      </c>
      <c r="E223" s="16">
        <f t="shared" si="23"/>
        <v>2940000</v>
      </c>
      <c r="F223" s="17">
        <f t="shared" si="24"/>
        <v>6395000</v>
      </c>
      <c r="G223" s="188">
        <v>3455000</v>
      </c>
      <c r="H223" s="1">
        <v>0</v>
      </c>
      <c r="I223" s="1">
        <v>0</v>
      </c>
      <c r="J223" s="19">
        <v>0</v>
      </c>
    </row>
    <row r="224" spans="1:10" ht="27.75" customHeight="1">
      <c r="A224" s="210" t="s">
        <v>140</v>
      </c>
      <c r="B224" s="226" t="s">
        <v>5</v>
      </c>
      <c r="C224" s="226" t="s">
        <v>30</v>
      </c>
      <c r="D224" s="16">
        <v>28000</v>
      </c>
      <c r="E224" s="16">
        <f t="shared" si="23"/>
        <v>28000</v>
      </c>
      <c r="F224" s="17">
        <f t="shared" si="24"/>
        <v>28000</v>
      </c>
      <c r="G224" s="188">
        <v>0</v>
      </c>
      <c r="H224" s="1">
        <v>0</v>
      </c>
      <c r="I224" s="1">
        <v>0</v>
      </c>
      <c r="J224" s="19">
        <v>0</v>
      </c>
    </row>
    <row r="225" spans="1:10" ht="25.5">
      <c r="A225" s="186" t="s">
        <v>163</v>
      </c>
      <c r="B225" s="175" t="s">
        <v>5</v>
      </c>
      <c r="C225" s="226" t="s">
        <v>30</v>
      </c>
      <c r="D225" s="1">
        <v>228000</v>
      </c>
      <c r="E225" s="194">
        <f t="shared" si="23"/>
        <v>228000</v>
      </c>
      <c r="F225" s="205">
        <f t="shared" si="24"/>
        <v>228000</v>
      </c>
      <c r="G225" s="18">
        <v>0</v>
      </c>
      <c r="H225" s="1">
        <v>0</v>
      </c>
      <c r="I225" s="1">
        <v>0</v>
      </c>
      <c r="J225" s="19">
        <v>0</v>
      </c>
    </row>
    <row r="226" spans="1:10" ht="63.75">
      <c r="A226" s="186" t="s">
        <v>164</v>
      </c>
      <c r="B226" s="175" t="s">
        <v>5</v>
      </c>
      <c r="C226" s="226" t="s">
        <v>30</v>
      </c>
      <c r="D226" s="1">
        <v>225000</v>
      </c>
      <c r="E226" s="194">
        <f t="shared" si="23"/>
        <v>225000</v>
      </c>
      <c r="F226" s="205">
        <f t="shared" si="24"/>
        <v>225000</v>
      </c>
      <c r="G226" s="18">
        <v>0</v>
      </c>
      <c r="H226" s="1">
        <v>0</v>
      </c>
      <c r="I226" s="1">
        <v>0</v>
      </c>
      <c r="J226" s="19">
        <v>0</v>
      </c>
    </row>
    <row r="227" spans="1:10" ht="38.25">
      <c r="A227" s="186" t="s">
        <v>165</v>
      </c>
      <c r="B227" s="175" t="s">
        <v>5</v>
      </c>
      <c r="C227" s="226" t="s">
        <v>30</v>
      </c>
      <c r="D227" s="1">
        <v>100000</v>
      </c>
      <c r="E227" s="194">
        <f>D227</f>
        <v>100000</v>
      </c>
      <c r="F227" s="205">
        <f t="shared" si="24"/>
        <v>100000</v>
      </c>
      <c r="G227" s="18">
        <v>0</v>
      </c>
      <c r="H227" s="1">
        <v>0</v>
      </c>
      <c r="I227" s="1">
        <v>0</v>
      </c>
      <c r="J227" s="19">
        <v>0</v>
      </c>
    </row>
    <row r="228" spans="1:10" ht="14.25">
      <c r="A228" s="210" t="s">
        <v>173</v>
      </c>
      <c r="B228" s="226" t="s">
        <v>5</v>
      </c>
      <c r="C228" s="226" t="s">
        <v>30</v>
      </c>
      <c r="D228" s="1">
        <v>100000</v>
      </c>
      <c r="E228" s="16">
        <f t="shared" si="23"/>
        <v>100000</v>
      </c>
      <c r="F228" s="17">
        <f t="shared" si="24"/>
        <v>100000</v>
      </c>
      <c r="G228" s="18">
        <v>0</v>
      </c>
      <c r="H228" s="1">
        <v>0</v>
      </c>
      <c r="I228" s="1">
        <v>0</v>
      </c>
      <c r="J228" s="19">
        <v>0</v>
      </c>
    </row>
    <row r="229" spans="1:10" ht="14.25">
      <c r="A229" s="210" t="s">
        <v>174</v>
      </c>
      <c r="B229" s="226" t="s">
        <v>5</v>
      </c>
      <c r="C229" s="226" t="s">
        <v>30</v>
      </c>
      <c r="D229" s="1">
        <v>81000</v>
      </c>
      <c r="E229" s="16">
        <f t="shared" si="23"/>
        <v>81000</v>
      </c>
      <c r="F229" s="17">
        <f t="shared" si="24"/>
        <v>81000</v>
      </c>
      <c r="G229" s="18">
        <v>0</v>
      </c>
      <c r="H229" s="1">
        <v>0</v>
      </c>
      <c r="I229" s="1">
        <v>0</v>
      </c>
      <c r="J229" s="19">
        <v>0</v>
      </c>
    </row>
    <row r="230" spans="1:10" ht="15.75" customHeight="1">
      <c r="A230" s="210" t="s">
        <v>179</v>
      </c>
      <c r="B230" s="226" t="s">
        <v>5</v>
      </c>
      <c r="C230" s="226" t="s">
        <v>30</v>
      </c>
      <c r="D230" s="16">
        <v>60000</v>
      </c>
      <c r="E230" s="16">
        <f t="shared" si="23"/>
        <v>60000</v>
      </c>
      <c r="F230" s="17">
        <f t="shared" si="24"/>
        <v>60000</v>
      </c>
      <c r="G230" s="188">
        <v>0</v>
      </c>
      <c r="H230" s="1">
        <v>0</v>
      </c>
      <c r="I230" s="1">
        <v>0</v>
      </c>
      <c r="J230" s="19">
        <v>0</v>
      </c>
    </row>
    <row r="231" spans="1:10" ht="19.5" customHeight="1">
      <c r="A231" s="228" t="s">
        <v>155</v>
      </c>
      <c r="B231" s="226" t="s">
        <v>5</v>
      </c>
      <c r="C231" s="226" t="s">
        <v>30</v>
      </c>
      <c r="D231" s="16">
        <v>139000</v>
      </c>
      <c r="E231" s="16">
        <f t="shared" si="23"/>
        <v>139000</v>
      </c>
      <c r="F231" s="17">
        <f t="shared" si="24"/>
        <v>139000</v>
      </c>
      <c r="G231" s="188">
        <v>0</v>
      </c>
      <c r="H231" s="1">
        <v>0</v>
      </c>
      <c r="I231" s="1">
        <v>0</v>
      </c>
      <c r="J231" s="19">
        <v>0</v>
      </c>
    </row>
    <row r="232" spans="1:10" ht="15.75" customHeight="1">
      <c r="A232" s="228" t="s">
        <v>208</v>
      </c>
      <c r="B232" s="226" t="s">
        <v>5</v>
      </c>
      <c r="C232" s="226" t="s">
        <v>30</v>
      </c>
      <c r="D232" s="16">
        <v>170000</v>
      </c>
      <c r="E232" s="16">
        <f t="shared" si="23"/>
        <v>170000</v>
      </c>
      <c r="F232" s="17">
        <f t="shared" si="24"/>
        <v>170000</v>
      </c>
      <c r="G232" s="188">
        <v>0</v>
      </c>
      <c r="H232" s="1">
        <v>0</v>
      </c>
      <c r="I232" s="1">
        <v>0</v>
      </c>
      <c r="J232" s="19">
        <v>0</v>
      </c>
    </row>
    <row r="233" spans="1:10" ht="42.75" customHeight="1">
      <c r="A233" s="206" t="s">
        <v>260</v>
      </c>
      <c r="B233" s="226" t="s">
        <v>5</v>
      </c>
      <c r="C233" s="226" t="s">
        <v>30</v>
      </c>
      <c r="D233" s="16">
        <v>157000</v>
      </c>
      <c r="E233" s="16">
        <f t="shared" si="23"/>
        <v>157000</v>
      </c>
      <c r="F233" s="17">
        <f t="shared" si="24"/>
        <v>157000</v>
      </c>
      <c r="G233" s="188">
        <v>0</v>
      </c>
      <c r="H233" s="1">
        <v>0</v>
      </c>
      <c r="I233" s="1">
        <v>0</v>
      </c>
      <c r="J233" s="19">
        <v>0</v>
      </c>
    </row>
    <row r="234" spans="1:10" ht="25.5">
      <c r="A234" s="206" t="s">
        <v>171</v>
      </c>
      <c r="B234" s="226" t="s">
        <v>5</v>
      </c>
      <c r="C234" s="226" t="s">
        <v>30</v>
      </c>
      <c r="D234" s="16">
        <v>149000</v>
      </c>
      <c r="E234" s="16">
        <f t="shared" si="23"/>
        <v>149000</v>
      </c>
      <c r="F234" s="17">
        <f t="shared" si="24"/>
        <v>149000</v>
      </c>
      <c r="G234" s="188">
        <v>0</v>
      </c>
      <c r="H234" s="1">
        <v>0</v>
      </c>
      <c r="I234" s="1">
        <v>0</v>
      </c>
      <c r="J234" s="19">
        <v>0</v>
      </c>
    </row>
    <row r="235" spans="1:10" ht="14.25">
      <c r="A235" s="206" t="s">
        <v>216</v>
      </c>
      <c r="B235" s="226" t="s">
        <v>5</v>
      </c>
      <c r="C235" s="226" t="s">
        <v>30</v>
      </c>
      <c r="D235" s="16">
        <v>149000</v>
      </c>
      <c r="E235" s="16">
        <f t="shared" si="23"/>
        <v>149000</v>
      </c>
      <c r="F235" s="17">
        <f t="shared" si="24"/>
        <v>149000</v>
      </c>
      <c r="G235" s="188">
        <v>0</v>
      </c>
      <c r="H235" s="1">
        <v>0</v>
      </c>
      <c r="I235" s="1">
        <v>0</v>
      </c>
      <c r="J235" s="19">
        <v>0</v>
      </c>
    </row>
    <row r="236" spans="1:10" ht="14.25">
      <c r="A236" s="206" t="s">
        <v>217</v>
      </c>
      <c r="B236" s="226" t="s">
        <v>5</v>
      </c>
      <c r="C236" s="226" t="s">
        <v>30</v>
      </c>
      <c r="D236" s="16">
        <v>149000</v>
      </c>
      <c r="E236" s="16">
        <f t="shared" si="23"/>
        <v>149000</v>
      </c>
      <c r="F236" s="17">
        <f t="shared" si="24"/>
        <v>149000</v>
      </c>
      <c r="G236" s="188">
        <v>0</v>
      </c>
      <c r="H236" s="1">
        <v>0</v>
      </c>
      <c r="I236" s="1">
        <v>0</v>
      </c>
      <c r="J236" s="19">
        <v>0</v>
      </c>
    </row>
    <row r="237" spans="1:10" ht="14.25">
      <c r="A237" s="206" t="s">
        <v>218</v>
      </c>
      <c r="B237" s="226" t="s">
        <v>5</v>
      </c>
      <c r="C237" s="226" t="s">
        <v>30</v>
      </c>
      <c r="D237" s="16">
        <v>149000</v>
      </c>
      <c r="E237" s="16">
        <f t="shared" si="23"/>
        <v>149000</v>
      </c>
      <c r="F237" s="17">
        <f t="shared" si="24"/>
        <v>149000</v>
      </c>
      <c r="G237" s="188">
        <v>0</v>
      </c>
      <c r="H237" s="1">
        <v>0</v>
      </c>
      <c r="I237" s="1">
        <v>0</v>
      </c>
      <c r="J237" s="19">
        <v>0</v>
      </c>
    </row>
    <row r="238" spans="1:10" ht="14.25">
      <c r="A238" s="206" t="s">
        <v>219</v>
      </c>
      <c r="B238" s="226" t="s">
        <v>5</v>
      </c>
      <c r="C238" s="226" t="s">
        <v>30</v>
      </c>
      <c r="D238" s="16">
        <v>149000</v>
      </c>
      <c r="E238" s="16">
        <f t="shared" si="23"/>
        <v>149000</v>
      </c>
      <c r="F238" s="17">
        <f t="shared" si="24"/>
        <v>149000</v>
      </c>
      <c r="G238" s="188">
        <v>0</v>
      </c>
      <c r="H238" s="1">
        <v>0</v>
      </c>
      <c r="I238" s="1">
        <v>0</v>
      </c>
      <c r="J238" s="19">
        <v>0</v>
      </c>
    </row>
    <row r="239" spans="1:10" ht="25.5">
      <c r="A239" s="206" t="s">
        <v>283</v>
      </c>
      <c r="B239" s="226" t="s">
        <v>5</v>
      </c>
      <c r="C239" s="226" t="s">
        <v>30</v>
      </c>
      <c r="D239" s="16">
        <v>41000</v>
      </c>
      <c r="E239" s="16">
        <f t="shared" si="23"/>
        <v>41000</v>
      </c>
      <c r="F239" s="17">
        <f t="shared" si="24"/>
        <v>41000</v>
      </c>
      <c r="G239" s="188">
        <v>0</v>
      </c>
      <c r="H239" s="1">
        <v>0</v>
      </c>
      <c r="I239" s="1">
        <v>0</v>
      </c>
      <c r="J239" s="19">
        <v>0</v>
      </c>
    </row>
    <row r="240" spans="1:10" ht="14.25">
      <c r="A240" s="206" t="s">
        <v>199</v>
      </c>
      <c r="B240" s="226" t="s">
        <v>5</v>
      </c>
      <c r="C240" s="226" t="s">
        <v>30</v>
      </c>
      <c r="D240" s="16">
        <v>0</v>
      </c>
      <c r="E240" s="16">
        <f t="shared" si="23"/>
        <v>0</v>
      </c>
      <c r="F240" s="17">
        <f t="shared" si="24"/>
        <v>33000000</v>
      </c>
      <c r="G240" s="188">
        <v>20000000</v>
      </c>
      <c r="H240" s="1">
        <v>13000000</v>
      </c>
      <c r="I240" s="1">
        <v>0</v>
      </c>
      <c r="J240" s="19">
        <v>0</v>
      </c>
    </row>
    <row r="241" spans="1:10" ht="25.5">
      <c r="A241" s="206" t="s">
        <v>201</v>
      </c>
      <c r="B241" s="226" t="s">
        <v>5</v>
      </c>
      <c r="C241" s="226" t="s">
        <v>30</v>
      </c>
      <c r="D241" s="16">
        <v>0</v>
      </c>
      <c r="E241" s="16">
        <f t="shared" si="23"/>
        <v>0</v>
      </c>
      <c r="F241" s="17">
        <f t="shared" si="24"/>
        <v>124000</v>
      </c>
      <c r="G241" s="188">
        <v>50000</v>
      </c>
      <c r="H241" s="1">
        <v>74000</v>
      </c>
      <c r="I241" s="1">
        <v>0</v>
      </c>
      <c r="J241" s="19">
        <v>0</v>
      </c>
    </row>
    <row r="242" spans="1:10" ht="25.5">
      <c r="A242" s="206" t="s">
        <v>202</v>
      </c>
      <c r="B242" s="226" t="s">
        <v>5</v>
      </c>
      <c r="C242" s="226" t="s">
        <v>30</v>
      </c>
      <c r="D242" s="16">
        <v>0</v>
      </c>
      <c r="E242" s="16">
        <f t="shared" si="23"/>
        <v>0</v>
      </c>
      <c r="F242" s="17">
        <f t="shared" si="24"/>
        <v>124000</v>
      </c>
      <c r="G242" s="188">
        <v>50000</v>
      </c>
      <c r="H242" s="1">
        <v>74000</v>
      </c>
      <c r="I242" s="1">
        <v>0</v>
      </c>
      <c r="J242" s="19">
        <v>0</v>
      </c>
    </row>
    <row r="243" spans="1:10" ht="14.25">
      <c r="A243" s="206" t="s">
        <v>200</v>
      </c>
      <c r="B243" s="226" t="s">
        <v>5</v>
      </c>
      <c r="C243" s="226" t="s">
        <v>30</v>
      </c>
      <c r="D243" s="16">
        <v>1000</v>
      </c>
      <c r="E243" s="16">
        <f t="shared" si="23"/>
        <v>1000</v>
      </c>
      <c r="F243" s="17">
        <f t="shared" si="24"/>
        <v>257000</v>
      </c>
      <c r="G243" s="188">
        <v>256000</v>
      </c>
      <c r="H243" s="1">
        <v>0</v>
      </c>
      <c r="I243" s="1">
        <v>0</v>
      </c>
      <c r="J243" s="19">
        <v>0</v>
      </c>
    </row>
    <row r="244" spans="1:10" ht="25.5">
      <c r="A244" s="210" t="s">
        <v>383</v>
      </c>
      <c r="B244" s="226" t="s">
        <v>5</v>
      </c>
      <c r="C244" s="226" t="s">
        <v>30</v>
      </c>
      <c r="D244" s="16">
        <v>161000</v>
      </c>
      <c r="E244" s="16">
        <f t="shared" si="23"/>
        <v>161000</v>
      </c>
      <c r="F244" s="17">
        <f t="shared" si="24"/>
        <v>161000</v>
      </c>
      <c r="G244" s="188">
        <v>0</v>
      </c>
      <c r="H244" s="1">
        <v>0</v>
      </c>
      <c r="I244" s="1">
        <v>0</v>
      </c>
      <c r="J244" s="19">
        <v>0</v>
      </c>
    </row>
    <row r="245" spans="1:10" ht="25.5">
      <c r="A245" s="186" t="s">
        <v>36</v>
      </c>
      <c r="B245" s="226" t="s">
        <v>5</v>
      </c>
      <c r="C245" s="24" t="s">
        <v>30</v>
      </c>
      <c r="D245" s="16">
        <v>38000</v>
      </c>
      <c r="E245" s="16">
        <f t="shared" si="23"/>
        <v>38000</v>
      </c>
      <c r="F245" s="17">
        <f t="shared" si="24"/>
        <v>38000</v>
      </c>
      <c r="G245" s="188">
        <v>0</v>
      </c>
      <c r="H245" s="1">
        <v>0</v>
      </c>
      <c r="I245" s="1">
        <v>0</v>
      </c>
      <c r="J245" s="19">
        <v>0</v>
      </c>
    </row>
    <row r="246" spans="1:10" ht="25.5">
      <c r="A246" s="186" t="s">
        <v>136</v>
      </c>
      <c r="B246" s="226" t="s">
        <v>5</v>
      </c>
      <c r="C246" s="24" t="s">
        <v>30</v>
      </c>
      <c r="D246" s="16">
        <v>36000</v>
      </c>
      <c r="E246" s="16">
        <f t="shared" si="23"/>
        <v>36000</v>
      </c>
      <c r="F246" s="17">
        <f t="shared" si="24"/>
        <v>36000</v>
      </c>
      <c r="G246" s="188">
        <v>0</v>
      </c>
      <c r="H246" s="1">
        <v>0</v>
      </c>
      <c r="I246" s="1">
        <v>0</v>
      </c>
      <c r="J246" s="19">
        <v>0</v>
      </c>
    </row>
    <row r="247" spans="1:10" ht="27.75" customHeight="1">
      <c r="A247" s="288" t="s">
        <v>37</v>
      </c>
      <c r="B247" s="289" t="s">
        <v>5</v>
      </c>
      <c r="C247" s="290" t="s">
        <v>30</v>
      </c>
      <c r="D247" s="291">
        <v>2850000</v>
      </c>
      <c r="E247" s="291">
        <f t="shared" si="23"/>
        <v>2850000</v>
      </c>
      <c r="F247" s="292">
        <f aca="true" t="shared" si="25" ref="F247:F254">D247+G247+H247+I247+J247</f>
        <v>3085100</v>
      </c>
      <c r="G247" s="293">
        <v>15700</v>
      </c>
      <c r="H247" s="294">
        <v>15700</v>
      </c>
      <c r="I247" s="294">
        <v>15700</v>
      </c>
      <c r="J247" s="294">
        <v>188000</v>
      </c>
    </row>
    <row r="248" spans="1:10" ht="27.75" customHeight="1">
      <c r="A248" s="186" t="s">
        <v>35</v>
      </c>
      <c r="B248" s="226" t="s">
        <v>5</v>
      </c>
      <c r="C248" s="24" t="s">
        <v>30</v>
      </c>
      <c r="D248" s="16">
        <v>37000</v>
      </c>
      <c r="E248" s="16">
        <f>D248</f>
        <v>37000</v>
      </c>
      <c r="F248" s="17">
        <f t="shared" si="25"/>
        <v>68000</v>
      </c>
      <c r="G248" s="188">
        <v>31000</v>
      </c>
      <c r="H248" s="1">
        <v>0</v>
      </c>
      <c r="I248" s="1">
        <v>0</v>
      </c>
      <c r="J248" s="19">
        <v>0</v>
      </c>
    </row>
    <row r="249" spans="1:10" ht="14.25">
      <c r="A249" s="186" t="s">
        <v>271</v>
      </c>
      <c r="B249" s="226" t="s">
        <v>5</v>
      </c>
      <c r="C249" s="24" t="s">
        <v>30</v>
      </c>
      <c r="D249" s="16">
        <v>1000</v>
      </c>
      <c r="E249" s="16">
        <f aca="true" t="shared" si="26" ref="E249:E254">D249</f>
        <v>1000</v>
      </c>
      <c r="F249" s="17">
        <f t="shared" si="25"/>
        <v>20001000</v>
      </c>
      <c r="G249" s="188">
        <v>20000000</v>
      </c>
      <c r="H249" s="1">
        <v>0</v>
      </c>
      <c r="I249" s="1">
        <v>0</v>
      </c>
      <c r="J249" s="19">
        <v>0</v>
      </c>
    </row>
    <row r="250" spans="1:10" ht="14.25">
      <c r="A250" s="186" t="s">
        <v>272</v>
      </c>
      <c r="B250" s="226" t="s">
        <v>5</v>
      </c>
      <c r="C250" s="24" t="s">
        <v>30</v>
      </c>
      <c r="D250" s="16">
        <v>1000</v>
      </c>
      <c r="E250" s="16">
        <f t="shared" si="26"/>
        <v>1000</v>
      </c>
      <c r="F250" s="17">
        <f t="shared" si="25"/>
        <v>371000</v>
      </c>
      <c r="G250" s="188">
        <v>370000</v>
      </c>
      <c r="H250" s="1">
        <v>0</v>
      </c>
      <c r="I250" s="1">
        <v>0</v>
      </c>
      <c r="J250" s="19">
        <v>0</v>
      </c>
    </row>
    <row r="251" spans="1:10" ht="27.75" customHeight="1">
      <c r="A251" s="186" t="s">
        <v>273</v>
      </c>
      <c r="B251" s="226" t="s">
        <v>5</v>
      </c>
      <c r="C251" s="24" t="s">
        <v>30</v>
      </c>
      <c r="D251" s="16">
        <v>1000</v>
      </c>
      <c r="E251" s="16">
        <f t="shared" si="26"/>
        <v>1000</v>
      </c>
      <c r="F251" s="17">
        <f t="shared" si="25"/>
        <v>216000</v>
      </c>
      <c r="G251" s="188">
        <v>215000</v>
      </c>
      <c r="H251" s="1">
        <v>0</v>
      </c>
      <c r="I251" s="1">
        <v>0</v>
      </c>
      <c r="J251" s="19">
        <v>0</v>
      </c>
    </row>
    <row r="252" spans="1:10" ht="27.75" customHeight="1">
      <c r="A252" s="186" t="s">
        <v>274</v>
      </c>
      <c r="B252" s="226" t="s">
        <v>5</v>
      </c>
      <c r="C252" s="24" t="s">
        <v>30</v>
      </c>
      <c r="D252" s="16">
        <v>1000</v>
      </c>
      <c r="E252" s="16">
        <f t="shared" si="26"/>
        <v>1000</v>
      </c>
      <c r="F252" s="17">
        <f t="shared" si="25"/>
        <v>46000</v>
      </c>
      <c r="G252" s="188">
        <v>45000</v>
      </c>
      <c r="H252" s="1">
        <v>0</v>
      </c>
      <c r="I252" s="1">
        <v>0</v>
      </c>
      <c r="J252" s="19">
        <v>0</v>
      </c>
    </row>
    <row r="253" spans="1:10" ht="25.5">
      <c r="A253" s="229" t="s">
        <v>38</v>
      </c>
      <c r="B253" s="226" t="s">
        <v>5</v>
      </c>
      <c r="C253" s="24" t="s">
        <v>30</v>
      </c>
      <c r="D253" s="16">
        <v>200000</v>
      </c>
      <c r="E253" s="16">
        <f t="shared" si="26"/>
        <v>200000</v>
      </c>
      <c r="F253" s="17">
        <f t="shared" si="25"/>
        <v>200000</v>
      </c>
      <c r="G253" s="188">
        <v>0</v>
      </c>
      <c r="H253" s="1">
        <v>0</v>
      </c>
      <c r="I253" s="1">
        <v>0</v>
      </c>
      <c r="J253" s="19">
        <v>0</v>
      </c>
    </row>
    <row r="254" spans="1:10" ht="26.25" thickBot="1">
      <c r="A254" s="228" t="s">
        <v>39</v>
      </c>
      <c r="B254" s="226" t="s">
        <v>5</v>
      </c>
      <c r="C254" s="24" t="s">
        <v>30</v>
      </c>
      <c r="D254" s="16">
        <v>300000</v>
      </c>
      <c r="E254" s="16">
        <f t="shared" si="26"/>
        <v>300000</v>
      </c>
      <c r="F254" s="17">
        <f t="shared" si="25"/>
        <v>300000</v>
      </c>
      <c r="G254" s="188">
        <v>0</v>
      </c>
      <c r="H254" s="1">
        <v>0</v>
      </c>
      <c r="I254" s="1">
        <v>0</v>
      </c>
      <c r="J254" s="19">
        <v>0</v>
      </c>
    </row>
    <row r="255" spans="1:10" s="116" customFormat="1" ht="24.75" customHeight="1" thickBot="1">
      <c r="A255" s="428" t="s">
        <v>40</v>
      </c>
      <c r="B255" s="429"/>
      <c r="C255" s="430"/>
      <c r="D255" s="118">
        <f aca="true" t="shared" si="27" ref="D255:J255">SUM(D202:D254)</f>
        <v>98212120</v>
      </c>
      <c r="E255" s="119">
        <f t="shared" si="27"/>
        <v>98212120</v>
      </c>
      <c r="F255" s="120">
        <f t="shared" si="27"/>
        <v>256880137</v>
      </c>
      <c r="G255" s="121">
        <f t="shared" si="27"/>
        <v>145300617</v>
      </c>
      <c r="H255" s="118">
        <f t="shared" si="27"/>
        <v>13163700</v>
      </c>
      <c r="I255" s="119">
        <f t="shared" si="27"/>
        <v>15700</v>
      </c>
      <c r="J255" s="122">
        <f t="shared" si="27"/>
        <v>188000</v>
      </c>
    </row>
    <row r="256" spans="1:10" s="116" customFormat="1" ht="30" customHeight="1" thickBot="1">
      <c r="A256" s="431" t="s">
        <v>462</v>
      </c>
      <c r="B256" s="432"/>
      <c r="C256" s="433"/>
      <c r="D256" s="265">
        <f aca="true" t="shared" si="28" ref="D256:J256">D16+D26+D61+D65+D99+D108+D200+D255</f>
        <v>145841757</v>
      </c>
      <c r="E256" s="265">
        <f t="shared" si="28"/>
        <v>145841757</v>
      </c>
      <c r="F256" s="265">
        <f t="shared" si="28"/>
        <v>420116896</v>
      </c>
      <c r="G256" s="265">
        <f t="shared" si="28"/>
        <v>249716739</v>
      </c>
      <c r="H256" s="265">
        <f t="shared" si="28"/>
        <v>24354700</v>
      </c>
      <c r="I256" s="265">
        <f t="shared" si="28"/>
        <v>15700</v>
      </c>
      <c r="J256" s="265">
        <f t="shared" si="28"/>
        <v>188000</v>
      </c>
    </row>
    <row r="257" spans="1:10" ht="18.75" customHeight="1" hidden="1" thickBot="1">
      <c r="A257" s="434" t="s">
        <v>41</v>
      </c>
      <c r="B257" s="435"/>
      <c r="C257" s="436"/>
      <c r="D257" s="30">
        <v>0</v>
      </c>
      <c r="E257" s="30"/>
      <c r="F257" s="30"/>
      <c r="G257" s="31"/>
      <c r="H257" s="31"/>
      <c r="I257" s="32"/>
      <c r="J257" s="33"/>
    </row>
    <row r="258" spans="1:10" ht="15" customHeight="1" hidden="1" thickBot="1">
      <c r="A258" s="437" t="s">
        <v>41</v>
      </c>
      <c r="B258" s="438"/>
      <c r="C258" s="439"/>
      <c r="D258" s="129">
        <v>0</v>
      </c>
      <c r="E258" s="129"/>
      <c r="F258" s="129"/>
      <c r="G258" s="130"/>
      <c r="H258" s="130"/>
      <c r="I258" s="131"/>
      <c r="J258" s="132"/>
    </row>
    <row r="259" spans="1:10" s="116" customFormat="1" ht="36.75" customHeight="1" thickBot="1">
      <c r="A259" s="440" t="s">
        <v>121</v>
      </c>
      <c r="B259" s="441"/>
      <c r="C259" s="441"/>
      <c r="D259" s="117">
        <f aca="true" t="shared" si="29" ref="D259:J259">D262+D267+D282+D298+D303+D324+D333</f>
        <v>85210660</v>
      </c>
      <c r="E259" s="117">
        <f t="shared" si="29"/>
        <v>85210660</v>
      </c>
      <c r="F259" s="117">
        <f t="shared" si="29"/>
        <v>85210660</v>
      </c>
      <c r="G259" s="117">
        <f t="shared" si="29"/>
        <v>0</v>
      </c>
      <c r="H259" s="117">
        <f t="shared" si="29"/>
        <v>0</v>
      </c>
      <c r="I259" s="117">
        <f t="shared" si="29"/>
        <v>0</v>
      </c>
      <c r="J259" s="117">
        <f t="shared" si="29"/>
        <v>0</v>
      </c>
    </row>
    <row r="260" spans="1:10" ht="21" customHeight="1" hidden="1">
      <c r="A260" s="400" t="s">
        <v>42</v>
      </c>
      <c r="B260" s="401"/>
      <c r="C260" s="401"/>
      <c r="D260" s="401"/>
      <c r="E260" s="401"/>
      <c r="F260" s="401"/>
      <c r="G260" s="401"/>
      <c r="H260" s="401"/>
      <c r="I260" s="401"/>
      <c r="J260" s="402"/>
    </row>
    <row r="261" spans="1:10" ht="14.25" hidden="1" thickBot="1">
      <c r="A261" s="34"/>
      <c r="B261" s="35" t="s">
        <v>5</v>
      </c>
      <c r="C261" s="35" t="s">
        <v>43</v>
      </c>
      <c r="D261" s="36">
        <v>0</v>
      </c>
      <c r="E261" s="36">
        <f>D261</f>
        <v>0</v>
      </c>
      <c r="F261" s="37">
        <f>E261+G261+H261+I261+J261</f>
        <v>0</v>
      </c>
      <c r="G261" s="38">
        <v>0</v>
      </c>
      <c r="H261" s="36">
        <v>0</v>
      </c>
      <c r="I261" s="36">
        <v>0</v>
      </c>
      <c r="J261" s="39">
        <v>0</v>
      </c>
    </row>
    <row r="262" spans="1:10" ht="27" customHeight="1" hidden="1">
      <c r="A262" s="40" t="s">
        <v>44</v>
      </c>
      <c r="B262" s="41"/>
      <c r="C262" s="41"/>
      <c r="D262" s="42">
        <f aca="true" t="shared" si="30" ref="D262:J262">SUM(D261:D261)</f>
        <v>0</v>
      </c>
      <c r="E262" s="43">
        <f t="shared" si="30"/>
        <v>0</v>
      </c>
      <c r="F262" s="42">
        <f t="shared" si="30"/>
        <v>0</v>
      </c>
      <c r="G262" s="44">
        <f t="shared" si="30"/>
        <v>0</v>
      </c>
      <c r="H262" s="45">
        <f t="shared" si="30"/>
        <v>0</v>
      </c>
      <c r="I262" s="45">
        <f t="shared" si="30"/>
        <v>0</v>
      </c>
      <c r="J262" s="45">
        <f t="shared" si="30"/>
        <v>0</v>
      </c>
    </row>
    <row r="263" spans="1:10" ht="27" customHeight="1" hidden="1" thickBot="1">
      <c r="A263" s="46" t="s">
        <v>45</v>
      </c>
      <c r="B263" s="47"/>
      <c r="C263" s="47"/>
      <c r="D263" s="48">
        <v>0</v>
      </c>
      <c r="E263" s="48">
        <v>0</v>
      </c>
      <c r="F263" s="48">
        <v>0</v>
      </c>
      <c r="G263" s="49"/>
      <c r="H263" s="49"/>
      <c r="I263" s="49"/>
      <c r="J263" s="49"/>
    </row>
    <row r="264" spans="1:10" ht="16.5" hidden="1" thickBot="1">
      <c r="A264" s="403" t="s">
        <v>46</v>
      </c>
      <c r="B264" s="404"/>
      <c r="C264" s="405"/>
      <c r="D264" s="50">
        <f>D263+D262</f>
        <v>0</v>
      </c>
      <c r="E264" s="50">
        <f>E263+E262</f>
        <v>0</v>
      </c>
      <c r="F264" s="50">
        <f>F263+F262</f>
        <v>0</v>
      </c>
      <c r="G264" s="51">
        <f>G263+G262</f>
        <v>0</v>
      </c>
      <c r="H264" s="52">
        <v>0</v>
      </c>
      <c r="I264" s="52">
        <v>0</v>
      </c>
      <c r="J264" s="53">
        <v>0</v>
      </c>
    </row>
    <row r="265" spans="1:10" ht="19.5" customHeight="1" thickBot="1">
      <c r="A265" s="400" t="s">
        <v>47</v>
      </c>
      <c r="B265" s="401"/>
      <c r="C265" s="401"/>
      <c r="D265" s="401"/>
      <c r="E265" s="401"/>
      <c r="F265" s="401"/>
      <c r="G265" s="417"/>
      <c r="H265" s="417"/>
      <c r="I265" s="417"/>
      <c r="J265" s="418"/>
    </row>
    <row r="266" spans="1:10" ht="26.25">
      <c r="A266" s="223" t="s">
        <v>122</v>
      </c>
      <c r="B266" s="230" t="s">
        <v>5</v>
      </c>
      <c r="C266" s="230" t="s">
        <v>48</v>
      </c>
      <c r="D266" s="231">
        <v>33600</v>
      </c>
      <c r="E266" s="231">
        <f>D266</f>
        <v>33600</v>
      </c>
      <c r="F266" s="232">
        <f>E266+G266+H266+I266+J266</f>
        <v>33600</v>
      </c>
      <c r="G266" s="233">
        <v>0</v>
      </c>
      <c r="H266" s="231">
        <v>0</v>
      </c>
      <c r="I266" s="231">
        <v>0</v>
      </c>
      <c r="J266" s="232">
        <v>0</v>
      </c>
    </row>
    <row r="267" spans="1:10" ht="27" customHeight="1">
      <c r="A267" s="54" t="s">
        <v>49</v>
      </c>
      <c r="B267" s="55"/>
      <c r="C267" s="55"/>
      <c r="D267" s="45">
        <f aca="true" t="shared" si="31" ref="D267:J267">SUM(D266:D266)</f>
        <v>33600</v>
      </c>
      <c r="E267" s="45">
        <f t="shared" si="31"/>
        <v>33600</v>
      </c>
      <c r="F267" s="56">
        <f t="shared" si="31"/>
        <v>33600</v>
      </c>
      <c r="G267" s="44">
        <f t="shared" si="31"/>
        <v>0</v>
      </c>
      <c r="H267" s="45">
        <f t="shared" si="31"/>
        <v>0</v>
      </c>
      <c r="I267" s="45">
        <f t="shared" si="31"/>
        <v>0</v>
      </c>
      <c r="J267" s="56">
        <f t="shared" si="31"/>
        <v>0</v>
      </c>
    </row>
    <row r="268" spans="1:10" ht="27" customHeight="1" thickBot="1">
      <c r="A268" s="57" t="s">
        <v>50</v>
      </c>
      <c r="B268" s="58"/>
      <c r="C268" s="58"/>
      <c r="D268" s="59">
        <v>16000</v>
      </c>
      <c r="E268" s="59">
        <v>16000</v>
      </c>
      <c r="F268" s="133">
        <v>16000</v>
      </c>
      <c r="G268" s="134"/>
      <c r="H268" s="60"/>
      <c r="I268" s="60"/>
      <c r="J268" s="61"/>
    </row>
    <row r="269" spans="1:10" ht="19.5" customHeight="1" thickBot="1">
      <c r="A269" s="406" t="s">
        <v>51</v>
      </c>
      <c r="B269" s="407"/>
      <c r="C269" s="408"/>
      <c r="D269" s="52">
        <f>D268+D267</f>
        <v>49600</v>
      </c>
      <c r="E269" s="52">
        <f aca="true" t="shared" si="32" ref="E269:J269">E268+E267</f>
        <v>49600</v>
      </c>
      <c r="F269" s="52">
        <f t="shared" si="32"/>
        <v>49600</v>
      </c>
      <c r="G269" s="52">
        <f t="shared" si="32"/>
        <v>0</v>
      </c>
      <c r="H269" s="52">
        <f t="shared" si="32"/>
        <v>0</v>
      </c>
      <c r="I269" s="52">
        <f t="shared" si="32"/>
        <v>0</v>
      </c>
      <c r="J269" s="53">
        <f t="shared" si="32"/>
        <v>0</v>
      </c>
    </row>
    <row r="270" spans="1:10" ht="25.5" customHeight="1">
      <c r="A270" s="409" t="s">
        <v>10</v>
      </c>
      <c r="B270" s="410"/>
      <c r="C270" s="410"/>
      <c r="D270" s="410"/>
      <c r="E270" s="410"/>
      <c r="F270" s="410"/>
      <c r="G270" s="410"/>
      <c r="H270" s="410"/>
      <c r="I270" s="410"/>
      <c r="J270" s="411"/>
    </row>
    <row r="271" spans="1:10" ht="25.5">
      <c r="A271" s="28" t="s">
        <v>53</v>
      </c>
      <c r="B271" s="24" t="s">
        <v>5</v>
      </c>
      <c r="C271" s="24" t="s">
        <v>52</v>
      </c>
      <c r="D271" s="234">
        <v>48800</v>
      </c>
      <c r="E271" s="234">
        <f aca="true" t="shared" si="33" ref="E271:E281">D271</f>
        <v>48800</v>
      </c>
      <c r="F271" s="235">
        <f aca="true" t="shared" si="34" ref="F271:F281">D271+G271+H271+I271+J271</f>
        <v>48800</v>
      </c>
      <c r="G271" s="236">
        <v>0</v>
      </c>
      <c r="H271" s="234">
        <v>0</v>
      </c>
      <c r="I271" s="234">
        <v>0</v>
      </c>
      <c r="J271" s="237">
        <v>0</v>
      </c>
    </row>
    <row r="272" spans="1:10" ht="25.5">
      <c r="A272" s="28" t="s">
        <v>156</v>
      </c>
      <c r="B272" s="24" t="s">
        <v>5</v>
      </c>
      <c r="C272" s="24" t="s">
        <v>52</v>
      </c>
      <c r="D272" s="266">
        <v>243000</v>
      </c>
      <c r="E272" s="234">
        <f t="shared" si="33"/>
        <v>243000</v>
      </c>
      <c r="F272" s="235">
        <f t="shared" si="34"/>
        <v>243000</v>
      </c>
      <c r="G272" s="236">
        <v>0</v>
      </c>
      <c r="H272" s="234">
        <v>0</v>
      </c>
      <c r="I272" s="234">
        <v>0</v>
      </c>
      <c r="J272" s="237">
        <v>0</v>
      </c>
    </row>
    <row r="273" spans="1:10" ht="33" customHeight="1">
      <c r="A273" s="28" t="s">
        <v>157</v>
      </c>
      <c r="B273" s="24" t="s">
        <v>5</v>
      </c>
      <c r="C273" s="24" t="s">
        <v>52</v>
      </c>
      <c r="D273" s="266">
        <v>100300</v>
      </c>
      <c r="E273" s="234">
        <f t="shared" si="33"/>
        <v>100300</v>
      </c>
      <c r="F273" s="235">
        <f t="shared" si="34"/>
        <v>100300</v>
      </c>
      <c r="G273" s="236">
        <v>0</v>
      </c>
      <c r="H273" s="234">
        <v>0</v>
      </c>
      <c r="I273" s="234">
        <v>0</v>
      </c>
      <c r="J273" s="237">
        <v>0</v>
      </c>
    </row>
    <row r="274" spans="1:10" ht="25.5">
      <c r="A274" s="28" t="s">
        <v>54</v>
      </c>
      <c r="B274" s="24" t="s">
        <v>5</v>
      </c>
      <c r="C274" s="24" t="s">
        <v>52</v>
      </c>
      <c r="D274" s="234">
        <v>3400000</v>
      </c>
      <c r="E274" s="234">
        <f t="shared" si="33"/>
        <v>3400000</v>
      </c>
      <c r="F274" s="235">
        <f t="shared" si="34"/>
        <v>3400000</v>
      </c>
      <c r="G274" s="236">
        <v>0</v>
      </c>
      <c r="H274" s="234">
        <v>0</v>
      </c>
      <c r="I274" s="234">
        <v>0</v>
      </c>
      <c r="J274" s="237">
        <v>0</v>
      </c>
    </row>
    <row r="275" spans="1:10" ht="38.25">
      <c r="A275" s="28" t="s">
        <v>55</v>
      </c>
      <c r="B275" s="24" t="s">
        <v>5</v>
      </c>
      <c r="C275" s="24" t="s">
        <v>52</v>
      </c>
      <c r="D275" s="234">
        <v>33700</v>
      </c>
      <c r="E275" s="234">
        <f t="shared" si="33"/>
        <v>33700</v>
      </c>
      <c r="F275" s="235">
        <f t="shared" si="34"/>
        <v>33700</v>
      </c>
      <c r="G275" s="236">
        <v>0</v>
      </c>
      <c r="H275" s="234">
        <v>0</v>
      </c>
      <c r="I275" s="234">
        <v>0</v>
      </c>
      <c r="J275" s="237">
        <v>0</v>
      </c>
    </row>
    <row r="276" spans="1:10" ht="42" customHeight="1">
      <c r="A276" s="28" t="s">
        <v>56</v>
      </c>
      <c r="B276" s="24" t="s">
        <v>5</v>
      </c>
      <c r="C276" s="24" t="s">
        <v>52</v>
      </c>
      <c r="D276" s="234">
        <v>12050</v>
      </c>
      <c r="E276" s="234">
        <f t="shared" si="33"/>
        <v>12050</v>
      </c>
      <c r="F276" s="235">
        <f t="shared" si="34"/>
        <v>12050</v>
      </c>
      <c r="G276" s="236">
        <v>0</v>
      </c>
      <c r="H276" s="234">
        <v>0</v>
      </c>
      <c r="I276" s="234">
        <v>0</v>
      </c>
      <c r="J276" s="237">
        <v>0</v>
      </c>
    </row>
    <row r="277" spans="1:10" ht="43.5" customHeight="1">
      <c r="A277" s="28" t="s">
        <v>159</v>
      </c>
      <c r="B277" s="24" t="s">
        <v>5</v>
      </c>
      <c r="C277" s="24" t="s">
        <v>52</v>
      </c>
      <c r="D277" s="234">
        <v>833200</v>
      </c>
      <c r="E277" s="234">
        <f t="shared" si="33"/>
        <v>833200</v>
      </c>
      <c r="F277" s="235">
        <f t="shared" si="34"/>
        <v>833200</v>
      </c>
      <c r="G277" s="236">
        <v>0</v>
      </c>
      <c r="H277" s="234">
        <v>0</v>
      </c>
      <c r="I277" s="234">
        <v>0</v>
      </c>
      <c r="J277" s="237">
        <v>0</v>
      </c>
    </row>
    <row r="278" spans="1:10" ht="49.5" customHeight="1">
      <c r="A278" s="28" t="s">
        <v>268</v>
      </c>
      <c r="B278" s="24" t="s">
        <v>5</v>
      </c>
      <c r="C278" s="24" t="s">
        <v>52</v>
      </c>
      <c r="D278" s="238">
        <v>240618</v>
      </c>
      <c r="E278" s="234">
        <f t="shared" si="33"/>
        <v>240618</v>
      </c>
      <c r="F278" s="235">
        <f t="shared" si="34"/>
        <v>240618</v>
      </c>
      <c r="G278" s="236">
        <v>0</v>
      </c>
      <c r="H278" s="234">
        <v>0</v>
      </c>
      <c r="I278" s="234">
        <v>0</v>
      </c>
      <c r="J278" s="237">
        <v>0</v>
      </c>
    </row>
    <row r="279" spans="1:10" ht="56.25" customHeight="1">
      <c r="A279" s="28" t="s">
        <v>269</v>
      </c>
      <c r="B279" s="24" t="s">
        <v>5</v>
      </c>
      <c r="C279" s="24" t="s">
        <v>52</v>
      </c>
      <c r="D279" s="238">
        <v>178624</v>
      </c>
      <c r="E279" s="234">
        <f t="shared" si="33"/>
        <v>178624</v>
      </c>
      <c r="F279" s="235">
        <f t="shared" si="34"/>
        <v>178624</v>
      </c>
      <c r="G279" s="236">
        <v>0</v>
      </c>
      <c r="H279" s="234">
        <v>0</v>
      </c>
      <c r="I279" s="234">
        <v>0</v>
      </c>
      <c r="J279" s="237">
        <v>0</v>
      </c>
    </row>
    <row r="280" spans="1:10" ht="51.75" customHeight="1">
      <c r="A280" s="239" t="s">
        <v>263</v>
      </c>
      <c r="B280" s="240" t="s">
        <v>5</v>
      </c>
      <c r="C280" s="240" t="s">
        <v>52</v>
      </c>
      <c r="D280" s="241">
        <v>401030</v>
      </c>
      <c r="E280" s="242">
        <f t="shared" si="33"/>
        <v>401030</v>
      </c>
      <c r="F280" s="243">
        <f t="shared" si="34"/>
        <v>401030</v>
      </c>
      <c r="G280" s="244">
        <v>0</v>
      </c>
      <c r="H280" s="242">
        <v>0</v>
      </c>
      <c r="I280" s="242">
        <v>0</v>
      </c>
      <c r="J280" s="237">
        <v>0</v>
      </c>
    </row>
    <row r="281" spans="1:10" ht="55.5" customHeight="1" thickBot="1">
      <c r="A281" s="200" t="s">
        <v>232</v>
      </c>
      <c r="B281" s="245" t="s">
        <v>5</v>
      </c>
      <c r="C281" s="245" t="s">
        <v>52</v>
      </c>
      <c r="D281" s="36">
        <v>686586</v>
      </c>
      <c r="E281" s="234">
        <f t="shared" si="33"/>
        <v>686586</v>
      </c>
      <c r="F281" s="235">
        <f t="shared" si="34"/>
        <v>686586</v>
      </c>
      <c r="G281" s="246">
        <v>0</v>
      </c>
      <c r="H281" s="247">
        <v>0</v>
      </c>
      <c r="I281" s="247">
        <v>0</v>
      </c>
      <c r="J281" s="248">
        <v>0</v>
      </c>
    </row>
    <row r="282" spans="1:10" ht="19.5" customHeight="1" thickBot="1">
      <c r="A282" s="412" t="s">
        <v>427</v>
      </c>
      <c r="B282" s="413"/>
      <c r="C282" s="414"/>
      <c r="D282" s="62">
        <f aca="true" t="shared" si="35" ref="D282:J282">SUM(D271:D281)</f>
        <v>6177908</v>
      </c>
      <c r="E282" s="62">
        <f t="shared" si="35"/>
        <v>6177908</v>
      </c>
      <c r="F282" s="62">
        <f t="shared" si="35"/>
        <v>6177908</v>
      </c>
      <c r="G282" s="62">
        <f t="shared" si="35"/>
        <v>0</v>
      </c>
      <c r="H282" s="62">
        <f t="shared" si="35"/>
        <v>0</v>
      </c>
      <c r="I282" s="62">
        <f t="shared" si="35"/>
        <v>0</v>
      </c>
      <c r="J282" s="62">
        <f t="shared" si="35"/>
        <v>0</v>
      </c>
    </row>
    <row r="283" spans="1:10" ht="19.5" customHeight="1" thickBot="1">
      <c r="A283" s="415" t="s">
        <v>57</v>
      </c>
      <c r="B283" s="416"/>
      <c r="C283" s="416"/>
      <c r="D283" s="63">
        <v>259373</v>
      </c>
      <c r="E283" s="63">
        <v>259373</v>
      </c>
      <c r="F283" s="63">
        <v>259373</v>
      </c>
      <c r="G283" s="64">
        <v>0</v>
      </c>
      <c r="H283" s="65">
        <v>0</v>
      </c>
      <c r="I283" s="65">
        <v>0</v>
      </c>
      <c r="J283" s="66">
        <v>0</v>
      </c>
    </row>
    <row r="284" spans="1:10" ht="19.5" customHeight="1" thickBot="1">
      <c r="A284" s="390" t="s">
        <v>58</v>
      </c>
      <c r="B284" s="391"/>
      <c r="C284" s="391"/>
      <c r="D284" s="67">
        <f>D282+D283</f>
        <v>6437281</v>
      </c>
      <c r="E284" s="67">
        <f aca="true" t="shared" si="36" ref="E284:J284">E282+E283</f>
        <v>6437281</v>
      </c>
      <c r="F284" s="67">
        <f t="shared" si="36"/>
        <v>6437281</v>
      </c>
      <c r="G284" s="67">
        <f t="shared" si="36"/>
        <v>0</v>
      </c>
      <c r="H284" s="67">
        <f t="shared" si="36"/>
        <v>0</v>
      </c>
      <c r="I284" s="67">
        <f t="shared" si="36"/>
        <v>0</v>
      </c>
      <c r="J284" s="68">
        <f t="shared" si="36"/>
        <v>0</v>
      </c>
    </row>
    <row r="285" spans="1:10" ht="33.75" customHeight="1" thickBot="1">
      <c r="A285" s="387" t="s">
        <v>59</v>
      </c>
      <c r="B285" s="388"/>
      <c r="C285" s="388"/>
      <c r="D285" s="388"/>
      <c r="E285" s="388"/>
      <c r="F285" s="388"/>
      <c r="G285" s="388"/>
      <c r="H285" s="388"/>
      <c r="I285" s="388"/>
      <c r="J285" s="389"/>
    </row>
    <row r="286" spans="1:10" ht="62.25" customHeight="1">
      <c r="A286" s="28" t="s">
        <v>61</v>
      </c>
      <c r="B286" s="24" t="s">
        <v>5</v>
      </c>
      <c r="C286" s="24" t="s">
        <v>60</v>
      </c>
      <c r="D286" s="172">
        <v>2500000</v>
      </c>
      <c r="E286" s="172">
        <f aca="true" t="shared" si="37" ref="E286:E297">D286</f>
        <v>2500000</v>
      </c>
      <c r="F286" s="249">
        <f aca="true" t="shared" si="38" ref="F286:F297">D286+G286+H286+I286+J286</f>
        <v>2500000</v>
      </c>
      <c r="G286" s="238">
        <v>0</v>
      </c>
      <c r="H286" s="234">
        <v>0</v>
      </c>
      <c r="I286" s="234">
        <v>0</v>
      </c>
      <c r="J286" s="237">
        <v>0</v>
      </c>
    </row>
    <row r="287" spans="1:10" ht="54" customHeight="1">
      <c r="A287" s="28" t="s">
        <v>62</v>
      </c>
      <c r="B287" s="24" t="s">
        <v>5</v>
      </c>
      <c r="C287" s="24" t="s">
        <v>60</v>
      </c>
      <c r="D287" s="172">
        <v>47600</v>
      </c>
      <c r="E287" s="172">
        <f t="shared" si="37"/>
        <v>47600</v>
      </c>
      <c r="F287" s="249">
        <f t="shared" si="38"/>
        <v>47600</v>
      </c>
      <c r="G287" s="238">
        <v>0</v>
      </c>
      <c r="H287" s="234">
        <v>0</v>
      </c>
      <c r="I287" s="234">
        <v>0</v>
      </c>
      <c r="J287" s="237">
        <v>0</v>
      </c>
    </row>
    <row r="288" spans="1:10" ht="53.25" customHeight="1">
      <c r="A288" s="28" t="s">
        <v>63</v>
      </c>
      <c r="B288" s="24" t="s">
        <v>5</v>
      </c>
      <c r="C288" s="24" t="s">
        <v>60</v>
      </c>
      <c r="D288" s="172">
        <v>38000</v>
      </c>
      <c r="E288" s="172">
        <f t="shared" si="37"/>
        <v>38000</v>
      </c>
      <c r="F288" s="249">
        <f t="shared" si="38"/>
        <v>38000</v>
      </c>
      <c r="G288" s="238">
        <v>0</v>
      </c>
      <c r="H288" s="234">
        <v>0</v>
      </c>
      <c r="I288" s="234">
        <v>0</v>
      </c>
      <c r="J288" s="237">
        <v>0</v>
      </c>
    </row>
    <row r="289" spans="1:10" ht="38.25">
      <c r="A289" s="28" t="s">
        <v>119</v>
      </c>
      <c r="B289" s="24" t="s">
        <v>5</v>
      </c>
      <c r="C289" s="24" t="s">
        <v>60</v>
      </c>
      <c r="D289" s="172">
        <v>8333700</v>
      </c>
      <c r="E289" s="172">
        <f t="shared" si="37"/>
        <v>8333700</v>
      </c>
      <c r="F289" s="249">
        <f t="shared" si="38"/>
        <v>8333700</v>
      </c>
      <c r="G289" s="238">
        <v>0</v>
      </c>
      <c r="H289" s="234">
        <v>0</v>
      </c>
      <c r="I289" s="234">
        <v>0</v>
      </c>
      <c r="J289" s="237">
        <v>0</v>
      </c>
    </row>
    <row r="290" spans="1:10" ht="24.75" customHeight="1">
      <c r="A290" s="28" t="s">
        <v>120</v>
      </c>
      <c r="B290" s="24" t="s">
        <v>5</v>
      </c>
      <c r="C290" s="24" t="s">
        <v>60</v>
      </c>
      <c r="D290" s="172">
        <v>118800</v>
      </c>
      <c r="E290" s="172">
        <f t="shared" si="37"/>
        <v>118800</v>
      </c>
      <c r="F290" s="249">
        <f t="shared" si="38"/>
        <v>118800</v>
      </c>
      <c r="G290" s="238">
        <v>0</v>
      </c>
      <c r="H290" s="234">
        <v>0</v>
      </c>
      <c r="I290" s="234">
        <v>0</v>
      </c>
      <c r="J290" s="237">
        <v>0</v>
      </c>
    </row>
    <row r="291" spans="1:10" ht="19.5" customHeight="1">
      <c r="A291" s="28" t="s">
        <v>231</v>
      </c>
      <c r="B291" s="24" t="s">
        <v>5</v>
      </c>
      <c r="C291" s="24" t="s">
        <v>60</v>
      </c>
      <c r="D291" s="172">
        <v>26800</v>
      </c>
      <c r="E291" s="172">
        <f t="shared" si="37"/>
        <v>26800</v>
      </c>
      <c r="F291" s="249">
        <f t="shared" si="38"/>
        <v>26800</v>
      </c>
      <c r="G291" s="238">
        <v>0</v>
      </c>
      <c r="H291" s="234">
        <v>0</v>
      </c>
      <c r="I291" s="234">
        <v>0</v>
      </c>
      <c r="J291" s="237">
        <v>0</v>
      </c>
    </row>
    <row r="292" spans="1:10" ht="30" customHeight="1">
      <c r="A292" s="28" t="s">
        <v>64</v>
      </c>
      <c r="B292" s="24" t="s">
        <v>5</v>
      </c>
      <c r="C292" s="24" t="s">
        <v>60</v>
      </c>
      <c r="D292" s="198">
        <v>2500000</v>
      </c>
      <c r="E292" s="172">
        <f t="shared" si="37"/>
        <v>2500000</v>
      </c>
      <c r="F292" s="249">
        <f t="shared" si="38"/>
        <v>2500000</v>
      </c>
      <c r="G292" s="198">
        <v>0</v>
      </c>
      <c r="H292" s="172">
        <v>0</v>
      </c>
      <c r="I292" s="172">
        <v>0</v>
      </c>
      <c r="J292" s="199">
        <v>0</v>
      </c>
    </row>
    <row r="293" spans="1:12" ht="19.5" customHeight="1">
      <c r="A293" s="28" t="s">
        <v>65</v>
      </c>
      <c r="B293" s="24" t="s">
        <v>5</v>
      </c>
      <c r="C293" s="24" t="s">
        <v>60</v>
      </c>
      <c r="D293" s="172">
        <v>81600</v>
      </c>
      <c r="E293" s="172">
        <f t="shared" si="37"/>
        <v>81600</v>
      </c>
      <c r="F293" s="249">
        <f t="shared" si="38"/>
        <v>81600</v>
      </c>
      <c r="G293" s="198">
        <v>0</v>
      </c>
      <c r="H293" s="172">
        <v>0</v>
      </c>
      <c r="I293" s="172">
        <v>0</v>
      </c>
      <c r="J293" s="199">
        <v>0</v>
      </c>
      <c r="L293" s="13"/>
    </row>
    <row r="294" spans="1:10" ht="38.25">
      <c r="A294" s="28" t="s">
        <v>66</v>
      </c>
      <c r="B294" s="24" t="s">
        <v>5</v>
      </c>
      <c r="C294" s="24" t="s">
        <v>60</v>
      </c>
      <c r="D294" s="172">
        <v>12000</v>
      </c>
      <c r="E294" s="172">
        <f t="shared" si="37"/>
        <v>12000</v>
      </c>
      <c r="F294" s="249">
        <f t="shared" si="38"/>
        <v>12000</v>
      </c>
      <c r="G294" s="198">
        <v>0</v>
      </c>
      <c r="H294" s="172">
        <v>0</v>
      </c>
      <c r="I294" s="172">
        <v>0</v>
      </c>
      <c r="J294" s="199">
        <v>0</v>
      </c>
    </row>
    <row r="295" spans="1:10" ht="25.5">
      <c r="A295" s="28" t="s">
        <v>126</v>
      </c>
      <c r="B295" s="24" t="s">
        <v>5</v>
      </c>
      <c r="C295" s="24" t="s">
        <v>60</v>
      </c>
      <c r="D295" s="172">
        <v>5000000</v>
      </c>
      <c r="E295" s="172">
        <f t="shared" si="37"/>
        <v>5000000</v>
      </c>
      <c r="F295" s="249">
        <f t="shared" si="38"/>
        <v>5000000</v>
      </c>
      <c r="G295" s="198">
        <v>0</v>
      </c>
      <c r="H295" s="172">
        <v>0</v>
      </c>
      <c r="I295" s="172">
        <v>0</v>
      </c>
      <c r="J295" s="199">
        <v>0</v>
      </c>
    </row>
    <row r="296" spans="1:10" ht="38.25">
      <c r="A296" s="28" t="s">
        <v>128</v>
      </c>
      <c r="B296" s="24" t="s">
        <v>5</v>
      </c>
      <c r="C296" s="24" t="s">
        <v>60</v>
      </c>
      <c r="D296" s="172">
        <v>136000</v>
      </c>
      <c r="E296" s="172">
        <f t="shared" si="37"/>
        <v>136000</v>
      </c>
      <c r="F296" s="249">
        <f t="shared" si="38"/>
        <v>136000</v>
      </c>
      <c r="G296" s="198">
        <v>0</v>
      </c>
      <c r="H296" s="172">
        <v>0</v>
      </c>
      <c r="I296" s="172">
        <v>0</v>
      </c>
      <c r="J296" s="199">
        <v>0</v>
      </c>
    </row>
    <row r="297" spans="1:10" ht="39" thickBot="1">
      <c r="A297" s="28" t="s">
        <v>127</v>
      </c>
      <c r="B297" s="24" t="s">
        <v>5</v>
      </c>
      <c r="C297" s="24" t="s">
        <v>60</v>
      </c>
      <c r="D297" s="172">
        <v>38000</v>
      </c>
      <c r="E297" s="172">
        <f t="shared" si="37"/>
        <v>38000</v>
      </c>
      <c r="F297" s="249">
        <f t="shared" si="38"/>
        <v>38000</v>
      </c>
      <c r="G297" s="198">
        <v>0</v>
      </c>
      <c r="H297" s="172">
        <v>0</v>
      </c>
      <c r="I297" s="172">
        <v>0</v>
      </c>
      <c r="J297" s="199">
        <v>0</v>
      </c>
    </row>
    <row r="298" spans="1:10" ht="19.5" customHeight="1" thickBot="1">
      <c r="A298" s="398" t="s">
        <v>428</v>
      </c>
      <c r="B298" s="399"/>
      <c r="C298" s="399"/>
      <c r="D298" s="69">
        <f aca="true" t="shared" si="39" ref="D298:J298">SUM(D286:D297)</f>
        <v>18832500</v>
      </c>
      <c r="E298" s="69">
        <f t="shared" si="39"/>
        <v>18832500</v>
      </c>
      <c r="F298" s="69">
        <f t="shared" si="39"/>
        <v>18832500</v>
      </c>
      <c r="G298" s="70">
        <f t="shared" si="39"/>
        <v>0</v>
      </c>
      <c r="H298" s="70">
        <f t="shared" si="39"/>
        <v>0</v>
      </c>
      <c r="I298" s="70">
        <f t="shared" si="39"/>
        <v>0</v>
      </c>
      <c r="J298" s="71">
        <f t="shared" si="39"/>
        <v>0</v>
      </c>
    </row>
    <row r="299" spans="1:10" ht="19.5" customHeight="1">
      <c r="A299" s="357" t="s">
        <v>70</v>
      </c>
      <c r="B299" s="358"/>
      <c r="C299" s="358"/>
      <c r="D299" s="72">
        <v>165200</v>
      </c>
      <c r="E299" s="72">
        <v>165200</v>
      </c>
      <c r="F299" s="72">
        <v>165200</v>
      </c>
      <c r="G299" s="72"/>
      <c r="H299" s="72"/>
      <c r="I299" s="72"/>
      <c r="J299" s="73"/>
    </row>
    <row r="300" spans="1:10" ht="19.5" customHeight="1">
      <c r="A300" s="376" t="s">
        <v>71</v>
      </c>
      <c r="B300" s="377"/>
      <c r="C300" s="377"/>
      <c r="D300" s="74">
        <f>D298+D299</f>
        <v>18997700</v>
      </c>
      <c r="E300" s="74">
        <f aca="true" t="shared" si="40" ref="E300:J300">E298+E299</f>
        <v>18997700</v>
      </c>
      <c r="F300" s="74">
        <f t="shared" si="40"/>
        <v>18997700</v>
      </c>
      <c r="G300" s="74">
        <f t="shared" si="40"/>
        <v>0</v>
      </c>
      <c r="H300" s="74">
        <f t="shared" si="40"/>
        <v>0</v>
      </c>
      <c r="I300" s="74">
        <f t="shared" si="40"/>
        <v>0</v>
      </c>
      <c r="J300" s="75">
        <f t="shared" si="40"/>
        <v>0</v>
      </c>
    </row>
    <row r="301" spans="1:10" ht="19.5" customHeight="1">
      <c r="A301" s="378" t="s">
        <v>72</v>
      </c>
      <c r="B301" s="379"/>
      <c r="C301" s="379"/>
      <c r="D301" s="379"/>
      <c r="E301" s="379"/>
      <c r="F301" s="379"/>
      <c r="G301" s="379"/>
      <c r="H301" s="379"/>
      <c r="I301" s="379"/>
      <c r="J301" s="380"/>
    </row>
    <row r="302" spans="1:10" ht="19.5" customHeight="1">
      <c r="A302" s="295" t="s">
        <v>455</v>
      </c>
      <c r="B302" s="290" t="s">
        <v>5</v>
      </c>
      <c r="C302" s="290" t="s">
        <v>73</v>
      </c>
      <c r="D302" s="296">
        <v>10000</v>
      </c>
      <c r="E302" s="296">
        <f>D302</f>
        <v>10000</v>
      </c>
      <c r="F302" s="297">
        <f>E302+G302+H302+I302+J302</f>
        <v>10000</v>
      </c>
      <c r="G302" s="331">
        <v>0</v>
      </c>
      <c r="H302" s="296">
        <v>0</v>
      </c>
      <c r="I302" s="296">
        <v>0</v>
      </c>
      <c r="J302" s="332">
        <v>0</v>
      </c>
    </row>
    <row r="303" spans="1:10" ht="19.5" customHeight="1">
      <c r="A303" s="381" t="s">
        <v>74</v>
      </c>
      <c r="B303" s="382"/>
      <c r="C303" s="383"/>
      <c r="D303" s="76">
        <f aca="true" t="shared" si="41" ref="D303:J303">SUM(D302:D302)</f>
        <v>10000</v>
      </c>
      <c r="E303" s="76">
        <f t="shared" si="41"/>
        <v>10000</v>
      </c>
      <c r="F303" s="76">
        <f t="shared" si="41"/>
        <v>10000</v>
      </c>
      <c r="G303" s="76">
        <f t="shared" si="41"/>
        <v>0</v>
      </c>
      <c r="H303" s="76">
        <f t="shared" si="41"/>
        <v>0</v>
      </c>
      <c r="I303" s="76">
        <f t="shared" si="41"/>
        <v>0</v>
      </c>
      <c r="J303" s="77">
        <f t="shared" si="41"/>
        <v>0</v>
      </c>
    </row>
    <row r="304" spans="1:10" ht="19.5" customHeight="1">
      <c r="A304" s="384" t="s">
        <v>75</v>
      </c>
      <c r="B304" s="385"/>
      <c r="C304" s="386"/>
      <c r="D304" s="78">
        <v>500</v>
      </c>
      <c r="E304" s="78">
        <v>500</v>
      </c>
      <c r="F304" s="78">
        <v>500</v>
      </c>
      <c r="G304" s="78"/>
      <c r="H304" s="78"/>
      <c r="I304" s="78"/>
      <c r="J304" s="78"/>
    </row>
    <row r="305" spans="1:10" ht="19.5" customHeight="1" thickBot="1">
      <c r="A305" s="376" t="s">
        <v>76</v>
      </c>
      <c r="B305" s="377"/>
      <c r="C305" s="377"/>
      <c r="D305" s="74">
        <f>D304+D303</f>
        <v>10500</v>
      </c>
      <c r="E305" s="74">
        <f aca="true" t="shared" si="42" ref="E305:J305">E304+E303</f>
        <v>10500</v>
      </c>
      <c r="F305" s="74">
        <f t="shared" si="42"/>
        <v>10500</v>
      </c>
      <c r="G305" s="74">
        <f t="shared" si="42"/>
        <v>0</v>
      </c>
      <c r="H305" s="74">
        <f t="shared" si="42"/>
        <v>0</v>
      </c>
      <c r="I305" s="74">
        <f t="shared" si="42"/>
        <v>0</v>
      </c>
      <c r="J305" s="75">
        <f t="shared" si="42"/>
        <v>0</v>
      </c>
    </row>
    <row r="306" spans="1:10" ht="19.5" customHeight="1" thickBot="1">
      <c r="A306" s="387" t="s">
        <v>77</v>
      </c>
      <c r="B306" s="388"/>
      <c r="C306" s="388"/>
      <c r="D306" s="388"/>
      <c r="E306" s="388"/>
      <c r="F306" s="388"/>
      <c r="G306" s="388"/>
      <c r="H306" s="388"/>
      <c r="I306" s="388"/>
      <c r="J306" s="389"/>
    </row>
    <row r="307" spans="1:10" ht="14.25">
      <c r="A307" s="28" t="s">
        <v>79</v>
      </c>
      <c r="B307" s="24" t="s">
        <v>5</v>
      </c>
      <c r="C307" s="24" t="s">
        <v>78</v>
      </c>
      <c r="D307" s="172">
        <v>1728600</v>
      </c>
      <c r="E307" s="172">
        <f aca="true" t="shared" si="43" ref="E307:E323">D307</f>
        <v>1728600</v>
      </c>
      <c r="F307" s="249">
        <f aca="true" t="shared" si="44" ref="F307:F323">D307+G307+H307+I307+J307</f>
        <v>1728600</v>
      </c>
      <c r="G307" s="198">
        <v>0</v>
      </c>
      <c r="H307" s="172">
        <v>0</v>
      </c>
      <c r="I307" s="172">
        <v>0</v>
      </c>
      <c r="J307" s="199">
        <v>0</v>
      </c>
    </row>
    <row r="308" spans="1:10" ht="14.25">
      <c r="A308" s="28" t="s">
        <v>80</v>
      </c>
      <c r="B308" s="24" t="s">
        <v>5</v>
      </c>
      <c r="C308" s="24" t="s">
        <v>78</v>
      </c>
      <c r="D308" s="172">
        <v>473300</v>
      </c>
      <c r="E308" s="172">
        <f t="shared" si="43"/>
        <v>473300</v>
      </c>
      <c r="F308" s="249">
        <f t="shared" si="44"/>
        <v>473300</v>
      </c>
      <c r="G308" s="198">
        <v>0</v>
      </c>
      <c r="H308" s="172">
        <v>0</v>
      </c>
      <c r="I308" s="172">
        <v>0</v>
      </c>
      <c r="J308" s="199">
        <v>0</v>
      </c>
    </row>
    <row r="309" spans="1:10" ht="14.25">
      <c r="A309" s="28" t="s">
        <v>81</v>
      </c>
      <c r="B309" s="24" t="s">
        <v>5</v>
      </c>
      <c r="C309" s="24" t="s">
        <v>78</v>
      </c>
      <c r="D309" s="172">
        <v>1586200</v>
      </c>
      <c r="E309" s="172">
        <f t="shared" si="43"/>
        <v>1586200</v>
      </c>
      <c r="F309" s="249">
        <f t="shared" si="44"/>
        <v>1586200</v>
      </c>
      <c r="G309" s="198">
        <v>0</v>
      </c>
      <c r="H309" s="172">
        <v>0</v>
      </c>
      <c r="I309" s="172">
        <v>0</v>
      </c>
      <c r="J309" s="199">
        <v>0</v>
      </c>
    </row>
    <row r="310" spans="1:10" ht="14.25">
      <c r="A310" s="28" t="s">
        <v>82</v>
      </c>
      <c r="B310" s="24" t="s">
        <v>5</v>
      </c>
      <c r="C310" s="24" t="s">
        <v>78</v>
      </c>
      <c r="D310" s="172">
        <v>2100000</v>
      </c>
      <c r="E310" s="172">
        <f t="shared" si="43"/>
        <v>2100000</v>
      </c>
      <c r="F310" s="249">
        <f t="shared" si="44"/>
        <v>2100000</v>
      </c>
      <c r="G310" s="198">
        <v>0</v>
      </c>
      <c r="H310" s="172">
        <v>0</v>
      </c>
      <c r="I310" s="172">
        <v>0</v>
      </c>
      <c r="J310" s="199">
        <v>0</v>
      </c>
    </row>
    <row r="311" spans="1:10" ht="14.25">
      <c r="A311" s="28" t="s">
        <v>300</v>
      </c>
      <c r="B311" s="24" t="s">
        <v>5</v>
      </c>
      <c r="C311" s="24" t="s">
        <v>78</v>
      </c>
      <c r="D311" s="172">
        <v>476000</v>
      </c>
      <c r="E311" s="172">
        <f t="shared" si="43"/>
        <v>476000</v>
      </c>
      <c r="F311" s="249">
        <f t="shared" si="44"/>
        <v>476000</v>
      </c>
      <c r="G311" s="198">
        <v>0</v>
      </c>
      <c r="H311" s="172">
        <v>0</v>
      </c>
      <c r="I311" s="172">
        <v>0</v>
      </c>
      <c r="J311" s="199">
        <v>0</v>
      </c>
    </row>
    <row r="312" spans="1:10" ht="25.5">
      <c r="A312" s="250" t="s">
        <v>83</v>
      </c>
      <c r="B312" s="24" t="s">
        <v>5</v>
      </c>
      <c r="C312" s="24" t="s">
        <v>78</v>
      </c>
      <c r="D312" s="251">
        <v>13900</v>
      </c>
      <c r="E312" s="172">
        <f t="shared" si="43"/>
        <v>13900</v>
      </c>
      <c r="F312" s="249">
        <f t="shared" si="44"/>
        <v>13900</v>
      </c>
      <c r="G312" s="252">
        <v>0</v>
      </c>
      <c r="H312" s="251">
        <v>0</v>
      </c>
      <c r="I312" s="251">
        <v>0</v>
      </c>
      <c r="J312" s="253">
        <v>0</v>
      </c>
    </row>
    <row r="313" spans="1:10" ht="25.5">
      <c r="A313" s="250" t="s">
        <v>84</v>
      </c>
      <c r="B313" s="24" t="s">
        <v>5</v>
      </c>
      <c r="C313" s="24" t="s">
        <v>78</v>
      </c>
      <c r="D313" s="251">
        <v>5400</v>
      </c>
      <c r="E313" s="172">
        <f t="shared" si="43"/>
        <v>5400</v>
      </c>
      <c r="F313" s="249">
        <f t="shared" si="44"/>
        <v>5400</v>
      </c>
      <c r="G313" s="252">
        <v>0</v>
      </c>
      <c r="H313" s="251">
        <v>0</v>
      </c>
      <c r="I313" s="251">
        <v>0</v>
      </c>
      <c r="J313" s="253">
        <v>0</v>
      </c>
    </row>
    <row r="314" spans="1:10" ht="38.25" customHeight="1">
      <c r="A314" s="250" t="s">
        <v>85</v>
      </c>
      <c r="B314" s="24" t="s">
        <v>5</v>
      </c>
      <c r="C314" s="24" t="s">
        <v>78</v>
      </c>
      <c r="D314" s="251">
        <v>12400</v>
      </c>
      <c r="E314" s="172">
        <f t="shared" si="43"/>
        <v>12400</v>
      </c>
      <c r="F314" s="249">
        <f t="shared" si="44"/>
        <v>12400</v>
      </c>
      <c r="G314" s="252">
        <v>0</v>
      </c>
      <c r="H314" s="251">
        <v>0</v>
      </c>
      <c r="I314" s="251">
        <v>0</v>
      </c>
      <c r="J314" s="253">
        <v>0</v>
      </c>
    </row>
    <row r="315" spans="1:10" ht="25.5">
      <c r="A315" s="250" t="s">
        <v>89</v>
      </c>
      <c r="B315" s="24" t="s">
        <v>5</v>
      </c>
      <c r="C315" s="24" t="s">
        <v>78</v>
      </c>
      <c r="D315" s="251">
        <v>8600</v>
      </c>
      <c r="E315" s="172">
        <f t="shared" si="43"/>
        <v>8600</v>
      </c>
      <c r="F315" s="249">
        <f t="shared" si="44"/>
        <v>8600</v>
      </c>
      <c r="G315" s="252">
        <v>0</v>
      </c>
      <c r="H315" s="251">
        <v>0</v>
      </c>
      <c r="I315" s="251">
        <v>0</v>
      </c>
      <c r="J315" s="253">
        <v>0</v>
      </c>
    </row>
    <row r="316" spans="1:10" ht="25.5">
      <c r="A316" s="250" t="s">
        <v>409</v>
      </c>
      <c r="B316" s="24" t="s">
        <v>5</v>
      </c>
      <c r="C316" s="24" t="s">
        <v>78</v>
      </c>
      <c r="D316" s="251">
        <v>867600</v>
      </c>
      <c r="E316" s="172">
        <f t="shared" si="43"/>
        <v>867600</v>
      </c>
      <c r="F316" s="249">
        <f t="shared" si="44"/>
        <v>867600</v>
      </c>
      <c r="G316" s="252">
        <v>0</v>
      </c>
      <c r="H316" s="251">
        <v>0</v>
      </c>
      <c r="I316" s="251">
        <v>0</v>
      </c>
      <c r="J316" s="253">
        <v>0</v>
      </c>
    </row>
    <row r="317" spans="1:10" ht="25.5">
      <c r="A317" s="250" t="s">
        <v>86</v>
      </c>
      <c r="B317" s="24" t="s">
        <v>5</v>
      </c>
      <c r="C317" s="24" t="s">
        <v>78</v>
      </c>
      <c r="D317" s="251">
        <v>20163000</v>
      </c>
      <c r="E317" s="172">
        <f t="shared" si="43"/>
        <v>20163000</v>
      </c>
      <c r="F317" s="249">
        <f t="shared" si="44"/>
        <v>20163000</v>
      </c>
      <c r="G317" s="252">
        <v>0</v>
      </c>
      <c r="H317" s="251">
        <v>0</v>
      </c>
      <c r="I317" s="251">
        <v>0</v>
      </c>
      <c r="J317" s="253">
        <v>0</v>
      </c>
    </row>
    <row r="318" spans="1:10" ht="38.25">
      <c r="A318" s="250" t="s">
        <v>87</v>
      </c>
      <c r="B318" s="24" t="s">
        <v>5</v>
      </c>
      <c r="C318" s="24" t="s">
        <v>78</v>
      </c>
      <c r="D318" s="251">
        <v>132000</v>
      </c>
      <c r="E318" s="172">
        <f t="shared" si="43"/>
        <v>132000</v>
      </c>
      <c r="F318" s="249">
        <f t="shared" si="44"/>
        <v>132000</v>
      </c>
      <c r="G318" s="252">
        <v>0</v>
      </c>
      <c r="H318" s="251">
        <v>0</v>
      </c>
      <c r="I318" s="251">
        <v>0</v>
      </c>
      <c r="J318" s="253">
        <v>0</v>
      </c>
    </row>
    <row r="319" spans="1:10" ht="38.25">
      <c r="A319" s="250" t="s">
        <v>88</v>
      </c>
      <c r="B319" s="24" t="s">
        <v>5</v>
      </c>
      <c r="C319" s="24" t="s">
        <v>78</v>
      </c>
      <c r="D319" s="251">
        <v>80000</v>
      </c>
      <c r="E319" s="172">
        <f t="shared" si="43"/>
        <v>80000</v>
      </c>
      <c r="F319" s="249">
        <f t="shared" si="44"/>
        <v>80000</v>
      </c>
      <c r="G319" s="252">
        <v>0</v>
      </c>
      <c r="H319" s="251">
        <v>0</v>
      </c>
      <c r="I319" s="251">
        <v>0</v>
      </c>
      <c r="J319" s="253">
        <v>0</v>
      </c>
    </row>
    <row r="320" spans="1:10" ht="25.5">
      <c r="A320" s="186" t="s">
        <v>143</v>
      </c>
      <c r="B320" s="175" t="s">
        <v>112</v>
      </c>
      <c r="C320" s="155" t="s">
        <v>78</v>
      </c>
      <c r="D320" s="16">
        <v>500</v>
      </c>
      <c r="E320" s="194">
        <f t="shared" si="43"/>
        <v>500</v>
      </c>
      <c r="F320" s="205">
        <f t="shared" si="44"/>
        <v>500</v>
      </c>
      <c r="G320" s="207">
        <v>0</v>
      </c>
      <c r="H320" s="16">
        <v>0</v>
      </c>
      <c r="I320" s="16">
        <v>0</v>
      </c>
      <c r="J320" s="254">
        <v>0</v>
      </c>
    </row>
    <row r="321" spans="1:10" ht="30" customHeight="1">
      <c r="A321" s="28" t="s">
        <v>144</v>
      </c>
      <c r="B321" s="175" t="s">
        <v>5</v>
      </c>
      <c r="C321" s="155" t="s">
        <v>78</v>
      </c>
      <c r="D321" s="16">
        <v>2400</v>
      </c>
      <c r="E321" s="194">
        <f t="shared" si="43"/>
        <v>2400</v>
      </c>
      <c r="F321" s="205">
        <f t="shared" si="44"/>
        <v>2400</v>
      </c>
      <c r="G321" s="198">
        <v>0</v>
      </c>
      <c r="H321" s="16">
        <v>0</v>
      </c>
      <c r="I321" s="16">
        <v>0</v>
      </c>
      <c r="J321" s="254">
        <v>0</v>
      </c>
    </row>
    <row r="322" spans="1:10" ht="25.5">
      <c r="A322" s="250" t="s">
        <v>90</v>
      </c>
      <c r="B322" s="24" t="s">
        <v>5</v>
      </c>
      <c r="C322" s="24" t="s">
        <v>78</v>
      </c>
      <c r="D322" s="251">
        <v>4752</v>
      </c>
      <c r="E322" s="172">
        <f t="shared" si="43"/>
        <v>4752</v>
      </c>
      <c r="F322" s="249">
        <f t="shared" si="44"/>
        <v>4752</v>
      </c>
      <c r="G322" s="252">
        <v>0</v>
      </c>
      <c r="H322" s="251">
        <v>0</v>
      </c>
      <c r="I322" s="251">
        <v>0</v>
      </c>
      <c r="J322" s="253">
        <v>0</v>
      </c>
    </row>
    <row r="323" spans="1:11" ht="24.75" customHeight="1">
      <c r="A323" s="255" t="s">
        <v>91</v>
      </c>
      <c r="B323" s="24" t="s">
        <v>5</v>
      </c>
      <c r="C323" s="24" t="s">
        <v>78</v>
      </c>
      <c r="D323" s="172">
        <v>9000</v>
      </c>
      <c r="E323" s="172">
        <f t="shared" si="43"/>
        <v>9000</v>
      </c>
      <c r="F323" s="249">
        <f t="shared" si="44"/>
        <v>9000</v>
      </c>
      <c r="G323" s="198">
        <v>0</v>
      </c>
      <c r="H323" s="172">
        <v>0</v>
      </c>
      <c r="I323" s="172">
        <v>0</v>
      </c>
      <c r="J323" s="199">
        <v>0</v>
      </c>
      <c r="K323" s="13"/>
    </row>
    <row r="324" spans="1:10" ht="19.5" customHeight="1" thickBot="1">
      <c r="A324" s="354" t="s">
        <v>429</v>
      </c>
      <c r="B324" s="355"/>
      <c r="C324" s="356"/>
      <c r="D324" s="79">
        <f aca="true" t="shared" si="45" ref="D324:J324">SUM(D307:D323)</f>
        <v>27663652</v>
      </c>
      <c r="E324" s="69">
        <f t="shared" si="45"/>
        <v>27663652</v>
      </c>
      <c r="F324" s="69">
        <f t="shared" si="45"/>
        <v>27663652</v>
      </c>
      <c r="G324" s="69">
        <f t="shared" si="45"/>
        <v>0</v>
      </c>
      <c r="H324" s="69">
        <f t="shared" si="45"/>
        <v>0</v>
      </c>
      <c r="I324" s="69">
        <f t="shared" si="45"/>
        <v>0</v>
      </c>
      <c r="J324" s="80">
        <f t="shared" si="45"/>
        <v>0</v>
      </c>
    </row>
    <row r="325" spans="1:10" ht="19.5" customHeight="1">
      <c r="A325" s="357" t="s">
        <v>92</v>
      </c>
      <c r="B325" s="358"/>
      <c r="C325" s="358"/>
      <c r="D325" s="72">
        <v>110400</v>
      </c>
      <c r="E325" s="72">
        <v>110400</v>
      </c>
      <c r="F325" s="72">
        <v>110400</v>
      </c>
      <c r="G325" s="72"/>
      <c r="H325" s="72"/>
      <c r="I325" s="72"/>
      <c r="J325" s="73"/>
    </row>
    <row r="326" spans="1:10" ht="19.5" customHeight="1" thickBot="1">
      <c r="A326" s="395" t="s">
        <v>93</v>
      </c>
      <c r="B326" s="396"/>
      <c r="C326" s="397"/>
      <c r="D326" s="74">
        <f>D324+D325</f>
        <v>27774052</v>
      </c>
      <c r="E326" s="74">
        <f aca="true" t="shared" si="46" ref="E326:J326">E324+E325</f>
        <v>27774052</v>
      </c>
      <c r="F326" s="74">
        <f t="shared" si="46"/>
        <v>27774052</v>
      </c>
      <c r="G326" s="74">
        <f t="shared" si="46"/>
        <v>0</v>
      </c>
      <c r="H326" s="74">
        <f t="shared" si="46"/>
        <v>0</v>
      </c>
      <c r="I326" s="74">
        <f t="shared" si="46"/>
        <v>0</v>
      </c>
      <c r="J326" s="75">
        <f t="shared" si="46"/>
        <v>0</v>
      </c>
    </row>
    <row r="327" spans="1:10" ht="19.5" customHeight="1" thickBot="1">
      <c r="A327" s="340" t="s">
        <v>94</v>
      </c>
      <c r="B327" s="341"/>
      <c r="C327" s="341"/>
      <c r="D327" s="341"/>
      <c r="E327" s="341"/>
      <c r="F327" s="341"/>
      <c r="G327" s="341"/>
      <c r="H327" s="341"/>
      <c r="I327" s="341"/>
      <c r="J327" s="342"/>
    </row>
    <row r="328" spans="1:10" ht="51">
      <c r="A328" s="28" t="s">
        <v>96</v>
      </c>
      <c r="B328" s="24" t="s">
        <v>5</v>
      </c>
      <c r="C328" s="24" t="s">
        <v>95</v>
      </c>
      <c r="D328" s="172">
        <v>24000000</v>
      </c>
      <c r="E328" s="172">
        <f>D328</f>
        <v>24000000</v>
      </c>
      <c r="F328" s="256">
        <f>D328+G328+H328+I328+J328</f>
        <v>24000000</v>
      </c>
      <c r="G328" s="257">
        <v>0</v>
      </c>
      <c r="H328" s="172">
        <v>0</v>
      </c>
      <c r="I328" s="172">
        <v>0</v>
      </c>
      <c r="J328" s="199">
        <v>0</v>
      </c>
    </row>
    <row r="329" spans="1:10" ht="70.5" customHeight="1">
      <c r="A329" s="28" t="s">
        <v>97</v>
      </c>
      <c r="B329" s="24" t="s">
        <v>5</v>
      </c>
      <c r="C329" s="24" t="s">
        <v>95</v>
      </c>
      <c r="D329" s="172">
        <v>385600</v>
      </c>
      <c r="E329" s="172">
        <f>D329</f>
        <v>385600</v>
      </c>
      <c r="F329" s="256">
        <f>D329+G329+H329+I329+J329</f>
        <v>385600</v>
      </c>
      <c r="G329" s="257">
        <v>0</v>
      </c>
      <c r="H329" s="172">
        <v>0</v>
      </c>
      <c r="I329" s="172">
        <v>0</v>
      </c>
      <c r="J329" s="199">
        <v>0</v>
      </c>
    </row>
    <row r="330" spans="1:10" ht="55.5" customHeight="1">
      <c r="A330" s="28" t="s">
        <v>98</v>
      </c>
      <c r="B330" s="24" t="s">
        <v>5</v>
      </c>
      <c r="C330" s="24" t="s">
        <v>95</v>
      </c>
      <c r="D330" s="172">
        <v>116400</v>
      </c>
      <c r="E330" s="172">
        <f>D330</f>
        <v>116400</v>
      </c>
      <c r="F330" s="256">
        <f>D330+G330+H330+I330+J330</f>
        <v>116400</v>
      </c>
      <c r="G330" s="257">
        <v>0</v>
      </c>
      <c r="H330" s="172">
        <v>0</v>
      </c>
      <c r="I330" s="172">
        <v>0</v>
      </c>
      <c r="J330" s="199">
        <v>0</v>
      </c>
    </row>
    <row r="331" spans="1:10" ht="38.25">
      <c r="A331" s="28" t="s">
        <v>167</v>
      </c>
      <c r="B331" s="24" t="s">
        <v>5</v>
      </c>
      <c r="C331" s="24" t="s">
        <v>95</v>
      </c>
      <c r="D331" s="172">
        <v>1506000</v>
      </c>
      <c r="E331" s="172">
        <f>D331</f>
        <v>1506000</v>
      </c>
      <c r="F331" s="256">
        <f>D331+G331+H331+I331+J331</f>
        <v>1506000</v>
      </c>
      <c r="G331" s="257">
        <v>0</v>
      </c>
      <c r="H331" s="172">
        <v>0</v>
      </c>
      <c r="I331" s="172">
        <v>0</v>
      </c>
      <c r="J331" s="199">
        <v>0</v>
      </c>
    </row>
    <row r="332" spans="1:10" ht="38.25">
      <c r="A332" s="28" t="s">
        <v>223</v>
      </c>
      <c r="B332" s="24" t="s">
        <v>5</v>
      </c>
      <c r="C332" s="24" t="s">
        <v>95</v>
      </c>
      <c r="D332" s="172">
        <v>6485000</v>
      </c>
      <c r="E332" s="172">
        <f>D332</f>
        <v>6485000</v>
      </c>
      <c r="F332" s="256">
        <f>D332+G332+H332+I332+J332</f>
        <v>6485000</v>
      </c>
      <c r="G332" s="257">
        <v>0</v>
      </c>
      <c r="H332" s="172">
        <v>0</v>
      </c>
      <c r="I332" s="172">
        <v>0</v>
      </c>
      <c r="J332" s="199">
        <v>0</v>
      </c>
    </row>
    <row r="333" spans="1:10" ht="19.5" customHeight="1">
      <c r="A333" s="343" t="s">
        <v>99</v>
      </c>
      <c r="B333" s="344"/>
      <c r="C333" s="344"/>
      <c r="D333" s="81">
        <f aca="true" t="shared" si="47" ref="D333:J333">SUM(D328:D332)</f>
        <v>32493000</v>
      </c>
      <c r="E333" s="81">
        <f t="shared" si="47"/>
        <v>32493000</v>
      </c>
      <c r="F333" s="82">
        <f t="shared" si="47"/>
        <v>32493000</v>
      </c>
      <c r="G333" s="83">
        <f t="shared" si="47"/>
        <v>0</v>
      </c>
      <c r="H333" s="81">
        <f t="shared" si="47"/>
        <v>0</v>
      </c>
      <c r="I333" s="81">
        <f t="shared" si="47"/>
        <v>0</v>
      </c>
      <c r="J333" s="84">
        <f t="shared" si="47"/>
        <v>0</v>
      </c>
    </row>
    <row r="334" spans="1:10" ht="19.5" customHeight="1">
      <c r="A334" s="334" t="s">
        <v>100</v>
      </c>
      <c r="B334" s="335"/>
      <c r="C334" s="335"/>
      <c r="D334" s="85">
        <v>15300</v>
      </c>
      <c r="E334" s="85">
        <v>15300</v>
      </c>
      <c r="F334" s="85">
        <v>15300</v>
      </c>
      <c r="G334" s="86">
        <v>0</v>
      </c>
      <c r="H334" s="85">
        <v>0</v>
      </c>
      <c r="I334" s="85">
        <v>0</v>
      </c>
      <c r="J334" s="87">
        <v>0</v>
      </c>
    </row>
    <row r="335" spans="1:10" ht="19.5" customHeight="1" thickBot="1">
      <c r="A335" s="336" t="s">
        <v>101</v>
      </c>
      <c r="B335" s="337"/>
      <c r="C335" s="337"/>
      <c r="D335" s="88">
        <f>D333+D334</f>
        <v>32508300</v>
      </c>
      <c r="E335" s="88">
        <f aca="true" t="shared" si="48" ref="E335:J335">E333+E334</f>
        <v>32508300</v>
      </c>
      <c r="F335" s="89">
        <f t="shared" si="48"/>
        <v>32508300</v>
      </c>
      <c r="G335" s="90">
        <f t="shared" si="48"/>
        <v>0</v>
      </c>
      <c r="H335" s="88">
        <f t="shared" si="48"/>
        <v>0</v>
      </c>
      <c r="I335" s="88">
        <f t="shared" si="48"/>
        <v>0</v>
      </c>
      <c r="J335" s="91">
        <f t="shared" si="48"/>
        <v>0</v>
      </c>
    </row>
    <row r="336" spans="1:10" ht="39" customHeight="1" thickBot="1">
      <c r="A336" s="359" t="s">
        <v>413</v>
      </c>
      <c r="B336" s="360"/>
      <c r="C336" s="360"/>
      <c r="D336" s="135">
        <f>D339+D351+D364+D417+D422</f>
        <v>67773088</v>
      </c>
      <c r="E336" s="135">
        <f aca="true" t="shared" si="49" ref="E336:J336">E339+E351+E364+E417+E422</f>
        <v>67773088</v>
      </c>
      <c r="F336" s="135">
        <f t="shared" si="49"/>
        <v>151412705</v>
      </c>
      <c r="G336" s="135">
        <f t="shared" si="49"/>
        <v>83639617</v>
      </c>
      <c r="H336" s="135">
        <f t="shared" si="49"/>
        <v>0</v>
      </c>
      <c r="I336" s="135">
        <f t="shared" si="49"/>
        <v>0</v>
      </c>
      <c r="J336" s="135">
        <f t="shared" si="49"/>
        <v>0</v>
      </c>
    </row>
    <row r="337" spans="1:10" ht="15" hidden="1" thickBot="1">
      <c r="A337" s="361" t="s">
        <v>47</v>
      </c>
      <c r="B337" s="362"/>
      <c r="C337" s="362"/>
      <c r="D337" s="362"/>
      <c r="E337" s="362"/>
      <c r="F337" s="362"/>
      <c r="G337" s="362"/>
      <c r="H337" s="362"/>
      <c r="I337" s="362"/>
      <c r="J337" s="363"/>
    </row>
    <row r="338" spans="1:10" ht="15" hidden="1" thickBot="1">
      <c r="A338" s="136"/>
      <c r="B338" s="137"/>
      <c r="C338" s="137"/>
      <c r="D338" s="138"/>
      <c r="E338" s="138"/>
      <c r="F338" s="139"/>
      <c r="G338" s="140"/>
      <c r="H338" s="138"/>
      <c r="I338" s="138"/>
      <c r="J338" s="141"/>
    </row>
    <row r="339" spans="1:10" ht="15" hidden="1" thickBot="1">
      <c r="A339" s="343" t="s">
        <v>414</v>
      </c>
      <c r="B339" s="344"/>
      <c r="C339" s="344"/>
      <c r="D339" s="76">
        <f aca="true" t="shared" si="50" ref="D339:J339">SUM(D338:D338)</f>
        <v>0</v>
      </c>
      <c r="E339" s="76">
        <f t="shared" si="50"/>
        <v>0</v>
      </c>
      <c r="F339" s="76">
        <f t="shared" si="50"/>
        <v>0</v>
      </c>
      <c r="G339" s="76">
        <f t="shared" si="50"/>
        <v>0</v>
      </c>
      <c r="H339" s="76">
        <f t="shared" si="50"/>
        <v>0</v>
      </c>
      <c r="I339" s="76">
        <f t="shared" si="50"/>
        <v>0</v>
      </c>
      <c r="J339" s="76">
        <f t="shared" si="50"/>
        <v>0</v>
      </c>
    </row>
    <row r="340" spans="1:10" ht="15.75" hidden="1" thickBot="1">
      <c r="A340" s="334" t="s">
        <v>415</v>
      </c>
      <c r="B340" s="335"/>
      <c r="C340" s="335"/>
      <c r="D340" s="142"/>
      <c r="E340" s="142"/>
      <c r="F340" s="143"/>
      <c r="G340" s="144"/>
      <c r="H340" s="142"/>
      <c r="I340" s="142"/>
      <c r="J340" s="145"/>
    </row>
    <row r="341" spans="1:10" ht="15" hidden="1" thickBot="1">
      <c r="A341" s="336" t="s">
        <v>416</v>
      </c>
      <c r="B341" s="337"/>
      <c r="C341" s="337"/>
      <c r="D341" s="88">
        <f>D340+D339</f>
        <v>0</v>
      </c>
      <c r="E341" s="88">
        <f aca="true" t="shared" si="51" ref="E341:J341">E340+E339</f>
        <v>0</v>
      </c>
      <c r="F341" s="88">
        <f t="shared" si="51"/>
        <v>0</v>
      </c>
      <c r="G341" s="88">
        <f t="shared" si="51"/>
        <v>0</v>
      </c>
      <c r="H341" s="88">
        <f t="shared" si="51"/>
        <v>0</v>
      </c>
      <c r="I341" s="88">
        <f t="shared" si="51"/>
        <v>0</v>
      </c>
      <c r="J341" s="88">
        <f t="shared" si="51"/>
        <v>0</v>
      </c>
    </row>
    <row r="342" spans="1:10" ht="19.5" customHeight="1" thickBot="1">
      <c r="A342" s="340" t="s">
        <v>430</v>
      </c>
      <c r="B342" s="341"/>
      <c r="C342" s="341"/>
      <c r="D342" s="341"/>
      <c r="E342" s="341"/>
      <c r="F342" s="341"/>
      <c r="G342" s="341"/>
      <c r="H342" s="341"/>
      <c r="I342" s="341"/>
      <c r="J342" s="342"/>
    </row>
    <row r="343" spans="1:10" ht="25.5">
      <c r="A343" s="28" t="s">
        <v>324</v>
      </c>
      <c r="B343" s="24" t="s">
        <v>5</v>
      </c>
      <c r="C343" s="24" t="s">
        <v>431</v>
      </c>
      <c r="D343" s="234">
        <v>1607158</v>
      </c>
      <c r="E343" s="234">
        <f aca="true" t="shared" si="52" ref="E343:E350">D343</f>
        <v>1607158</v>
      </c>
      <c r="F343" s="235">
        <f aca="true" t="shared" si="53" ref="F343:F350">D343+G343+H343+I343+J343</f>
        <v>3214316</v>
      </c>
      <c r="G343" s="234">
        <v>1607158</v>
      </c>
      <c r="H343" s="234">
        <v>0</v>
      </c>
      <c r="I343" s="234">
        <v>0</v>
      </c>
      <c r="J343" s="237">
        <v>0</v>
      </c>
    </row>
    <row r="344" spans="1:10" ht="25.5">
      <c r="A344" s="28" t="s">
        <v>325</v>
      </c>
      <c r="B344" s="24" t="s">
        <v>5</v>
      </c>
      <c r="C344" s="24" t="s">
        <v>431</v>
      </c>
      <c r="D344" s="234">
        <v>157080</v>
      </c>
      <c r="E344" s="234">
        <f t="shared" si="52"/>
        <v>157080</v>
      </c>
      <c r="F344" s="235">
        <f t="shared" si="53"/>
        <v>314160</v>
      </c>
      <c r="G344" s="234">
        <v>157080</v>
      </c>
      <c r="H344" s="234">
        <v>0</v>
      </c>
      <c r="I344" s="234">
        <v>0</v>
      </c>
      <c r="J344" s="237">
        <v>0</v>
      </c>
    </row>
    <row r="345" spans="1:10" ht="38.25">
      <c r="A345" s="28" t="s">
        <v>326</v>
      </c>
      <c r="B345" s="24" t="s">
        <v>5</v>
      </c>
      <c r="C345" s="24" t="s">
        <v>431</v>
      </c>
      <c r="D345" s="234">
        <v>17066</v>
      </c>
      <c r="E345" s="234">
        <f t="shared" si="52"/>
        <v>17066</v>
      </c>
      <c r="F345" s="235">
        <f t="shared" si="53"/>
        <v>34132</v>
      </c>
      <c r="G345" s="234">
        <v>17066</v>
      </c>
      <c r="H345" s="234">
        <v>0</v>
      </c>
      <c r="I345" s="234">
        <v>0</v>
      </c>
      <c r="J345" s="237">
        <v>0</v>
      </c>
    </row>
    <row r="346" spans="1:10" ht="38.25">
      <c r="A346" s="28" t="s">
        <v>327</v>
      </c>
      <c r="B346" s="24" t="s">
        <v>5</v>
      </c>
      <c r="C346" s="24" t="s">
        <v>431</v>
      </c>
      <c r="D346" s="234">
        <v>11946</v>
      </c>
      <c r="E346" s="234">
        <f t="shared" si="52"/>
        <v>11946</v>
      </c>
      <c r="F346" s="235">
        <f t="shared" si="53"/>
        <v>23892</v>
      </c>
      <c r="G346" s="234">
        <v>11946</v>
      </c>
      <c r="H346" s="234">
        <v>0</v>
      </c>
      <c r="I346" s="234">
        <v>0</v>
      </c>
      <c r="J346" s="237">
        <v>0</v>
      </c>
    </row>
    <row r="347" spans="1:10" ht="25.5">
      <c r="A347" s="206" t="s">
        <v>328</v>
      </c>
      <c r="B347" s="24" t="s">
        <v>5</v>
      </c>
      <c r="C347" s="24" t="s">
        <v>431</v>
      </c>
      <c r="D347" s="234">
        <v>5060232</v>
      </c>
      <c r="E347" s="234">
        <f t="shared" si="52"/>
        <v>5060232</v>
      </c>
      <c r="F347" s="235">
        <f t="shared" si="53"/>
        <v>10120464</v>
      </c>
      <c r="G347" s="234">
        <v>5060232</v>
      </c>
      <c r="H347" s="234">
        <v>0</v>
      </c>
      <c r="I347" s="234">
        <v>0</v>
      </c>
      <c r="J347" s="237">
        <v>0</v>
      </c>
    </row>
    <row r="348" spans="1:10" ht="25.5">
      <c r="A348" s="206" t="s">
        <v>329</v>
      </c>
      <c r="B348" s="24" t="s">
        <v>5</v>
      </c>
      <c r="C348" s="24" t="s">
        <v>431</v>
      </c>
      <c r="D348" s="234">
        <v>354739</v>
      </c>
      <c r="E348" s="234">
        <f t="shared" si="52"/>
        <v>354739</v>
      </c>
      <c r="F348" s="235">
        <f t="shared" si="53"/>
        <v>709478</v>
      </c>
      <c r="G348" s="234">
        <v>354739</v>
      </c>
      <c r="H348" s="234">
        <v>0</v>
      </c>
      <c r="I348" s="234">
        <v>0</v>
      </c>
      <c r="J348" s="237">
        <v>0</v>
      </c>
    </row>
    <row r="349" spans="1:10" ht="38.25">
      <c r="A349" s="206" t="s">
        <v>330</v>
      </c>
      <c r="B349" s="24" t="s">
        <v>5</v>
      </c>
      <c r="C349" s="24" t="s">
        <v>431</v>
      </c>
      <c r="D349" s="234">
        <v>53859</v>
      </c>
      <c r="E349" s="234">
        <f t="shared" si="52"/>
        <v>53859</v>
      </c>
      <c r="F349" s="235">
        <f t="shared" si="53"/>
        <v>107718</v>
      </c>
      <c r="G349" s="234">
        <v>53859</v>
      </c>
      <c r="H349" s="234">
        <v>0</v>
      </c>
      <c r="I349" s="234">
        <v>0</v>
      </c>
      <c r="J349" s="237">
        <v>0</v>
      </c>
    </row>
    <row r="350" spans="1:10" ht="39" thickBot="1">
      <c r="A350" s="206" t="s">
        <v>331</v>
      </c>
      <c r="B350" s="24" t="s">
        <v>5</v>
      </c>
      <c r="C350" s="24" t="s">
        <v>431</v>
      </c>
      <c r="D350" s="234">
        <v>37702</v>
      </c>
      <c r="E350" s="234">
        <f t="shared" si="52"/>
        <v>37702</v>
      </c>
      <c r="F350" s="235">
        <f t="shared" si="53"/>
        <v>75404</v>
      </c>
      <c r="G350" s="234">
        <v>37702</v>
      </c>
      <c r="H350" s="234">
        <v>0</v>
      </c>
      <c r="I350" s="234">
        <v>0</v>
      </c>
      <c r="J350" s="237">
        <v>0</v>
      </c>
    </row>
    <row r="351" spans="1:10" ht="19.5" customHeight="1">
      <c r="A351" s="338" t="s">
        <v>432</v>
      </c>
      <c r="B351" s="339"/>
      <c r="C351" s="339"/>
      <c r="D351" s="146">
        <f>SUM(D343:D350)</f>
        <v>7299782</v>
      </c>
      <c r="E351" s="146">
        <f aca="true" t="shared" si="54" ref="E351:J351">SUM(E343:E350)</f>
        <v>7299782</v>
      </c>
      <c r="F351" s="146">
        <f t="shared" si="54"/>
        <v>14599564</v>
      </c>
      <c r="G351" s="146">
        <f t="shared" si="54"/>
        <v>7299782</v>
      </c>
      <c r="H351" s="146">
        <f t="shared" si="54"/>
        <v>0</v>
      </c>
      <c r="I351" s="146">
        <f t="shared" si="54"/>
        <v>0</v>
      </c>
      <c r="J351" s="146">
        <f t="shared" si="54"/>
        <v>0</v>
      </c>
    </row>
    <row r="352" spans="1:10" ht="19.5" customHeight="1">
      <c r="A352" s="334" t="s">
        <v>433</v>
      </c>
      <c r="B352" s="335"/>
      <c r="C352" s="335"/>
      <c r="D352" s="142">
        <v>10000</v>
      </c>
      <c r="E352" s="142">
        <v>10000</v>
      </c>
      <c r="F352" s="143">
        <v>10000</v>
      </c>
      <c r="G352" s="144"/>
      <c r="H352" s="142"/>
      <c r="I352" s="142"/>
      <c r="J352" s="145"/>
    </row>
    <row r="353" spans="1:10" ht="19.5" customHeight="1" thickBot="1">
      <c r="A353" s="336" t="s">
        <v>417</v>
      </c>
      <c r="B353" s="337"/>
      <c r="C353" s="337"/>
      <c r="D353" s="88">
        <f>D352+D351</f>
        <v>7309782</v>
      </c>
      <c r="E353" s="88">
        <f aca="true" t="shared" si="55" ref="E353:J353">E352+E351</f>
        <v>7309782</v>
      </c>
      <c r="F353" s="88">
        <f t="shared" si="55"/>
        <v>14609564</v>
      </c>
      <c r="G353" s="88">
        <f t="shared" si="55"/>
        <v>7299782</v>
      </c>
      <c r="H353" s="88">
        <f t="shared" si="55"/>
        <v>0</v>
      </c>
      <c r="I353" s="88">
        <f t="shared" si="55"/>
        <v>0</v>
      </c>
      <c r="J353" s="91">
        <f t="shared" si="55"/>
        <v>0</v>
      </c>
    </row>
    <row r="354" spans="1:10" ht="19.5" customHeight="1" thickBot="1">
      <c r="A354" s="340" t="s">
        <v>59</v>
      </c>
      <c r="B354" s="341"/>
      <c r="C354" s="341"/>
      <c r="D354" s="341"/>
      <c r="E354" s="341"/>
      <c r="F354" s="341"/>
      <c r="G354" s="341"/>
      <c r="H354" s="341"/>
      <c r="I354" s="341"/>
      <c r="J354" s="342"/>
    </row>
    <row r="355" spans="1:10" ht="38.25">
      <c r="A355" s="258" t="s">
        <v>262</v>
      </c>
      <c r="B355" s="24" t="s">
        <v>5</v>
      </c>
      <c r="C355" s="24" t="s">
        <v>434</v>
      </c>
      <c r="D355" s="172">
        <v>328350</v>
      </c>
      <c r="E355" s="172">
        <f aca="true" t="shared" si="56" ref="E355:E363">D355</f>
        <v>328350</v>
      </c>
      <c r="F355" s="249">
        <f aca="true" t="shared" si="57" ref="F355:F363">D355+G355+H355+I355+J355</f>
        <v>656700</v>
      </c>
      <c r="G355" s="172">
        <v>328350</v>
      </c>
      <c r="H355" s="201">
        <v>0</v>
      </c>
      <c r="I355" s="201">
        <v>0</v>
      </c>
      <c r="J355" s="202">
        <v>0</v>
      </c>
    </row>
    <row r="356" spans="1:10" ht="38.25">
      <c r="A356" s="258" t="s">
        <v>228</v>
      </c>
      <c r="B356" s="24" t="s">
        <v>5</v>
      </c>
      <c r="C356" s="24" t="s">
        <v>434</v>
      </c>
      <c r="D356" s="172">
        <v>2135781</v>
      </c>
      <c r="E356" s="172">
        <f t="shared" si="56"/>
        <v>2135781</v>
      </c>
      <c r="F356" s="249">
        <f t="shared" si="57"/>
        <v>5435781</v>
      </c>
      <c r="G356" s="198">
        <v>3300000</v>
      </c>
      <c r="H356" s="259">
        <v>0</v>
      </c>
      <c r="I356" s="259">
        <v>0</v>
      </c>
      <c r="J356" s="172">
        <v>0</v>
      </c>
    </row>
    <row r="357" spans="1:10" ht="51">
      <c r="A357" s="258" t="s">
        <v>229</v>
      </c>
      <c r="B357" s="24" t="s">
        <v>5</v>
      </c>
      <c r="C357" s="24" t="s">
        <v>434</v>
      </c>
      <c r="D357" s="172">
        <v>43519</v>
      </c>
      <c r="E357" s="172">
        <f t="shared" si="56"/>
        <v>43519</v>
      </c>
      <c r="F357" s="249">
        <f t="shared" si="57"/>
        <v>131519</v>
      </c>
      <c r="G357" s="198">
        <v>88000</v>
      </c>
      <c r="H357" s="201">
        <v>0</v>
      </c>
      <c r="I357" s="201">
        <v>0</v>
      </c>
      <c r="J357" s="202">
        <v>0</v>
      </c>
    </row>
    <row r="358" spans="1:10" ht="51">
      <c r="A358" s="258" t="s">
        <v>230</v>
      </c>
      <c r="B358" s="24" t="s">
        <v>5</v>
      </c>
      <c r="C358" s="24" t="s">
        <v>434</v>
      </c>
      <c r="D358" s="172">
        <v>15440</v>
      </c>
      <c r="E358" s="172">
        <f t="shared" si="56"/>
        <v>15440</v>
      </c>
      <c r="F358" s="249">
        <f t="shared" si="57"/>
        <v>46440</v>
      </c>
      <c r="G358" s="198">
        <v>31000</v>
      </c>
      <c r="H358" s="259">
        <v>0</v>
      </c>
      <c r="I358" s="259">
        <v>0</v>
      </c>
      <c r="J358" s="172">
        <v>0</v>
      </c>
    </row>
    <row r="359" spans="1:10" ht="14.25">
      <c r="A359" s="171" t="s">
        <v>295</v>
      </c>
      <c r="B359" s="24" t="s">
        <v>5</v>
      </c>
      <c r="C359" s="24" t="s">
        <v>434</v>
      </c>
      <c r="D359" s="198">
        <v>553065</v>
      </c>
      <c r="E359" s="172">
        <f t="shared" si="56"/>
        <v>553065</v>
      </c>
      <c r="F359" s="249">
        <f t="shared" si="57"/>
        <v>1106130</v>
      </c>
      <c r="G359" s="198">
        <v>553065</v>
      </c>
      <c r="H359" s="16">
        <v>0</v>
      </c>
      <c r="I359" s="16">
        <v>0</v>
      </c>
      <c r="J359" s="254">
        <v>0</v>
      </c>
    </row>
    <row r="360" spans="1:10" ht="14.25">
      <c r="A360" s="171" t="s">
        <v>296</v>
      </c>
      <c r="B360" s="24" t="s">
        <v>5</v>
      </c>
      <c r="C360" s="24" t="s">
        <v>434</v>
      </c>
      <c r="D360" s="198">
        <v>12290374</v>
      </c>
      <c r="E360" s="172">
        <f t="shared" si="56"/>
        <v>12290374</v>
      </c>
      <c r="F360" s="249">
        <f t="shared" si="57"/>
        <v>30940374</v>
      </c>
      <c r="G360" s="260">
        <v>18650000</v>
      </c>
      <c r="H360" s="16">
        <v>0</v>
      </c>
      <c r="I360" s="16">
        <v>0</v>
      </c>
      <c r="J360" s="254">
        <v>0</v>
      </c>
    </row>
    <row r="361" spans="1:10" ht="25.5">
      <c r="A361" s="171" t="s">
        <v>297</v>
      </c>
      <c r="B361" s="24" t="s">
        <v>5</v>
      </c>
      <c r="C361" s="24" t="s">
        <v>434</v>
      </c>
      <c r="D361" s="198">
        <v>122903</v>
      </c>
      <c r="E361" s="172">
        <f t="shared" si="56"/>
        <v>122903</v>
      </c>
      <c r="F361" s="249">
        <f t="shared" si="57"/>
        <v>297903</v>
      </c>
      <c r="G361" s="260">
        <v>175000</v>
      </c>
      <c r="H361" s="16">
        <v>0</v>
      </c>
      <c r="I361" s="16">
        <v>0</v>
      </c>
      <c r="J361" s="254">
        <v>0</v>
      </c>
    </row>
    <row r="362" spans="1:10" ht="25.5">
      <c r="A362" s="171" t="s">
        <v>298</v>
      </c>
      <c r="B362" s="24" t="s">
        <v>5</v>
      </c>
      <c r="C362" s="24" t="s">
        <v>434</v>
      </c>
      <c r="D362" s="198">
        <v>61450</v>
      </c>
      <c r="E362" s="172">
        <f t="shared" si="56"/>
        <v>61450</v>
      </c>
      <c r="F362" s="249">
        <f t="shared" si="57"/>
        <v>148950</v>
      </c>
      <c r="G362" s="260">
        <v>87500</v>
      </c>
      <c r="H362" s="16">
        <v>0</v>
      </c>
      <c r="I362" s="16">
        <v>0</v>
      </c>
      <c r="J362" s="254">
        <v>0</v>
      </c>
    </row>
    <row r="363" spans="1:10" ht="26.25" thickBot="1">
      <c r="A363" s="171" t="s">
        <v>299</v>
      </c>
      <c r="B363" s="24" t="s">
        <v>5</v>
      </c>
      <c r="C363" s="24" t="s">
        <v>434</v>
      </c>
      <c r="D363" s="198">
        <v>1000</v>
      </c>
      <c r="E363" s="172">
        <f t="shared" si="56"/>
        <v>1000</v>
      </c>
      <c r="F363" s="249">
        <f t="shared" si="57"/>
        <v>7501000</v>
      </c>
      <c r="G363" s="198">
        <v>7500000</v>
      </c>
      <c r="H363" s="172">
        <v>0</v>
      </c>
      <c r="I363" s="172">
        <v>0</v>
      </c>
      <c r="J363" s="199">
        <v>0</v>
      </c>
    </row>
    <row r="364" spans="1:10" ht="19.5" customHeight="1">
      <c r="A364" s="338" t="s">
        <v>435</v>
      </c>
      <c r="B364" s="339"/>
      <c r="C364" s="339"/>
      <c r="D364" s="146">
        <f aca="true" t="shared" si="58" ref="D364:J364">SUM(D355:D363)</f>
        <v>15551882</v>
      </c>
      <c r="E364" s="146">
        <f t="shared" si="58"/>
        <v>15551882</v>
      </c>
      <c r="F364" s="146">
        <f t="shared" si="58"/>
        <v>46264797</v>
      </c>
      <c r="G364" s="146">
        <f t="shared" si="58"/>
        <v>30712915</v>
      </c>
      <c r="H364" s="146">
        <f t="shared" si="58"/>
        <v>0</v>
      </c>
      <c r="I364" s="146">
        <f t="shared" si="58"/>
        <v>0</v>
      </c>
      <c r="J364" s="146">
        <f t="shared" si="58"/>
        <v>0</v>
      </c>
    </row>
    <row r="365" spans="1:10" ht="19.5" customHeight="1">
      <c r="A365" s="334" t="s">
        <v>436</v>
      </c>
      <c r="B365" s="335"/>
      <c r="C365" s="335"/>
      <c r="D365" s="142">
        <v>40700</v>
      </c>
      <c r="E365" s="142">
        <v>40700</v>
      </c>
      <c r="F365" s="143">
        <v>40700</v>
      </c>
      <c r="G365" s="144"/>
      <c r="H365" s="142"/>
      <c r="I365" s="142"/>
      <c r="J365" s="145"/>
    </row>
    <row r="366" spans="1:10" ht="19.5" customHeight="1" thickBot="1">
      <c r="A366" s="336" t="s">
        <v>418</v>
      </c>
      <c r="B366" s="337"/>
      <c r="C366" s="337"/>
      <c r="D366" s="88">
        <f>D365+D364</f>
        <v>15592582</v>
      </c>
      <c r="E366" s="88">
        <f aca="true" t="shared" si="59" ref="E366:J366">E365+E364</f>
        <v>15592582</v>
      </c>
      <c r="F366" s="88">
        <f t="shared" si="59"/>
        <v>46305497</v>
      </c>
      <c r="G366" s="88">
        <f t="shared" si="59"/>
        <v>30712915</v>
      </c>
      <c r="H366" s="88">
        <f t="shared" si="59"/>
        <v>0</v>
      </c>
      <c r="I366" s="88">
        <f t="shared" si="59"/>
        <v>0</v>
      </c>
      <c r="J366" s="91">
        <f t="shared" si="59"/>
        <v>0</v>
      </c>
    </row>
    <row r="367" spans="1:10" ht="19.5" customHeight="1" thickBot="1">
      <c r="A367" s="340" t="s">
        <v>77</v>
      </c>
      <c r="B367" s="341"/>
      <c r="C367" s="341"/>
      <c r="D367" s="341"/>
      <c r="E367" s="341"/>
      <c r="F367" s="341"/>
      <c r="G367" s="341"/>
      <c r="H367" s="341"/>
      <c r="I367" s="341"/>
      <c r="J367" s="342"/>
    </row>
    <row r="368" spans="1:10" ht="25.5">
      <c r="A368" s="182" t="s">
        <v>333</v>
      </c>
      <c r="B368" s="24" t="s">
        <v>5</v>
      </c>
      <c r="C368" s="24" t="s">
        <v>437</v>
      </c>
      <c r="D368" s="261">
        <v>65000</v>
      </c>
      <c r="E368" s="172">
        <f aca="true" t="shared" si="60" ref="E368:E416">D368</f>
        <v>65000</v>
      </c>
      <c r="F368" s="249">
        <f aca="true" t="shared" si="61" ref="F368:F416">D368+G368+H368+I368+J368</f>
        <v>130000</v>
      </c>
      <c r="G368" s="261">
        <v>65000</v>
      </c>
      <c r="H368" s="251">
        <v>0</v>
      </c>
      <c r="I368" s="251">
        <v>0</v>
      </c>
      <c r="J368" s="253">
        <v>0</v>
      </c>
    </row>
    <row r="369" spans="1:10" ht="25.5">
      <c r="A369" s="182" t="s">
        <v>344</v>
      </c>
      <c r="B369" s="24" t="s">
        <v>5</v>
      </c>
      <c r="C369" s="24" t="s">
        <v>437</v>
      </c>
      <c r="D369" s="261">
        <v>46802</v>
      </c>
      <c r="E369" s="172">
        <f t="shared" si="60"/>
        <v>46802</v>
      </c>
      <c r="F369" s="249">
        <f t="shared" si="61"/>
        <v>93604</v>
      </c>
      <c r="G369" s="261">
        <v>46802</v>
      </c>
      <c r="H369" s="251">
        <v>0</v>
      </c>
      <c r="I369" s="251">
        <v>0</v>
      </c>
      <c r="J369" s="253">
        <v>0</v>
      </c>
    </row>
    <row r="370" spans="1:10" ht="30.75" customHeight="1">
      <c r="A370" s="182" t="s">
        <v>345</v>
      </c>
      <c r="B370" s="24" t="s">
        <v>5</v>
      </c>
      <c r="C370" s="24" t="s">
        <v>437</v>
      </c>
      <c r="D370" s="261">
        <v>46802</v>
      </c>
      <c r="E370" s="172">
        <f t="shared" si="60"/>
        <v>46802</v>
      </c>
      <c r="F370" s="249">
        <f t="shared" si="61"/>
        <v>93604</v>
      </c>
      <c r="G370" s="261">
        <v>46802</v>
      </c>
      <c r="H370" s="251">
        <v>0</v>
      </c>
      <c r="I370" s="251">
        <v>0</v>
      </c>
      <c r="J370" s="253">
        <v>0</v>
      </c>
    </row>
    <row r="371" spans="1:10" ht="25.5">
      <c r="A371" s="182" t="s">
        <v>346</v>
      </c>
      <c r="B371" s="24" t="s">
        <v>5</v>
      </c>
      <c r="C371" s="24" t="s">
        <v>437</v>
      </c>
      <c r="D371" s="261">
        <v>46802</v>
      </c>
      <c r="E371" s="172">
        <f t="shared" si="60"/>
        <v>46802</v>
      </c>
      <c r="F371" s="249">
        <f t="shared" si="61"/>
        <v>93604</v>
      </c>
      <c r="G371" s="261">
        <v>46802</v>
      </c>
      <c r="H371" s="251">
        <v>0</v>
      </c>
      <c r="I371" s="251">
        <v>0</v>
      </c>
      <c r="J371" s="253">
        <v>0</v>
      </c>
    </row>
    <row r="372" spans="1:10" ht="25.5">
      <c r="A372" s="182" t="s">
        <v>347</v>
      </c>
      <c r="B372" s="24" t="s">
        <v>5</v>
      </c>
      <c r="C372" s="24" t="s">
        <v>437</v>
      </c>
      <c r="D372" s="261">
        <v>46802</v>
      </c>
      <c r="E372" s="172">
        <f t="shared" si="60"/>
        <v>46802</v>
      </c>
      <c r="F372" s="249">
        <f t="shared" si="61"/>
        <v>93604</v>
      </c>
      <c r="G372" s="261">
        <v>46802</v>
      </c>
      <c r="H372" s="251">
        <v>0</v>
      </c>
      <c r="I372" s="251">
        <v>0</v>
      </c>
      <c r="J372" s="253">
        <v>0</v>
      </c>
    </row>
    <row r="373" spans="1:10" ht="25.5">
      <c r="A373" s="182" t="s">
        <v>348</v>
      </c>
      <c r="B373" s="24" t="s">
        <v>5</v>
      </c>
      <c r="C373" s="24" t="s">
        <v>437</v>
      </c>
      <c r="D373" s="261">
        <v>64355</v>
      </c>
      <c r="E373" s="172">
        <f t="shared" si="60"/>
        <v>64355</v>
      </c>
      <c r="F373" s="249">
        <f t="shared" si="61"/>
        <v>128710</v>
      </c>
      <c r="G373" s="261">
        <v>64355</v>
      </c>
      <c r="H373" s="251">
        <v>0</v>
      </c>
      <c r="I373" s="251">
        <v>0</v>
      </c>
      <c r="J373" s="253">
        <v>0</v>
      </c>
    </row>
    <row r="374" spans="1:10" ht="25.5">
      <c r="A374" s="182" t="s">
        <v>347</v>
      </c>
      <c r="B374" s="24" t="s">
        <v>5</v>
      </c>
      <c r="C374" s="24" t="s">
        <v>437</v>
      </c>
      <c r="D374" s="262">
        <v>91498</v>
      </c>
      <c r="E374" s="172">
        <f t="shared" si="60"/>
        <v>91498</v>
      </c>
      <c r="F374" s="249">
        <f t="shared" si="61"/>
        <v>182996</v>
      </c>
      <c r="G374" s="262">
        <v>91498</v>
      </c>
      <c r="H374" s="251">
        <v>0</v>
      </c>
      <c r="I374" s="251">
        <v>0</v>
      </c>
      <c r="J374" s="253">
        <v>0</v>
      </c>
    </row>
    <row r="375" spans="1:10" ht="25.5">
      <c r="A375" s="182" t="s">
        <v>349</v>
      </c>
      <c r="B375" s="24" t="s">
        <v>5</v>
      </c>
      <c r="C375" s="24" t="s">
        <v>437</v>
      </c>
      <c r="D375" s="262">
        <v>40606</v>
      </c>
      <c r="E375" s="172">
        <f t="shared" si="60"/>
        <v>40606</v>
      </c>
      <c r="F375" s="249">
        <f t="shared" si="61"/>
        <v>81212</v>
      </c>
      <c r="G375" s="262">
        <v>40606</v>
      </c>
      <c r="H375" s="251">
        <v>0</v>
      </c>
      <c r="I375" s="251">
        <v>0</v>
      </c>
      <c r="J375" s="253">
        <v>0</v>
      </c>
    </row>
    <row r="376" spans="1:10" ht="25.5">
      <c r="A376" s="182" t="s">
        <v>350</v>
      </c>
      <c r="B376" s="24" t="s">
        <v>5</v>
      </c>
      <c r="C376" s="24" t="s">
        <v>437</v>
      </c>
      <c r="D376" s="262">
        <v>48917</v>
      </c>
      <c r="E376" s="172">
        <f t="shared" si="60"/>
        <v>48917</v>
      </c>
      <c r="F376" s="249">
        <f t="shared" si="61"/>
        <v>97834</v>
      </c>
      <c r="G376" s="262">
        <v>48917</v>
      </c>
      <c r="H376" s="251">
        <v>0</v>
      </c>
      <c r="I376" s="251">
        <v>0</v>
      </c>
      <c r="J376" s="253">
        <v>0</v>
      </c>
    </row>
    <row r="377" spans="1:10" ht="25.5">
      <c r="A377" s="182" t="s">
        <v>351</v>
      </c>
      <c r="B377" s="24" t="s">
        <v>5</v>
      </c>
      <c r="C377" s="24" t="s">
        <v>437</v>
      </c>
      <c r="D377" s="262">
        <v>42801</v>
      </c>
      <c r="E377" s="172">
        <f t="shared" si="60"/>
        <v>42801</v>
      </c>
      <c r="F377" s="249">
        <f t="shared" si="61"/>
        <v>85602</v>
      </c>
      <c r="G377" s="262">
        <v>42801</v>
      </c>
      <c r="H377" s="251">
        <v>0</v>
      </c>
      <c r="I377" s="251">
        <v>0</v>
      </c>
      <c r="J377" s="253">
        <v>0</v>
      </c>
    </row>
    <row r="378" spans="1:10" ht="25.5">
      <c r="A378" s="182" t="s">
        <v>352</v>
      </c>
      <c r="B378" s="24" t="s">
        <v>5</v>
      </c>
      <c r="C378" s="24" t="s">
        <v>437</v>
      </c>
      <c r="D378" s="262">
        <v>15946</v>
      </c>
      <c r="E378" s="172">
        <f t="shared" si="60"/>
        <v>15946</v>
      </c>
      <c r="F378" s="249">
        <f t="shared" si="61"/>
        <v>31892</v>
      </c>
      <c r="G378" s="262">
        <v>15946</v>
      </c>
      <c r="H378" s="251">
        <v>0</v>
      </c>
      <c r="I378" s="251">
        <v>0</v>
      </c>
      <c r="J378" s="253">
        <v>0</v>
      </c>
    </row>
    <row r="379" spans="1:10" ht="25.5">
      <c r="A379" s="182" t="s">
        <v>353</v>
      </c>
      <c r="B379" s="24" t="s">
        <v>5</v>
      </c>
      <c r="C379" s="24" t="s">
        <v>437</v>
      </c>
      <c r="D379" s="263">
        <v>65000</v>
      </c>
      <c r="E379" s="172">
        <f t="shared" si="60"/>
        <v>65000</v>
      </c>
      <c r="F379" s="249">
        <f t="shared" si="61"/>
        <v>130000</v>
      </c>
      <c r="G379" s="263">
        <v>65000</v>
      </c>
      <c r="H379" s="251">
        <v>0</v>
      </c>
      <c r="I379" s="251">
        <v>0</v>
      </c>
      <c r="J379" s="253">
        <v>0</v>
      </c>
    </row>
    <row r="380" spans="1:10" ht="25.5">
      <c r="A380" s="182" t="s">
        <v>332</v>
      </c>
      <c r="B380" s="24" t="s">
        <v>5</v>
      </c>
      <c r="C380" s="24" t="s">
        <v>437</v>
      </c>
      <c r="D380" s="251">
        <v>1105360</v>
      </c>
      <c r="E380" s="172">
        <f t="shared" si="60"/>
        <v>1105360</v>
      </c>
      <c r="F380" s="249">
        <f t="shared" si="61"/>
        <v>2210720</v>
      </c>
      <c r="G380" s="251">
        <v>1105360</v>
      </c>
      <c r="H380" s="251">
        <v>0</v>
      </c>
      <c r="I380" s="251">
        <v>0</v>
      </c>
      <c r="J380" s="253">
        <v>0</v>
      </c>
    </row>
    <row r="381" spans="1:10" ht="25.5">
      <c r="A381" s="182" t="s">
        <v>334</v>
      </c>
      <c r="B381" s="24" t="s">
        <v>5</v>
      </c>
      <c r="C381" s="24" t="s">
        <v>437</v>
      </c>
      <c r="D381" s="251">
        <v>824652</v>
      </c>
      <c r="E381" s="172">
        <f t="shared" si="60"/>
        <v>824652</v>
      </c>
      <c r="F381" s="249">
        <f t="shared" si="61"/>
        <v>1649304</v>
      </c>
      <c r="G381" s="251">
        <v>824652</v>
      </c>
      <c r="H381" s="251">
        <v>0</v>
      </c>
      <c r="I381" s="251">
        <v>0</v>
      </c>
      <c r="J381" s="253">
        <v>0</v>
      </c>
    </row>
    <row r="382" spans="1:10" ht="25.5">
      <c r="A382" s="182" t="s">
        <v>335</v>
      </c>
      <c r="B382" s="24" t="s">
        <v>5</v>
      </c>
      <c r="C382" s="24" t="s">
        <v>437</v>
      </c>
      <c r="D382" s="251">
        <v>1146144</v>
      </c>
      <c r="E382" s="172">
        <f t="shared" si="60"/>
        <v>1146144</v>
      </c>
      <c r="F382" s="249">
        <f t="shared" si="61"/>
        <v>2292288</v>
      </c>
      <c r="G382" s="251">
        <v>1146144</v>
      </c>
      <c r="H382" s="251">
        <v>0</v>
      </c>
      <c r="I382" s="251">
        <v>0</v>
      </c>
      <c r="J382" s="253">
        <v>0</v>
      </c>
    </row>
    <row r="383" spans="1:10" ht="25.5">
      <c r="A383" s="182" t="s">
        <v>336</v>
      </c>
      <c r="B383" s="24" t="s">
        <v>5</v>
      </c>
      <c r="C383" s="24" t="s">
        <v>437</v>
      </c>
      <c r="D383" s="251">
        <v>1803946</v>
      </c>
      <c r="E383" s="172">
        <f t="shared" si="60"/>
        <v>1803946</v>
      </c>
      <c r="F383" s="249">
        <f t="shared" si="61"/>
        <v>3607892</v>
      </c>
      <c r="G383" s="251">
        <v>1803946</v>
      </c>
      <c r="H383" s="251">
        <v>0</v>
      </c>
      <c r="I383" s="251">
        <v>0</v>
      </c>
      <c r="J383" s="253">
        <v>0</v>
      </c>
    </row>
    <row r="384" spans="1:10" ht="25.5">
      <c r="A384" s="182" t="s">
        <v>337</v>
      </c>
      <c r="B384" s="24" t="s">
        <v>5</v>
      </c>
      <c r="C384" s="24" t="s">
        <v>437</v>
      </c>
      <c r="D384" s="251">
        <v>740157</v>
      </c>
      <c r="E384" s="172">
        <f t="shared" si="60"/>
        <v>740157</v>
      </c>
      <c r="F384" s="249">
        <f t="shared" si="61"/>
        <v>1480314</v>
      </c>
      <c r="G384" s="251">
        <v>740157</v>
      </c>
      <c r="H384" s="251">
        <v>0</v>
      </c>
      <c r="I384" s="251">
        <v>0</v>
      </c>
      <c r="J384" s="253">
        <v>0</v>
      </c>
    </row>
    <row r="385" spans="1:10" ht="25.5">
      <c r="A385" s="182" t="s">
        <v>338</v>
      </c>
      <c r="B385" s="24" t="s">
        <v>5</v>
      </c>
      <c r="C385" s="24" t="s">
        <v>437</v>
      </c>
      <c r="D385" s="251">
        <v>907316</v>
      </c>
      <c r="E385" s="172">
        <f t="shared" si="60"/>
        <v>907316</v>
      </c>
      <c r="F385" s="249">
        <f t="shared" si="61"/>
        <v>1814632</v>
      </c>
      <c r="G385" s="251">
        <v>907316</v>
      </c>
      <c r="H385" s="251">
        <v>0</v>
      </c>
      <c r="I385" s="251">
        <v>0</v>
      </c>
      <c r="J385" s="253">
        <v>0</v>
      </c>
    </row>
    <row r="386" spans="1:10" ht="25.5">
      <c r="A386" s="182" t="s">
        <v>337</v>
      </c>
      <c r="B386" s="24" t="s">
        <v>5</v>
      </c>
      <c r="C386" s="24" t="s">
        <v>437</v>
      </c>
      <c r="D386" s="251">
        <v>1386336</v>
      </c>
      <c r="E386" s="172">
        <f t="shared" si="60"/>
        <v>1386336</v>
      </c>
      <c r="F386" s="249">
        <f t="shared" si="61"/>
        <v>2772672</v>
      </c>
      <c r="G386" s="251">
        <v>1386336</v>
      </c>
      <c r="H386" s="251">
        <v>0</v>
      </c>
      <c r="I386" s="251">
        <v>0</v>
      </c>
      <c r="J386" s="253">
        <v>0</v>
      </c>
    </row>
    <row r="387" spans="1:10" ht="25.5">
      <c r="A387" s="182" t="s">
        <v>339</v>
      </c>
      <c r="B387" s="24" t="s">
        <v>5</v>
      </c>
      <c r="C387" s="24" t="s">
        <v>437</v>
      </c>
      <c r="D387" s="251">
        <v>615250</v>
      </c>
      <c r="E387" s="172">
        <f t="shared" si="60"/>
        <v>615250</v>
      </c>
      <c r="F387" s="249">
        <f t="shared" si="61"/>
        <v>1230500</v>
      </c>
      <c r="G387" s="251">
        <v>615250</v>
      </c>
      <c r="H387" s="251">
        <v>0</v>
      </c>
      <c r="I387" s="251">
        <v>0</v>
      </c>
      <c r="J387" s="253">
        <v>0</v>
      </c>
    </row>
    <row r="388" spans="1:10" ht="25.5">
      <c r="A388" s="182" t="s">
        <v>340</v>
      </c>
      <c r="B388" s="24" t="s">
        <v>5</v>
      </c>
      <c r="C388" s="24" t="s">
        <v>437</v>
      </c>
      <c r="D388" s="251">
        <v>741181</v>
      </c>
      <c r="E388" s="172">
        <f t="shared" si="60"/>
        <v>741181</v>
      </c>
      <c r="F388" s="249">
        <f t="shared" si="61"/>
        <v>1482362</v>
      </c>
      <c r="G388" s="251">
        <v>741181</v>
      </c>
      <c r="H388" s="251">
        <v>0</v>
      </c>
      <c r="I388" s="251">
        <v>0</v>
      </c>
      <c r="J388" s="253">
        <v>0</v>
      </c>
    </row>
    <row r="389" spans="1:10" ht="25.5">
      <c r="A389" s="182" t="s">
        <v>341</v>
      </c>
      <c r="B389" s="24" t="s">
        <v>5</v>
      </c>
      <c r="C389" s="24" t="s">
        <v>437</v>
      </c>
      <c r="D389" s="251">
        <v>648503</v>
      </c>
      <c r="E389" s="172">
        <f t="shared" si="60"/>
        <v>648503</v>
      </c>
      <c r="F389" s="249">
        <f t="shared" si="61"/>
        <v>1297006</v>
      </c>
      <c r="G389" s="251">
        <v>648503</v>
      </c>
      <c r="H389" s="251">
        <v>0</v>
      </c>
      <c r="I389" s="251">
        <v>0</v>
      </c>
      <c r="J389" s="253">
        <v>0</v>
      </c>
    </row>
    <row r="390" spans="1:10" ht="25.5">
      <c r="A390" s="182" t="s">
        <v>342</v>
      </c>
      <c r="B390" s="24" t="s">
        <v>5</v>
      </c>
      <c r="C390" s="24" t="s">
        <v>437</v>
      </c>
      <c r="D390" s="251">
        <v>241621</v>
      </c>
      <c r="E390" s="172">
        <f t="shared" si="60"/>
        <v>241621</v>
      </c>
      <c r="F390" s="249">
        <f t="shared" si="61"/>
        <v>483242</v>
      </c>
      <c r="G390" s="251">
        <v>241621</v>
      </c>
      <c r="H390" s="251">
        <v>0</v>
      </c>
      <c r="I390" s="251">
        <v>0</v>
      </c>
      <c r="J390" s="253">
        <v>0</v>
      </c>
    </row>
    <row r="391" spans="1:10" ht="25.5">
      <c r="A391" s="182" t="s">
        <v>343</v>
      </c>
      <c r="B391" s="24" t="s">
        <v>5</v>
      </c>
      <c r="C391" s="24" t="s">
        <v>437</v>
      </c>
      <c r="D391" s="251">
        <v>900622</v>
      </c>
      <c r="E391" s="172">
        <f t="shared" si="60"/>
        <v>900622</v>
      </c>
      <c r="F391" s="249">
        <f t="shared" si="61"/>
        <v>1801244</v>
      </c>
      <c r="G391" s="251">
        <v>900622</v>
      </c>
      <c r="H391" s="251">
        <v>0</v>
      </c>
      <c r="I391" s="251">
        <v>0</v>
      </c>
      <c r="J391" s="253">
        <v>0</v>
      </c>
    </row>
    <row r="392" spans="1:10" ht="25.5">
      <c r="A392" s="182" t="s">
        <v>354</v>
      </c>
      <c r="B392" s="24" t="s">
        <v>5</v>
      </c>
      <c r="C392" s="24" t="s">
        <v>437</v>
      </c>
      <c r="D392" s="251">
        <v>25000</v>
      </c>
      <c r="E392" s="172">
        <f t="shared" si="60"/>
        <v>25000</v>
      </c>
      <c r="F392" s="249">
        <f t="shared" si="61"/>
        <v>50000</v>
      </c>
      <c r="G392" s="251">
        <v>25000</v>
      </c>
      <c r="H392" s="251">
        <v>0</v>
      </c>
      <c r="I392" s="251">
        <v>0</v>
      </c>
      <c r="J392" s="253">
        <v>0</v>
      </c>
    </row>
    <row r="393" spans="1:10" ht="25.5">
      <c r="A393" s="182" t="s">
        <v>355</v>
      </c>
      <c r="B393" s="24" t="s">
        <v>5</v>
      </c>
      <c r="C393" s="24" t="s">
        <v>437</v>
      </c>
      <c r="D393" s="251">
        <v>25000</v>
      </c>
      <c r="E393" s="172">
        <f t="shared" si="60"/>
        <v>25000</v>
      </c>
      <c r="F393" s="249">
        <f t="shared" si="61"/>
        <v>50000</v>
      </c>
      <c r="G393" s="251">
        <v>25000</v>
      </c>
      <c r="H393" s="251">
        <v>0</v>
      </c>
      <c r="I393" s="251">
        <v>0</v>
      </c>
      <c r="J393" s="253">
        <v>0</v>
      </c>
    </row>
    <row r="394" spans="1:10" ht="25.5">
      <c r="A394" s="182" t="s">
        <v>356</v>
      </c>
      <c r="B394" s="24" t="s">
        <v>5</v>
      </c>
      <c r="C394" s="24" t="s">
        <v>437</v>
      </c>
      <c r="D394" s="251">
        <v>25000</v>
      </c>
      <c r="E394" s="172">
        <f t="shared" si="60"/>
        <v>25000</v>
      </c>
      <c r="F394" s="249">
        <f t="shared" si="61"/>
        <v>50000</v>
      </c>
      <c r="G394" s="251">
        <v>25000</v>
      </c>
      <c r="H394" s="251">
        <v>0</v>
      </c>
      <c r="I394" s="251">
        <v>0</v>
      </c>
      <c r="J394" s="253">
        <v>0</v>
      </c>
    </row>
    <row r="395" spans="1:10" ht="25.5">
      <c r="A395" s="182" t="s">
        <v>357</v>
      </c>
      <c r="B395" s="24" t="s">
        <v>5</v>
      </c>
      <c r="C395" s="24" t="s">
        <v>437</v>
      </c>
      <c r="D395" s="251">
        <v>25000</v>
      </c>
      <c r="E395" s="172">
        <f t="shared" si="60"/>
        <v>25000</v>
      </c>
      <c r="F395" s="249">
        <f t="shared" si="61"/>
        <v>50000</v>
      </c>
      <c r="G395" s="251">
        <v>25000</v>
      </c>
      <c r="H395" s="251">
        <v>0</v>
      </c>
      <c r="I395" s="251">
        <v>0</v>
      </c>
      <c r="J395" s="253">
        <v>0</v>
      </c>
    </row>
    <row r="396" spans="1:10" ht="36.75" customHeight="1">
      <c r="A396" s="182" t="s">
        <v>358</v>
      </c>
      <c r="B396" s="24" t="s">
        <v>5</v>
      </c>
      <c r="C396" s="24" t="s">
        <v>437</v>
      </c>
      <c r="D396" s="251">
        <v>25000</v>
      </c>
      <c r="E396" s="172">
        <f t="shared" si="60"/>
        <v>25000</v>
      </c>
      <c r="F396" s="249">
        <f t="shared" si="61"/>
        <v>50000</v>
      </c>
      <c r="G396" s="251">
        <v>25000</v>
      </c>
      <c r="H396" s="251">
        <v>0</v>
      </c>
      <c r="I396" s="251">
        <v>0</v>
      </c>
      <c r="J396" s="253">
        <v>0</v>
      </c>
    </row>
    <row r="397" spans="1:10" ht="24.75" customHeight="1">
      <c r="A397" s="182" t="s">
        <v>359</v>
      </c>
      <c r="B397" s="24" t="s">
        <v>5</v>
      </c>
      <c r="C397" s="24" t="s">
        <v>437</v>
      </c>
      <c r="D397" s="251">
        <v>25000</v>
      </c>
      <c r="E397" s="172">
        <f t="shared" si="60"/>
        <v>25000</v>
      </c>
      <c r="F397" s="249">
        <f t="shared" si="61"/>
        <v>50000</v>
      </c>
      <c r="G397" s="251">
        <v>25000</v>
      </c>
      <c r="H397" s="251">
        <v>0</v>
      </c>
      <c r="I397" s="251">
        <v>0</v>
      </c>
      <c r="J397" s="253">
        <v>0</v>
      </c>
    </row>
    <row r="398" spans="1:10" ht="24.75" customHeight="1">
      <c r="A398" s="182" t="s">
        <v>358</v>
      </c>
      <c r="B398" s="24" t="s">
        <v>5</v>
      </c>
      <c r="C398" s="24" t="s">
        <v>437</v>
      </c>
      <c r="D398" s="251">
        <v>19408</v>
      </c>
      <c r="E398" s="172">
        <f t="shared" si="60"/>
        <v>19408</v>
      </c>
      <c r="F398" s="249">
        <f t="shared" si="61"/>
        <v>38816</v>
      </c>
      <c r="G398" s="251">
        <v>19408</v>
      </c>
      <c r="H398" s="251">
        <v>0</v>
      </c>
      <c r="I398" s="251">
        <v>0</v>
      </c>
      <c r="J398" s="253">
        <v>0</v>
      </c>
    </row>
    <row r="399" spans="1:10" ht="40.5" customHeight="1">
      <c r="A399" s="182" t="s">
        <v>360</v>
      </c>
      <c r="B399" s="24" t="s">
        <v>5</v>
      </c>
      <c r="C399" s="24" t="s">
        <v>437</v>
      </c>
      <c r="D399" s="251">
        <v>8613</v>
      </c>
      <c r="E399" s="172">
        <f t="shared" si="60"/>
        <v>8613</v>
      </c>
      <c r="F399" s="249">
        <f t="shared" si="61"/>
        <v>17226</v>
      </c>
      <c r="G399" s="251">
        <v>8613</v>
      </c>
      <c r="H399" s="251">
        <v>0</v>
      </c>
      <c r="I399" s="251">
        <v>0</v>
      </c>
      <c r="J399" s="253">
        <v>0</v>
      </c>
    </row>
    <row r="400" spans="1:10" ht="38.25">
      <c r="A400" s="182" t="s">
        <v>361</v>
      </c>
      <c r="B400" s="24" t="s">
        <v>5</v>
      </c>
      <c r="C400" s="24" t="s">
        <v>437</v>
      </c>
      <c r="D400" s="251">
        <v>10376</v>
      </c>
      <c r="E400" s="172">
        <f t="shared" si="60"/>
        <v>10376</v>
      </c>
      <c r="F400" s="249">
        <f t="shared" si="61"/>
        <v>20752</v>
      </c>
      <c r="G400" s="251">
        <v>10376</v>
      </c>
      <c r="H400" s="251">
        <v>0</v>
      </c>
      <c r="I400" s="251">
        <v>0</v>
      </c>
      <c r="J400" s="253">
        <v>0</v>
      </c>
    </row>
    <row r="401" spans="1:10" ht="38.25">
      <c r="A401" s="182" t="s">
        <v>362</v>
      </c>
      <c r="B401" s="24" t="s">
        <v>5</v>
      </c>
      <c r="C401" s="24" t="s">
        <v>437</v>
      </c>
      <c r="D401" s="251">
        <v>9079</v>
      </c>
      <c r="E401" s="172">
        <f t="shared" si="60"/>
        <v>9079</v>
      </c>
      <c r="F401" s="249">
        <f t="shared" si="61"/>
        <v>18158</v>
      </c>
      <c r="G401" s="251">
        <v>9079</v>
      </c>
      <c r="H401" s="251">
        <v>0</v>
      </c>
      <c r="I401" s="251">
        <v>0</v>
      </c>
      <c r="J401" s="253">
        <v>0</v>
      </c>
    </row>
    <row r="402" spans="1:10" ht="25.5">
      <c r="A402" s="182" t="s">
        <v>363</v>
      </c>
      <c r="B402" s="24" t="s">
        <v>5</v>
      </c>
      <c r="C402" s="24" t="s">
        <v>437</v>
      </c>
      <c r="D402" s="251">
        <v>3382</v>
      </c>
      <c r="E402" s="172">
        <f t="shared" si="60"/>
        <v>3382</v>
      </c>
      <c r="F402" s="249">
        <f t="shared" si="61"/>
        <v>6764</v>
      </c>
      <c r="G402" s="251">
        <v>3382</v>
      </c>
      <c r="H402" s="251">
        <v>0</v>
      </c>
      <c r="I402" s="251">
        <v>0</v>
      </c>
      <c r="J402" s="253">
        <v>0</v>
      </c>
    </row>
    <row r="403" spans="1:10" ht="25.5">
      <c r="A403" s="182" t="s">
        <v>364</v>
      </c>
      <c r="B403" s="24" t="s">
        <v>5</v>
      </c>
      <c r="C403" s="24" t="s">
        <v>437</v>
      </c>
      <c r="D403" s="251">
        <v>25000</v>
      </c>
      <c r="E403" s="172">
        <f t="shared" si="60"/>
        <v>25000</v>
      </c>
      <c r="F403" s="249">
        <f t="shared" si="61"/>
        <v>50000</v>
      </c>
      <c r="G403" s="251">
        <v>25000</v>
      </c>
      <c r="H403" s="251">
        <v>0</v>
      </c>
      <c r="I403" s="251">
        <v>0</v>
      </c>
      <c r="J403" s="253">
        <v>0</v>
      </c>
    </row>
    <row r="404" spans="1:10" ht="38.25">
      <c r="A404" s="182" t="s">
        <v>365</v>
      </c>
      <c r="B404" s="24" t="s">
        <v>5</v>
      </c>
      <c r="C404" s="24" t="s">
        <v>437</v>
      </c>
      <c r="D404" s="251">
        <v>8222</v>
      </c>
      <c r="E404" s="172">
        <f t="shared" si="60"/>
        <v>8222</v>
      </c>
      <c r="F404" s="249">
        <f t="shared" si="61"/>
        <v>16444</v>
      </c>
      <c r="G404" s="251">
        <v>8222</v>
      </c>
      <c r="H404" s="251">
        <v>0</v>
      </c>
      <c r="I404" s="251">
        <v>0</v>
      </c>
      <c r="J404" s="253">
        <v>0</v>
      </c>
    </row>
    <row r="405" spans="1:10" ht="38.25">
      <c r="A405" s="182" t="s">
        <v>366</v>
      </c>
      <c r="B405" s="24" t="s">
        <v>5</v>
      </c>
      <c r="C405" s="24" t="s">
        <v>437</v>
      </c>
      <c r="D405" s="251">
        <v>5695</v>
      </c>
      <c r="E405" s="172">
        <f t="shared" si="60"/>
        <v>5695</v>
      </c>
      <c r="F405" s="249">
        <f t="shared" si="61"/>
        <v>11390</v>
      </c>
      <c r="G405" s="251">
        <v>5695</v>
      </c>
      <c r="H405" s="251">
        <v>0</v>
      </c>
      <c r="I405" s="251">
        <v>0</v>
      </c>
      <c r="J405" s="253">
        <v>0</v>
      </c>
    </row>
    <row r="406" spans="1:10" ht="38.25">
      <c r="A406" s="182" t="s">
        <v>367</v>
      </c>
      <c r="B406" s="24" t="s">
        <v>5</v>
      </c>
      <c r="C406" s="24" t="s">
        <v>437</v>
      </c>
      <c r="D406" s="251">
        <v>7946</v>
      </c>
      <c r="E406" s="172">
        <f t="shared" si="60"/>
        <v>7946</v>
      </c>
      <c r="F406" s="249">
        <f t="shared" si="61"/>
        <v>15892</v>
      </c>
      <c r="G406" s="251">
        <v>7946</v>
      </c>
      <c r="H406" s="251">
        <v>0</v>
      </c>
      <c r="I406" s="251">
        <v>0</v>
      </c>
      <c r="J406" s="253">
        <v>0</v>
      </c>
    </row>
    <row r="407" spans="1:12" ht="38.25">
      <c r="A407" s="182" t="s">
        <v>368</v>
      </c>
      <c r="B407" s="24" t="s">
        <v>5</v>
      </c>
      <c r="C407" s="24" t="s">
        <v>437</v>
      </c>
      <c r="D407" s="251">
        <v>12851</v>
      </c>
      <c r="E407" s="172">
        <f t="shared" si="60"/>
        <v>12851</v>
      </c>
      <c r="F407" s="249">
        <f t="shared" si="61"/>
        <v>25702</v>
      </c>
      <c r="G407" s="251">
        <v>12851</v>
      </c>
      <c r="H407" s="251">
        <v>0</v>
      </c>
      <c r="I407" s="251">
        <v>0</v>
      </c>
      <c r="J407" s="253">
        <v>0</v>
      </c>
      <c r="L407" s="13"/>
    </row>
    <row r="408" spans="1:10" ht="38.25">
      <c r="A408" s="182" t="s">
        <v>369</v>
      </c>
      <c r="B408" s="24" t="s">
        <v>5</v>
      </c>
      <c r="C408" s="24" t="s">
        <v>437</v>
      </c>
      <c r="D408" s="251">
        <v>5104</v>
      </c>
      <c r="E408" s="172">
        <f t="shared" si="60"/>
        <v>5104</v>
      </c>
      <c r="F408" s="249">
        <f t="shared" si="61"/>
        <v>10208</v>
      </c>
      <c r="G408" s="251">
        <v>5104</v>
      </c>
      <c r="H408" s="251">
        <v>0</v>
      </c>
      <c r="I408" s="251">
        <v>0</v>
      </c>
      <c r="J408" s="253">
        <v>0</v>
      </c>
    </row>
    <row r="409" spans="1:10" ht="38.25">
      <c r="A409" s="182" t="s">
        <v>370</v>
      </c>
      <c r="B409" s="24" t="s">
        <v>5</v>
      </c>
      <c r="C409" s="24" t="s">
        <v>437</v>
      </c>
      <c r="D409" s="251">
        <v>6306</v>
      </c>
      <c r="E409" s="172">
        <f t="shared" si="60"/>
        <v>6306</v>
      </c>
      <c r="F409" s="249">
        <f t="shared" si="61"/>
        <v>12612</v>
      </c>
      <c r="G409" s="251">
        <v>6306</v>
      </c>
      <c r="H409" s="251">
        <v>0</v>
      </c>
      <c r="I409" s="251">
        <v>0</v>
      </c>
      <c r="J409" s="253">
        <v>0</v>
      </c>
    </row>
    <row r="410" spans="1:10" ht="38.25">
      <c r="A410" s="182" t="s">
        <v>369</v>
      </c>
      <c r="B410" s="24" t="s">
        <v>5</v>
      </c>
      <c r="C410" s="24" t="s">
        <v>437</v>
      </c>
      <c r="D410" s="251">
        <v>9704</v>
      </c>
      <c r="E410" s="172">
        <f t="shared" si="60"/>
        <v>9704</v>
      </c>
      <c r="F410" s="249">
        <f t="shared" si="61"/>
        <v>19408</v>
      </c>
      <c r="G410" s="251">
        <v>9704</v>
      </c>
      <c r="H410" s="251">
        <v>0</v>
      </c>
      <c r="I410" s="251">
        <v>0</v>
      </c>
      <c r="J410" s="253">
        <v>0</v>
      </c>
    </row>
    <row r="411" spans="1:10" ht="38.25">
      <c r="A411" s="182" t="s">
        <v>371</v>
      </c>
      <c r="B411" s="24" t="s">
        <v>5</v>
      </c>
      <c r="C411" s="24" t="s">
        <v>437</v>
      </c>
      <c r="D411" s="251">
        <v>4306</v>
      </c>
      <c r="E411" s="172">
        <f t="shared" si="60"/>
        <v>4306</v>
      </c>
      <c r="F411" s="249">
        <f t="shared" si="61"/>
        <v>8612</v>
      </c>
      <c r="G411" s="251">
        <v>4306</v>
      </c>
      <c r="H411" s="251">
        <v>0</v>
      </c>
      <c r="I411" s="251">
        <v>0</v>
      </c>
      <c r="J411" s="253">
        <v>0</v>
      </c>
    </row>
    <row r="412" spans="1:10" ht="38.25">
      <c r="A412" s="182" t="s">
        <v>372</v>
      </c>
      <c r="B412" s="24" t="s">
        <v>5</v>
      </c>
      <c r="C412" s="24" t="s">
        <v>437</v>
      </c>
      <c r="D412" s="251">
        <v>5188</v>
      </c>
      <c r="E412" s="172">
        <f t="shared" si="60"/>
        <v>5188</v>
      </c>
      <c r="F412" s="249">
        <f t="shared" si="61"/>
        <v>10376</v>
      </c>
      <c r="G412" s="251">
        <v>5188</v>
      </c>
      <c r="H412" s="251">
        <v>0</v>
      </c>
      <c r="I412" s="251">
        <v>0</v>
      </c>
      <c r="J412" s="253">
        <v>0</v>
      </c>
    </row>
    <row r="413" spans="1:10" ht="38.25">
      <c r="A413" s="182" t="s">
        <v>373</v>
      </c>
      <c r="B413" s="24" t="s">
        <v>5</v>
      </c>
      <c r="C413" s="24" t="s">
        <v>437</v>
      </c>
      <c r="D413" s="251">
        <v>4539</v>
      </c>
      <c r="E413" s="172">
        <f t="shared" si="60"/>
        <v>4539</v>
      </c>
      <c r="F413" s="249">
        <f t="shared" si="61"/>
        <v>9078</v>
      </c>
      <c r="G413" s="251">
        <v>4539</v>
      </c>
      <c r="H413" s="251">
        <v>0</v>
      </c>
      <c r="I413" s="251">
        <v>0</v>
      </c>
      <c r="J413" s="253">
        <v>0</v>
      </c>
    </row>
    <row r="414" spans="1:10" ht="38.25">
      <c r="A414" s="182" t="s">
        <v>374</v>
      </c>
      <c r="B414" s="24" t="s">
        <v>5</v>
      </c>
      <c r="C414" s="24" t="s">
        <v>437</v>
      </c>
      <c r="D414" s="251">
        <v>1961</v>
      </c>
      <c r="E414" s="172">
        <f t="shared" si="60"/>
        <v>1961</v>
      </c>
      <c r="F414" s="249">
        <f t="shared" si="61"/>
        <v>3922</v>
      </c>
      <c r="G414" s="251">
        <v>1961</v>
      </c>
      <c r="H414" s="251">
        <v>0</v>
      </c>
      <c r="I414" s="251">
        <v>0</v>
      </c>
      <c r="J414" s="253">
        <v>0</v>
      </c>
    </row>
    <row r="415" spans="1:10" ht="38.25">
      <c r="A415" s="182" t="s">
        <v>375</v>
      </c>
      <c r="B415" s="24" t="s">
        <v>5</v>
      </c>
      <c r="C415" s="24" t="s">
        <v>437</v>
      </c>
      <c r="D415" s="251">
        <v>6356</v>
      </c>
      <c r="E415" s="172">
        <f t="shared" si="60"/>
        <v>6356</v>
      </c>
      <c r="F415" s="249">
        <f t="shared" si="61"/>
        <v>12712</v>
      </c>
      <c r="G415" s="251">
        <v>6356</v>
      </c>
      <c r="H415" s="251">
        <v>0</v>
      </c>
      <c r="I415" s="251">
        <v>0</v>
      </c>
      <c r="J415" s="253">
        <v>0</v>
      </c>
    </row>
    <row r="416" spans="1:10" ht="26.25" thickBot="1">
      <c r="A416" s="264" t="s">
        <v>376</v>
      </c>
      <c r="B416" s="24" t="s">
        <v>5</v>
      </c>
      <c r="C416" s="24" t="s">
        <v>437</v>
      </c>
      <c r="D416" s="251">
        <v>827200</v>
      </c>
      <c r="E416" s="172">
        <f t="shared" si="60"/>
        <v>827200</v>
      </c>
      <c r="F416" s="249">
        <f t="shared" si="61"/>
        <v>2359896</v>
      </c>
      <c r="G416" s="252">
        <v>1532696</v>
      </c>
      <c r="H416" s="251">
        <v>0</v>
      </c>
      <c r="I416" s="251">
        <v>0</v>
      </c>
      <c r="J416" s="253">
        <v>0</v>
      </c>
    </row>
    <row r="417" spans="1:10" ht="19.5" customHeight="1">
      <c r="A417" s="338" t="s">
        <v>438</v>
      </c>
      <c r="B417" s="339"/>
      <c r="C417" s="339"/>
      <c r="D417" s="146">
        <f>SUM(D368:D416)</f>
        <v>12813655</v>
      </c>
      <c r="E417" s="146">
        <f aca="true" t="shared" si="62" ref="E417:J417">SUM(E368:E416)</f>
        <v>12813655</v>
      </c>
      <c r="F417" s="146">
        <f t="shared" si="62"/>
        <v>26332806</v>
      </c>
      <c r="G417" s="146">
        <f t="shared" si="62"/>
        <v>13519151</v>
      </c>
      <c r="H417" s="146">
        <f t="shared" si="62"/>
        <v>0</v>
      </c>
      <c r="I417" s="146">
        <f t="shared" si="62"/>
        <v>0</v>
      </c>
      <c r="J417" s="146">
        <f t="shared" si="62"/>
        <v>0</v>
      </c>
    </row>
    <row r="418" spans="1:10" ht="19.5" customHeight="1">
      <c r="A418" s="334" t="s">
        <v>439</v>
      </c>
      <c r="B418" s="335"/>
      <c r="C418" s="335"/>
      <c r="D418" s="142">
        <v>174960</v>
      </c>
      <c r="E418" s="142">
        <v>174960</v>
      </c>
      <c r="F418" s="143">
        <v>174960</v>
      </c>
      <c r="G418" s="144"/>
      <c r="H418" s="142"/>
      <c r="I418" s="142"/>
      <c r="J418" s="145"/>
    </row>
    <row r="419" spans="1:10" ht="19.5" customHeight="1" thickBot="1">
      <c r="A419" s="336" t="s">
        <v>419</v>
      </c>
      <c r="B419" s="337"/>
      <c r="C419" s="337"/>
      <c r="D419" s="88">
        <f>D418+D417</f>
        <v>12988615</v>
      </c>
      <c r="E419" s="88">
        <f aca="true" t="shared" si="63" ref="E419:J419">E418+E417</f>
        <v>12988615</v>
      </c>
      <c r="F419" s="88">
        <f t="shared" si="63"/>
        <v>26507766</v>
      </c>
      <c r="G419" s="88">
        <f t="shared" si="63"/>
        <v>13519151</v>
      </c>
      <c r="H419" s="88">
        <f t="shared" si="63"/>
        <v>0</v>
      </c>
      <c r="I419" s="88">
        <f t="shared" si="63"/>
        <v>0</v>
      </c>
      <c r="J419" s="91">
        <f t="shared" si="63"/>
        <v>0</v>
      </c>
    </row>
    <row r="420" spans="1:10" ht="19.5" customHeight="1" thickBot="1">
      <c r="A420" s="340" t="s">
        <v>94</v>
      </c>
      <c r="B420" s="341"/>
      <c r="C420" s="341"/>
      <c r="D420" s="341"/>
      <c r="E420" s="341"/>
      <c r="F420" s="341"/>
      <c r="G420" s="341"/>
      <c r="H420" s="341"/>
      <c r="I420" s="341"/>
      <c r="J420" s="342"/>
    </row>
    <row r="421" spans="1:10" ht="19.5" customHeight="1" thickBot="1">
      <c r="A421" s="267" t="s">
        <v>377</v>
      </c>
      <c r="B421" s="268" t="s">
        <v>5</v>
      </c>
      <c r="C421" s="268" t="s">
        <v>440</v>
      </c>
      <c r="D421" s="269">
        <v>32107769</v>
      </c>
      <c r="E421" s="269">
        <f>D421</f>
        <v>32107769</v>
      </c>
      <c r="F421" s="270">
        <f>D421+G421+H421+I421+J421</f>
        <v>64215538</v>
      </c>
      <c r="G421" s="269">
        <v>32107769</v>
      </c>
      <c r="H421" s="269">
        <v>0</v>
      </c>
      <c r="I421" s="269">
        <v>0</v>
      </c>
      <c r="J421" s="271">
        <v>0</v>
      </c>
    </row>
    <row r="422" spans="1:10" ht="19.5" customHeight="1">
      <c r="A422" s="338" t="s">
        <v>441</v>
      </c>
      <c r="B422" s="339"/>
      <c r="C422" s="339"/>
      <c r="D422" s="146">
        <f>SUM(D421)</f>
        <v>32107769</v>
      </c>
      <c r="E422" s="146">
        <f aca="true" t="shared" si="64" ref="E422:J422">SUM(E421)</f>
        <v>32107769</v>
      </c>
      <c r="F422" s="146">
        <f t="shared" si="64"/>
        <v>64215538</v>
      </c>
      <c r="G422" s="146">
        <f t="shared" si="64"/>
        <v>32107769</v>
      </c>
      <c r="H422" s="146">
        <f t="shared" si="64"/>
        <v>0</v>
      </c>
      <c r="I422" s="146">
        <f t="shared" si="64"/>
        <v>0</v>
      </c>
      <c r="J422" s="146">
        <f t="shared" si="64"/>
        <v>0</v>
      </c>
    </row>
    <row r="423" spans="1:10" ht="19.5" customHeight="1">
      <c r="A423" s="334" t="s">
        <v>442</v>
      </c>
      <c r="B423" s="335"/>
      <c r="C423" s="335"/>
      <c r="D423" s="142">
        <v>5000</v>
      </c>
      <c r="E423" s="142">
        <v>5000</v>
      </c>
      <c r="F423" s="143">
        <v>5000</v>
      </c>
      <c r="G423" s="144"/>
      <c r="H423" s="142"/>
      <c r="I423" s="142"/>
      <c r="J423" s="145"/>
    </row>
    <row r="424" spans="1:10" ht="19.5" customHeight="1" thickBot="1">
      <c r="A424" s="336" t="s">
        <v>420</v>
      </c>
      <c r="B424" s="337"/>
      <c r="C424" s="337"/>
      <c r="D424" s="88">
        <f>D423+D422</f>
        <v>32112769</v>
      </c>
      <c r="E424" s="88">
        <f aca="true" t="shared" si="65" ref="E424:J424">E423+E422</f>
        <v>32112769</v>
      </c>
      <c r="F424" s="88">
        <f t="shared" si="65"/>
        <v>64220538</v>
      </c>
      <c r="G424" s="88">
        <f t="shared" si="65"/>
        <v>32107769</v>
      </c>
      <c r="H424" s="88">
        <f t="shared" si="65"/>
        <v>0</v>
      </c>
      <c r="I424" s="88">
        <f t="shared" si="65"/>
        <v>0</v>
      </c>
      <c r="J424" s="91">
        <f t="shared" si="65"/>
        <v>0</v>
      </c>
    </row>
    <row r="425" spans="1:10" ht="15.75">
      <c r="A425" s="392" t="s">
        <v>102</v>
      </c>
      <c r="B425" s="393"/>
      <c r="C425" s="394"/>
      <c r="D425" s="92">
        <v>460000</v>
      </c>
      <c r="E425" s="92">
        <v>0</v>
      </c>
      <c r="F425" s="93">
        <v>0</v>
      </c>
      <c r="G425" s="94"/>
      <c r="H425" s="95"/>
      <c r="I425" s="95"/>
      <c r="J425" s="96"/>
    </row>
    <row r="426" spans="1:10" ht="15.75" hidden="1">
      <c r="A426" s="392" t="s">
        <v>123</v>
      </c>
      <c r="B426" s="393"/>
      <c r="C426" s="394"/>
      <c r="D426" s="97"/>
      <c r="E426" s="97">
        <v>0</v>
      </c>
      <c r="F426" s="98">
        <v>0</v>
      </c>
      <c r="G426" s="99"/>
      <c r="H426" s="100"/>
      <c r="I426" s="100"/>
      <c r="J426" s="101"/>
    </row>
    <row r="427" spans="1:13" ht="15.75">
      <c r="A427" s="351" t="s">
        <v>103</v>
      </c>
      <c r="B427" s="352"/>
      <c r="C427" s="353"/>
      <c r="D427" s="321">
        <f>D16+D26+D61+D65+D99+D108+D200+D255</f>
        <v>145841757</v>
      </c>
      <c r="E427" s="321">
        <f aca="true" t="shared" si="66" ref="E427:J427">E16+E99+E108+E200+E255+E26+E61+E65</f>
        <v>145841757</v>
      </c>
      <c r="F427" s="321">
        <f t="shared" si="66"/>
        <v>420116896</v>
      </c>
      <c r="G427" s="272">
        <f t="shared" si="66"/>
        <v>249716739</v>
      </c>
      <c r="H427" s="272">
        <f t="shared" si="66"/>
        <v>24354700</v>
      </c>
      <c r="I427" s="272">
        <f t="shared" si="66"/>
        <v>15700</v>
      </c>
      <c r="J427" s="272">
        <f t="shared" si="66"/>
        <v>188000</v>
      </c>
      <c r="M427" s="13"/>
    </row>
    <row r="428" spans="1:10" ht="29.25" customHeight="1">
      <c r="A428" s="351" t="s">
        <v>104</v>
      </c>
      <c r="B428" s="352"/>
      <c r="C428" s="353"/>
      <c r="D428" s="321">
        <f>D335+D326+D305+D300+D284+D269</f>
        <v>85777433</v>
      </c>
      <c r="E428" s="321">
        <f aca="true" t="shared" si="67" ref="E428:J428">E335+E326+E305+E300+E284+E269</f>
        <v>85777433</v>
      </c>
      <c r="F428" s="321">
        <f t="shared" si="67"/>
        <v>85777433</v>
      </c>
      <c r="G428" s="272">
        <f t="shared" si="67"/>
        <v>0</v>
      </c>
      <c r="H428" s="272">
        <f t="shared" si="67"/>
        <v>0</v>
      </c>
      <c r="I428" s="272">
        <f t="shared" si="67"/>
        <v>0</v>
      </c>
      <c r="J428" s="272">
        <f t="shared" si="67"/>
        <v>0</v>
      </c>
    </row>
    <row r="429" spans="1:10" ht="29.25" customHeight="1">
      <c r="A429" s="351" t="s">
        <v>443</v>
      </c>
      <c r="B429" s="352"/>
      <c r="C429" s="353"/>
      <c r="D429" s="322">
        <f>D424+D419+D366+D353</f>
        <v>68003748</v>
      </c>
      <c r="E429" s="322">
        <f aca="true" t="shared" si="68" ref="E429:J429">E424+E419+E366+E353</f>
        <v>68003748</v>
      </c>
      <c r="F429" s="322">
        <f t="shared" si="68"/>
        <v>151643365</v>
      </c>
      <c r="G429" s="273">
        <f t="shared" si="68"/>
        <v>83639617</v>
      </c>
      <c r="H429" s="273">
        <f t="shared" si="68"/>
        <v>0</v>
      </c>
      <c r="I429" s="273">
        <f t="shared" si="68"/>
        <v>0</v>
      </c>
      <c r="J429" s="273">
        <f t="shared" si="68"/>
        <v>0</v>
      </c>
    </row>
    <row r="430" spans="1:10" ht="15.75">
      <c r="A430" s="365" t="s">
        <v>105</v>
      </c>
      <c r="B430" s="366"/>
      <c r="C430" s="367"/>
      <c r="D430" s="322">
        <f>D425+D426</f>
        <v>460000</v>
      </c>
      <c r="E430" s="322">
        <f aca="true" t="shared" si="69" ref="E430:J430">E425+E426</f>
        <v>0</v>
      </c>
      <c r="F430" s="322">
        <f t="shared" si="69"/>
        <v>0</v>
      </c>
      <c r="G430" s="273">
        <f t="shared" si="69"/>
        <v>0</v>
      </c>
      <c r="H430" s="273">
        <f t="shared" si="69"/>
        <v>0</v>
      </c>
      <c r="I430" s="273">
        <f t="shared" si="69"/>
        <v>0</v>
      </c>
      <c r="J430" s="274">
        <f t="shared" si="69"/>
        <v>0</v>
      </c>
    </row>
    <row r="431" spans="1:10" ht="33.75" customHeight="1">
      <c r="A431" s="333" t="s">
        <v>463</v>
      </c>
      <c r="B431" s="333"/>
      <c r="C431" s="333"/>
      <c r="D431" s="321">
        <v>-33</v>
      </c>
      <c r="E431" s="321"/>
      <c r="F431" s="321"/>
      <c r="G431" s="272"/>
      <c r="H431" s="272"/>
      <c r="I431" s="272"/>
      <c r="J431" s="272"/>
    </row>
    <row r="432" spans="1:10" ht="24.75" customHeight="1" thickBot="1">
      <c r="A432" s="368" t="s">
        <v>124</v>
      </c>
      <c r="B432" s="369"/>
      <c r="C432" s="370"/>
      <c r="D432" s="326">
        <f>D427+D428+D429+D430+D431</f>
        <v>300082905</v>
      </c>
      <c r="E432" s="326">
        <f aca="true" t="shared" si="70" ref="E432:J432">E430+E428+E427</f>
        <v>231619190</v>
      </c>
      <c r="F432" s="326">
        <f t="shared" si="70"/>
        <v>505894329</v>
      </c>
      <c r="G432" s="327">
        <f t="shared" si="70"/>
        <v>249716739</v>
      </c>
      <c r="H432" s="328">
        <f t="shared" si="70"/>
        <v>24354700</v>
      </c>
      <c r="I432" s="329">
        <f t="shared" si="70"/>
        <v>15700</v>
      </c>
      <c r="J432" s="330">
        <f t="shared" si="70"/>
        <v>188000</v>
      </c>
    </row>
    <row r="433" spans="1:10" ht="19.5" customHeight="1">
      <c r="A433" s="373" t="s">
        <v>444</v>
      </c>
      <c r="B433" s="374"/>
      <c r="C433" s="375"/>
      <c r="D433" s="323">
        <f>D16+D264</f>
        <v>1050000</v>
      </c>
      <c r="E433" s="364"/>
      <c r="F433" s="364"/>
      <c r="G433" s="364"/>
      <c r="H433" s="364"/>
      <c r="I433" s="364"/>
      <c r="J433" s="364"/>
    </row>
    <row r="434" spans="1:10" ht="19.5" customHeight="1">
      <c r="A434" s="345" t="s">
        <v>445</v>
      </c>
      <c r="B434" s="346"/>
      <c r="C434" s="347"/>
      <c r="D434" s="324">
        <f>D26+D269</f>
        <v>981520</v>
      </c>
      <c r="E434" s="364"/>
      <c r="F434" s="364"/>
      <c r="G434" s="364"/>
      <c r="H434" s="364"/>
      <c r="I434" s="364"/>
      <c r="J434" s="364"/>
    </row>
    <row r="435" spans="1:10" ht="19.5" customHeight="1">
      <c r="A435" s="345" t="s">
        <v>446</v>
      </c>
      <c r="B435" s="346"/>
      <c r="C435" s="347"/>
      <c r="D435" s="324">
        <f>D61+D284+D353</f>
        <v>20166205</v>
      </c>
      <c r="E435" s="364"/>
      <c r="F435" s="364"/>
      <c r="G435" s="364"/>
      <c r="H435" s="364"/>
      <c r="I435" s="364"/>
      <c r="J435" s="364"/>
    </row>
    <row r="436" spans="1:10" ht="19.5" customHeight="1">
      <c r="A436" s="345" t="s">
        <v>447</v>
      </c>
      <c r="B436" s="346"/>
      <c r="C436" s="347"/>
      <c r="D436" s="324">
        <f>D430+D65</f>
        <v>483900</v>
      </c>
      <c r="E436" s="364"/>
      <c r="F436" s="364"/>
      <c r="G436" s="364"/>
      <c r="H436" s="364"/>
      <c r="I436" s="364"/>
      <c r="J436" s="364"/>
    </row>
    <row r="437" spans="1:10" ht="19.5" customHeight="1">
      <c r="A437" s="345" t="s">
        <v>448</v>
      </c>
      <c r="B437" s="346"/>
      <c r="C437" s="347"/>
      <c r="D437" s="324">
        <f>D366+D300+D99</f>
        <v>37481002</v>
      </c>
      <c r="E437" s="364"/>
      <c r="F437" s="364"/>
      <c r="G437" s="364"/>
      <c r="H437" s="364"/>
      <c r="I437" s="364"/>
      <c r="J437" s="364"/>
    </row>
    <row r="438" spans="1:10" ht="19.5" customHeight="1">
      <c r="A438" s="345" t="s">
        <v>449</v>
      </c>
      <c r="B438" s="346"/>
      <c r="C438" s="347"/>
      <c r="D438" s="324">
        <f>D305+D108</f>
        <v>222900</v>
      </c>
      <c r="E438" s="364"/>
      <c r="F438" s="364"/>
      <c r="G438" s="364"/>
      <c r="H438" s="364"/>
      <c r="I438" s="364"/>
      <c r="J438" s="364"/>
    </row>
    <row r="439" spans="1:10" ht="19.5" customHeight="1">
      <c r="A439" s="345" t="s">
        <v>450</v>
      </c>
      <c r="B439" s="346"/>
      <c r="C439" s="347"/>
      <c r="D439" s="324">
        <f>D419+D326+D200</f>
        <v>76864222</v>
      </c>
      <c r="E439" s="364"/>
      <c r="F439" s="364"/>
      <c r="G439" s="364"/>
      <c r="H439" s="364"/>
      <c r="I439" s="364"/>
      <c r="J439" s="364"/>
    </row>
    <row r="440" spans="1:10" ht="19.5" customHeight="1" thickBot="1">
      <c r="A440" s="348" t="s">
        <v>125</v>
      </c>
      <c r="B440" s="349"/>
      <c r="C440" s="350"/>
      <c r="D440" s="325">
        <f>D424+D335+D255+D431</f>
        <v>162833156</v>
      </c>
      <c r="E440" s="364"/>
      <c r="F440" s="364"/>
      <c r="G440" s="364"/>
      <c r="H440" s="364"/>
      <c r="I440" s="364"/>
      <c r="J440" s="364"/>
    </row>
    <row r="441" spans="1:6" ht="15.75">
      <c r="A441" s="102"/>
      <c r="B441" s="102"/>
      <c r="C441" s="102"/>
      <c r="D441" s="103"/>
      <c r="E441" s="103"/>
      <c r="F441" s="103"/>
    </row>
    <row r="442" spans="1:10" ht="12.75">
      <c r="A442" s="104" t="s">
        <v>106</v>
      </c>
      <c r="B442" s="105"/>
      <c r="C442" s="105"/>
      <c r="D442" s="105" t="s">
        <v>107</v>
      </c>
      <c r="E442" s="105"/>
      <c r="F442" s="105"/>
      <c r="G442" s="105" t="s">
        <v>108</v>
      </c>
      <c r="H442" s="105"/>
      <c r="I442" s="105" t="s">
        <v>109</v>
      </c>
      <c r="J442" s="105"/>
    </row>
    <row r="443" spans="1:10" ht="12.75">
      <c r="A443" s="104" t="s">
        <v>175</v>
      </c>
      <c r="B443" s="105"/>
      <c r="C443" s="105"/>
      <c r="D443" s="105" t="s">
        <v>110</v>
      </c>
      <c r="E443" s="105"/>
      <c r="F443" s="105"/>
      <c r="G443" s="105" t="s">
        <v>176</v>
      </c>
      <c r="H443" s="105"/>
      <c r="I443" s="105" t="s">
        <v>111</v>
      </c>
      <c r="J443" s="105"/>
    </row>
    <row r="444" spans="1:10" ht="12.75">
      <c r="A444" s="105"/>
      <c r="B444" s="105"/>
      <c r="C444" s="105"/>
      <c r="D444" s="105"/>
      <c r="E444" s="105"/>
      <c r="F444" s="105"/>
      <c r="G444" s="105"/>
      <c r="H444" s="105"/>
      <c r="I444" s="105"/>
      <c r="J444" s="105"/>
    </row>
    <row r="445" spans="1:10" ht="12.75">
      <c r="A445" s="371"/>
      <c r="B445" s="371"/>
      <c r="C445" s="371"/>
      <c r="D445" s="371"/>
      <c r="E445" s="371"/>
      <c r="F445" s="371"/>
      <c r="G445" s="372"/>
      <c r="H445" s="372"/>
      <c r="I445" s="372"/>
      <c r="J445" s="372"/>
    </row>
    <row r="446" spans="1:6" ht="12.75">
      <c r="A446" s="106"/>
      <c r="E446" s="107"/>
      <c r="F446" s="107"/>
    </row>
    <row r="447" spans="1:6" ht="12.75">
      <c r="A447" s="106"/>
      <c r="B447" s="105"/>
      <c r="C447" s="105"/>
      <c r="F447" s="105"/>
    </row>
    <row r="448" spans="1:6" ht="12.75">
      <c r="A448" s="106"/>
      <c r="E448" s="108"/>
      <c r="F448" s="109"/>
    </row>
    <row r="449" spans="1:6" ht="12.75">
      <c r="A449" s="106"/>
      <c r="E449" s="108"/>
      <c r="F449" s="109"/>
    </row>
    <row r="450" spans="5:6" ht="12.75">
      <c r="E450" s="108"/>
      <c r="F450" s="109"/>
    </row>
    <row r="451" spans="1:6" ht="12.75">
      <c r="A451" s="106"/>
      <c r="E451" s="108"/>
      <c r="F451" s="109"/>
    </row>
    <row r="452" spans="1:5" ht="12.75">
      <c r="A452" s="106"/>
      <c r="E452" s="110"/>
    </row>
    <row r="455" ht="12.75">
      <c r="J455" s="110"/>
    </row>
    <row r="458" spans="1:10" ht="12.75">
      <c r="A458" s="111"/>
      <c r="H458" s="13"/>
      <c r="I458" s="13"/>
      <c r="J458" s="13"/>
    </row>
    <row r="459" spans="1:10" ht="12.75">
      <c r="A459" s="112"/>
      <c r="H459" s="13"/>
      <c r="I459" s="13"/>
      <c r="J459" s="13"/>
    </row>
    <row r="460" spans="1:10" ht="12.75">
      <c r="A460" s="112"/>
      <c r="H460" s="13"/>
      <c r="I460" s="13"/>
      <c r="J460" s="13"/>
    </row>
    <row r="461" spans="1:10" ht="12.75">
      <c r="A461" s="112"/>
      <c r="H461" s="13"/>
      <c r="I461" s="13"/>
      <c r="J461" s="13"/>
    </row>
    <row r="462" ht="12.75">
      <c r="A462" s="111"/>
    </row>
    <row r="463" spans="1:10" ht="12.75">
      <c r="A463" s="113"/>
      <c r="H463" s="13"/>
      <c r="I463" s="13"/>
      <c r="J463" s="13"/>
    </row>
    <row r="464" spans="1:10" ht="12.75">
      <c r="A464" s="113"/>
      <c r="H464" s="13"/>
      <c r="I464" s="13"/>
      <c r="J464" s="13"/>
    </row>
    <row r="465" spans="1:10" ht="12.75">
      <c r="A465" s="113"/>
      <c r="H465" s="13"/>
      <c r="I465" s="13"/>
      <c r="J465" s="13"/>
    </row>
    <row r="466" spans="1:10" ht="12.75">
      <c r="A466" s="112"/>
      <c r="B466" s="105"/>
      <c r="C466" s="105"/>
      <c r="D466" s="105"/>
      <c r="E466" s="105"/>
      <c r="F466" s="105"/>
      <c r="H466" s="13"/>
      <c r="I466" s="13"/>
      <c r="J466" s="13"/>
    </row>
    <row r="467" spans="8:10" ht="12.75">
      <c r="H467" s="13"/>
      <c r="I467" s="13"/>
      <c r="J467" s="13"/>
    </row>
    <row r="468" spans="8:10" ht="12.75">
      <c r="H468" s="13"/>
      <c r="I468" s="13"/>
      <c r="J468" s="13"/>
    </row>
    <row r="469" spans="8:10" ht="12.75">
      <c r="H469" s="13"/>
      <c r="I469" s="13"/>
      <c r="J469" s="13"/>
    </row>
    <row r="470" spans="1:10" ht="12.75">
      <c r="A470" s="109"/>
      <c r="H470" s="13"/>
      <c r="I470" s="13"/>
      <c r="J470" s="13"/>
    </row>
    <row r="471" spans="1:10" ht="12.75">
      <c r="A471" s="114"/>
      <c r="B471" s="105"/>
      <c r="H471" s="13"/>
      <c r="I471" s="13"/>
      <c r="J471" s="13"/>
    </row>
    <row r="472" spans="8:10" ht="12.75">
      <c r="H472" s="13"/>
      <c r="I472" s="13"/>
      <c r="J472" s="13"/>
    </row>
    <row r="474" spans="5:10" ht="12.75">
      <c r="E474" s="110"/>
      <c r="H474" s="13"/>
      <c r="I474" s="13"/>
      <c r="J474" s="13"/>
    </row>
    <row r="475" spans="8:10" ht="12.75">
      <c r="H475" s="13"/>
      <c r="I475" s="13"/>
      <c r="J475" s="13"/>
    </row>
    <row r="476" spans="1:10" ht="12.75">
      <c r="A476" s="104"/>
      <c r="B476" s="104"/>
      <c r="C476" s="104"/>
      <c r="D476" s="104"/>
      <c r="H476" s="13"/>
      <c r="I476" s="13"/>
      <c r="J476" s="13"/>
    </row>
    <row r="477" spans="1:10" ht="12.75">
      <c r="A477" s="114"/>
      <c r="D477" s="115"/>
      <c r="H477" s="13"/>
      <c r="I477" s="13"/>
      <c r="J477" s="13"/>
    </row>
    <row r="478" spans="1:10" ht="12.75">
      <c r="A478" s="13"/>
      <c r="D478" s="13"/>
      <c r="H478" s="13"/>
      <c r="I478" s="13"/>
      <c r="J478" s="13"/>
    </row>
    <row r="479" spans="1:10" ht="12.75">
      <c r="A479" s="13"/>
      <c r="D479" s="13"/>
      <c r="H479" s="13"/>
      <c r="I479" s="13"/>
      <c r="J479" s="13"/>
    </row>
    <row r="480" spans="1:10" ht="12.75">
      <c r="A480" s="13"/>
      <c r="D480" s="13"/>
      <c r="H480" s="13"/>
      <c r="I480" s="13"/>
      <c r="J480" s="13"/>
    </row>
    <row r="481" spans="1:10" ht="12.75">
      <c r="A481" s="13"/>
      <c r="D481" s="13"/>
      <c r="H481" s="13"/>
      <c r="I481" s="13"/>
      <c r="J481" s="13"/>
    </row>
    <row r="482" spans="1:10" ht="12.75">
      <c r="A482" s="13"/>
      <c r="D482" s="13"/>
      <c r="H482" s="13"/>
      <c r="I482" s="13"/>
      <c r="J482" s="13"/>
    </row>
    <row r="483" spans="1:10" ht="12.75">
      <c r="A483" s="13"/>
      <c r="D483" s="13"/>
      <c r="H483" s="13"/>
      <c r="I483" s="13"/>
      <c r="J483" s="13"/>
    </row>
    <row r="484" spans="1:10" ht="12.75">
      <c r="A484" s="13"/>
      <c r="H484" s="13"/>
      <c r="I484" s="13"/>
      <c r="J484" s="13"/>
    </row>
    <row r="485" spans="1:10" ht="12.75">
      <c r="A485" s="13"/>
      <c r="H485" s="13"/>
      <c r="I485" s="13"/>
      <c r="J485" s="13"/>
    </row>
    <row r="486" spans="8:10" ht="12.75">
      <c r="H486" s="13"/>
      <c r="I486" s="13"/>
      <c r="J486" s="13"/>
    </row>
    <row r="488" spans="8:10" ht="12.75">
      <c r="H488" s="13"/>
      <c r="I488" s="13"/>
      <c r="J488" s="13"/>
    </row>
    <row r="489" spans="5:10" ht="12.75">
      <c r="E489" s="109"/>
      <c r="H489" s="13"/>
      <c r="I489" s="13"/>
      <c r="J489" s="13"/>
    </row>
    <row r="490" spans="8:10" ht="12.75">
      <c r="H490" s="13"/>
      <c r="I490" s="13"/>
      <c r="J490" s="13"/>
    </row>
    <row r="491" spans="8:10" ht="12.75">
      <c r="H491" s="13"/>
      <c r="I491" s="13"/>
      <c r="J491" s="13"/>
    </row>
    <row r="492" spans="8:10" ht="12.75">
      <c r="H492" s="13"/>
      <c r="I492" s="13"/>
      <c r="J492" s="13"/>
    </row>
    <row r="493" spans="8:10" ht="12.75">
      <c r="H493" s="13"/>
      <c r="I493" s="13"/>
      <c r="J493" s="13"/>
    </row>
    <row r="494" spans="8:10" ht="12.75">
      <c r="H494" s="13"/>
      <c r="I494" s="13"/>
      <c r="J494" s="13"/>
    </row>
    <row r="496" spans="8:10" ht="12.75">
      <c r="H496" s="13"/>
      <c r="I496" s="13"/>
      <c r="J496" s="13"/>
    </row>
    <row r="497" spans="8:10" ht="12.75">
      <c r="H497" s="13"/>
      <c r="I497" s="13"/>
      <c r="J497" s="13"/>
    </row>
    <row r="498" spans="8:10" ht="12.75">
      <c r="H498" s="13"/>
      <c r="I498" s="13"/>
      <c r="J498" s="13"/>
    </row>
    <row r="499" spans="8:10" ht="12.75">
      <c r="H499" s="13"/>
      <c r="I499" s="13"/>
      <c r="J499" s="13"/>
    </row>
    <row r="500" spans="8:10" ht="12.75">
      <c r="H500" s="13"/>
      <c r="I500" s="13"/>
      <c r="J500" s="13"/>
    </row>
    <row r="501" spans="8:10" ht="12.75">
      <c r="H501" s="13"/>
      <c r="I501" s="13"/>
      <c r="J501" s="13"/>
    </row>
    <row r="502" spans="8:10" ht="12.75">
      <c r="H502" s="13"/>
      <c r="I502" s="13"/>
      <c r="J502" s="13"/>
    </row>
    <row r="503" spans="8:10" ht="12.75">
      <c r="H503" s="13"/>
      <c r="I503" s="13"/>
      <c r="J503" s="13"/>
    </row>
    <row r="504" spans="8:10" ht="12.75">
      <c r="H504" s="13"/>
      <c r="I504" s="13"/>
      <c r="J504" s="13"/>
    </row>
    <row r="505" spans="8:10" ht="12.75">
      <c r="H505" s="13"/>
      <c r="I505" s="13"/>
      <c r="J505" s="13"/>
    </row>
    <row r="506" spans="8:10" ht="12.75">
      <c r="H506" s="13"/>
      <c r="I506" s="13"/>
      <c r="J506" s="13"/>
    </row>
    <row r="507" spans="8:10" ht="12.75">
      <c r="H507" s="13"/>
      <c r="I507" s="13"/>
      <c r="J507" s="13"/>
    </row>
    <row r="508" spans="8:10" ht="12.75">
      <c r="H508" s="13"/>
      <c r="I508" s="13"/>
      <c r="J508" s="13"/>
    </row>
    <row r="509" spans="8:10" ht="12.75">
      <c r="H509" s="13"/>
      <c r="I509" s="13"/>
      <c r="J509" s="13"/>
    </row>
    <row r="510" spans="8:10" ht="12.75">
      <c r="H510" s="13"/>
      <c r="I510" s="13"/>
      <c r="J510" s="13"/>
    </row>
    <row r="511" spans="8:10" ht="12.75">
      <c r="H511" s="13"/>
      <c r="I511" s="13"/>
      <c r="J511" s="13"/>
    </row>
    <row r="512" spans="8:10" ht="12.75">
      <c r="H512" s="13"/>
      <c r="I512" s="13"/>
      <c r="J512" s="13"/>
    </row>
    <row r="513" spans="8:10" ht="12.75">
      <c r="H513" s="13"/>
      <c r="I513" s="13"/>
      <c r="J513" s="13"/>
    </row>
    <row r="514" spans="8:10" ht="12.75">
      <c r="H514" s="13"/>
      <c r="I514" s="13"/>
      <c r="J514" s="13"/>
    </row>
    <row r="515" spans="8:10" ht="12.75">
      <c r="H515" s="13"/>
      <c r="I515" s="13"/>
      <c r="J515" s="13"/>
    </row>
    <row r="516" spans="8:10" ht="12.75">
      <c r="H516" s="13"/>
      <c r="I516" s="13"/>
      <c r="J516" s="13"/>
    </row>
    <row r="517" spans="8:10" ht="12.75">
      <c r="H517" s="13"/>
      <c r="I517" s="13"/>
      <c r="J517" s="13"/>
    </row>
    <row r="518" spans="8:10" ht="12.75">
      <c r="H518" s="13"/>
      <c r="I518" s="13"/>
      <c r="J518" s="13"/>
    </row>
    <row r="519" spans="8:10" ht="12.75">
      <c r="H519" s="13"/>
      <c r="I519" s="13"/>
      <c r="J519" s="13"/>
    </row>
    <row r="520" spans="8:10" ht="12.75">
      <c r="H520" s="13"/>
      <c r="I520" s="13"/>
      <c r="J520" s="13"/>
    </row>
    <row r="521" spans="8:10" ht="12.75">
      <c r="H521" s="13"/>
      <c r="I521" s="13"/>
      <c r="J521" s="13"/>
    </row>
    <row r="522" spans="8:10" ht="12.75">
      <c r="H522" s="13"/>
      <c r="I522" s="13"/>
      <c r="J522" s="13"/>
    </row>
    <row r="523" spans="8:10" ht="12.75">
      <c r="H523" s="13"/>
      <c r="I523" s="13"/>
      <c r="J523" s="13"/>
    </row>
    <row r="524" spans="8:10" ht="12.75">
      <c r="H524" s="13"/>
      <c r="I524" s="13"/>
      <c r="J524" s="13"/>
    </row>
    <row r="525" spans="8:10" ht="12.75">
      <c r="H525" s="13"/>
      <c r="I525" s="13"/>
      <c r="J525" s="13"/>
    </row>
    <row r="526" spans="8:10" ht="12.75">
      <c r="H526" s="13"/>
      <c r="I526" s="13"/>
      <c r="J526" s="13"/>
    </row>
    <row r="527" spans="8:10" ht="12.75">
      <c r="H527" s="13"/>
      <c r="I527" s="13"/>
      <c r="J527" s="13"/>
    </row>
    <row r="528" spans="8:10" ht="12.75">
      <c r="H528" s="13"/>
      <c r="I528" s="13"/>
      <c r="J528" s="13"/>
    </row>
    <row r="529" spans="8:10" ht="12.75">
      <c r="H529" s="13"/>
      <c r="I529" s="13"/>
      <c r="J529" s="13"/>
    </row>
    <row r="530" spans="8:10" ht="12.75">
      <c r="H530" s="13"/>
      <c r="I530" s="13"/>
      <c r="J530" s="13"/>
    </row>
    <row r="531" spans="8:10" ht="12.75">
      <c r="H531" s="13"/>
      <c r="I531" s="13"/>
      <c r="J531" s="13"/>
    </row>
    <row r="532" spans="8:10" ht="12.75">
      <c r="H532" s="13"/>
      <c r="I532" s="13"/>
      <c r="J532" s="13"/>
    </row>
    <row r="533" spans="8:10" ht="12.75">
      <c r="H533" s="13"/>
      <c r="I533" s="13"/>
      <c r="J533" s="13"/>
    </row>
    <row r="534" spans="8:10" ht="12.75">
      <c r="H534" s="13"/>
      <c r="I534" s="13"/>
      <c r="J534" s="13"/>
    </row>
    <row r="535" spans="8:10" ht="12.75">
      <c r="H535" s="13"/>
      <c r="I535" s="13"/>
      <c r="J535" s="13"/>
    </row>
    <row r="536" spans="8:10" ht="12.75">
      <c r="H536" s="13"/>
      <c r="I536" s="13"/>
      <c r="J536" s="13"/>
    </row>
    <row r="537" spans="8:10" ht="12.75">
      <c r="H537" s="13"/>
      <c r="I537" s="13"/>
      <c r="J537" s="13"/>
    </row>
    <row r="538" spans="8:10" ht="12.75">
      <c r="H538" s="13"/>
      <c r="I538" s="13"/>
      <c r="J538" s="13"/>
    </row>
    <row r="539" spans="8:10" ht="12.75">
      <c r="H539" s="13"/>
      <c r="I539" s="13"/>
      <c r="J539" s="13"/>
    </row>
    <row r="540" spans="8:10" ht="12.75">
      <c r="H540" s="13"/>
      <c r="I540" s="13"/>
      <c r="J540" s="13"/>
    </row>
    <row r="541" spans="8:10" ht="12.75">
      <c r="H541" s="13"/>
      <c r="I541" s="13"/>
      <c r="J541" s="13"/>
    </row>
    <row r="542" spans="8:10" ht="12.75">
      <c r="H542" s="13"/>
      <c r="I542" s="13"/>
      <c r="J542" s="13"/>
    </row>
    <row r="544" spans="8:10" ht="12.75">
      <c r="H544" s="13"/>
      <c r="I544" s="13"/>
      <c r="J544" s="13"/>
    </row>
    <row r="545" spans="8:10" ht="12.75">
      <c r="H545" s="13"/>
      <c r="I545" s="13"/>
      <c r="J545" s="13"/>
    </row>
    <row r="547" spans="8:10" ht="12.75">
      <c r="H547" s="13"/>
      <c r="I547" s="13"/>
      <c r="J547" s="13"/>
    </row>
    <row r="548" spans="8:10" ht="12.75">
      <c r="H548" s="13"/>
      <c r="I548" s="13"/>
      <c r="J548" s="13"/>
    </row>
    <row r="549" spans="8:10" ht="12.75">
      <c r="H549" s="13"/>
      <c r="I549" s="13"/>
      <c r="J549" s="13"/>
    </row>
    <row r="550" spans="8:10" ht="12.75">
      <c r="H550" s="13"/>
      <c r="I550" s="13"/>
      <c r="J550" s="13"/>
    </row>
    <row r="551" spans="8:10" ht="12.75">
      <c r="H551" s="13"/>
      <c r="I551" s="13"/>
      <c r="J551" s="13"/>
    </row>
    <row r="552" spans="8:10" ht="12.75">
      <c r="H552" s="13"/>
      <c r="I552" s="13"/>
      <c r="J552" s="13"/>
    </row>
    <row r="553" spans="8:10" ht="12.75">
      <c r="H553" s="13"/>
      <c r="I553" s="13"/>
      <c r="J553" s="13"/>
    </row>
    <row r="554" spans="8:10" ht="12.75">
      <c r="H554" s="13"/>
      <c r="I554" s="13"/>
      <c r="J554" s="13"/>
    </row>
    <row r="555" spans="8:10" ht="12.75">
      <c r="H555" s="13"/>
      <c r="I555" s="13"/>
      <c r="J555" s="13"/>
    </row>
    <row r="556" spans="8:10" ht="12.75">
      <c r="H556" s="13"/>
      <c r="I556" s="13"/>
      <c r="J556" s="13"/>
    </row>
    <row r="557" spans="8:10" ht="12.75">
      <c r="H557" s="13"/>
      <c r="I557" s="13"/>
      <c r="J557" s="13"/>
    </row>
    <row r="558" spans="8:10" ht="12.75">
      <c r="H558" s="13"/>
      <c r="I558" s="13"/>
      <c r="J558" s="13"/>
    </row>
    <row r="559" spans="8:10" ht="12.75">
      <c r="H559" s="13"/>
      <c r="I559" s="13"/>
      <c r="J559" s="13"/>
    </row>
    <row r="560" spans="8:10" ht="12.75">
      <c r="H560" s="13"/>
      <c r="I560" s="13"/>
      <c r="J560" s="13"/>
    </row>
    <row r="561" spans="8:10" ht="12.75">
      <c r="H561" s="13"/>
      <c r="I561" s="13"/>
      <c r="J561" s="13"/>
    </row>
    <row r="562" spans="8:10" ht="12.75">
      <c r="H562" s="13"/>
      <c r="I562" s="13"/>
      <c r="J562" s="13"/>
    </row>
    <row r="563" spans="8:10" ht="12.75">
      <c r="H563" s="13"/>
      <c r="I563" s="13"/>
      <c r="J563" s="13"/>
    </row>
    <row r="564" spans="8:10" ht="12.75">
      <c r="H564" s="13"/>
      <c r="I564" s="13"/>
      <c r="J564" s="13"/>
    </row>
    <row r="565" spans="8:10" ht="12.75">
      <c r="H565" s="13"/>
      <c r="I565" s="13"/>
      <c r="J565" s="13"/>
    </row>
    <row r="566" spans="8:10" ht="12.75">
      <c r="H566" s="13"/>
      <c r="I566" s="13"/>
      <c r="J566" s="13"/>
    </row>
    <row r="567" spans="8:10" ht="12.75">
      <c r="H567" s="13"/>
      <c r="I567" s="13"/>
      <c r="J567" s="13"/>
    </row>
    <row r="568" spans="8:10" ht="12.75">
      <c r="H568" s="13"/>
      <c r="I568" s="13"/>
      <c r="J568" s="13"/>
    </row>
    <row r="569" spans="8:10" ht="12.75">
      <c r="H569" s="13"/>
      <c r="I569" s="13"/>
      <c r="J569" s="13"/>
    </row>
    <row r="570" spans="8:10" ht="12.75">
      <c r="H570" s="13"/>
      <c r="I570" s="13"/>
      <c r="J570" s="13"/>
    </row>
    <row r="571" spans="8:10" ht="12.75">
      <c r="H571" s="13"/>
      <c r="I571" s="13"/>
      <c r="J571" s="13"/>
    </row>
    <row r="572" spans="8:10" ht="12.75">
      <c r="H572" s="13"/>
      <c r="I572" s="13"/>
      <c r="J572" s="13"/>
    </row>
    <row r="573" spans="8:10" ht="12.75">
      <c r="H573" s="13"/>
      <c r="I573" s="13"/>
      <c r="J573" s="13"/>
    </row>
    <row r="574" spans="8:10" ht="12.75">
      <c r="H574" s="13"/>
      <c r="I574" s="13"/>
      <c r="J574" s="13"/>
    </row>
    <row r="575" spans="8:10" ht="12.75">
      <c r="H575" s="13"/>
      <c r="I575" s="13"/>
      <c r="J575" s="13"/>
    </row>
    <row r="576" spans="8:10" ht="12.75">
      <c r="H576" s="13"/>
      <c r="I576" s="13"/>
      <c r="J576" s="13"/>
    </row>
    <row r="577" spans="8:10" ht="12.75">
      <c r="H577" s="13"/>
      <c r="I577" s="13"/>
      <c r="J577" s="13"/>
    </row>
    <row r="578" spans="8:10" ht="12.75">
      <c r="H578" s="13"/>
      <c r="I578" s="13"/>
      <c r="J578" s="13"/>
    </row>
    <row r="579" spans="8:10" ht="12.75">
      <c r="H579" s="13"/>
      <c r="I579" s="13"/>
      <c r="J579" s="13"/>
    </row>
    <row r="580" spans="8:10" ht="12.75">
      <c r="H580" s="13"/>
      <c r="I580" s="13"/>
      <c r="J580" s="13"/>
    </row>
    <row r="581" spans="8:10" ht="12.75">
      <c r="H581" s="13"/>
      <c r="I581" s="13"/>
      <c r="J581" s="13"/>
    </row>
    <row r="582" spans="8:10" ht="12.75">
      <c r="H582" s="13"/>
      <c r="I582" s="13"/>
      <c r="J582" s="13"/>
    </row>
    <row r="583" spans="8:10" ht="12.75">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89" spans="8:10" ht="12.7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ht="12.75">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ht="12.75">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7" spans="8:10" ht="12.75">
      <c r="H647" s="13"/>
      <c r="I647" s="13"/>
      <c r="J647" s="13"/>
    </row>
    <row r="648" spans="8:10" ht="12.75">
      <c r="H648" s="13"/>
      <c r="I648" s="13"/>
      <c r="J648" s="13"/>
    </row>
    <row r="649" spans="8:10" ht="12.75">
      <c r="H649" s="13"/>
      <c r="I649" s="13"/>
      <c r="J649" s="13"/>
    </row>
    <row r="650" spans="8:10" ht="12.75">
      <c r="H650" s="13"/>
      <c r="I650" s="13"/>
      <c r="J650" s="13"/>
    </row>
    <row r="652" ht="12.75">
      <c r="J652" s="13"/>
    </row>
    <row r="653" ht="12.75">
      <c r="J653" s="13"/>
    </row>
    <row r="654" ht="12.75">
      <c r="J654" s="13"/>
    </row>
    <row r="655" ht="12.75">
      <c r="J655" s="13"/>
    </row>
    <row r="656" ht="12.75">
      <c r="J656" s="13"/>
    </row>
    <row r="657" ht="12.75">
      <c r="J657" s="13"/>
    </row>
    <row r="658" spans="8:10" ht="12.75">
      <c r="H658" s="13"/>
      <c r="I658" s="13"/>
      <c r="J658" s="13"/>
    </row>
    <row r="659" spans="8:10" ht="12.75">
      <c r="H659" s="13"/>
      <c r="I659" s="13"/>
      <c r="J659" s="13"/>
    </row>
    <row r="660" ht="12.75">
      <c r="J660" s="13"/>
    </row>
    <row r="661" ht="12.75">
      <c r="J661" s="13"/>
    </row>
    <row r="662" ht="12.75">
      <c r="J662" s="13"/>
    </row>
    <row r="663" ht="12.75">
      <c r="J663" s="13"/>
    </row>
    <row r="664" ht="12.75">
      <c r="J664" s="13"/>
    </row>
    <row r="665" spans="8:10" ht="12.75">
      <c r="H665" s="13"/>
      <c r="I665" s="13"/>
      <c r="J665" s="13"/>
    </row>
    <row r="666" spans="8:10" ht="12.75">
      <c r="H666" s="13"/>
      <c r="I666" s="13"/>
      <c r="J666" s="13"/>
    </row>
    <row r="667" spans="8:10" ht="12.75">
      <c r="H667" s="13"/>
      <c r="I667" s="13"/>
      <c r="J667"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ht="12.75">
      <c r="J675" s="13"/>
    </row>
    <row r="676" ht="12.75">
      <c r="J676" s="13"/>
    </row>
    <row r="677" ht="12.75">
      <c r="J677" s="13"/>
    </row>
    <row r="678" ht="12.75">
      <c r="J678" s="13"/>
    </row>
    <row r="679" ht="12.75">
      <c r="J679" s="13"/>
    </row>
    <row r="680" ht="12.75">
      <c r="J680" s="13"/>
    </row>
    <row r="681" spans="8:10" ht="12.75">
      <c r="H681" s="13"/>
      <c r="I681" s="13"/>
      <c r="J681" s="13"/>
    </row>
    <row r="682" spans="8:10" ht="12.75">
      <c r="H682" s="13"/>
      <c r="I682" s="13"/>
      <c r="J682" s="13"/>
    </row>
    <row r="683" spans="8:10" ht="12.75">
      <c r="H683" s="13"/>
      <c r="I683" s="13"/>
      <c r="J683" s="13"/>
    </row>
    <row r="685" ht="12.75">
      <c r="J685" s="13"/>
    </row>
    <row r="686" ht="12.75">
      <c r="J686" s="13"/>
    </row>
    <row r="687" ht="12.75">
      <c r="J687" s="13"/>
    </row>
    <row r="688" ht="12.75">
      <c r="J688" s="13"/>
    </row>
    <row r="689" spans="5:10" ht="12.75">
      <c r="E689" s="110"/>
      <c r="H689" s="13"/>
      <c r="I689" s="13"/>
      <c r="J689" s="13"/>
    </row>
    <row r="690" spans="8:10" ht="12.75">
      <c r="H690" s="13"/>
      <c r="I690" s="13"/>
      <c r="J690" s="13"/>
    </row>
    <row r="692" ht="12.75">
      <c r="J692" s="13"/>
    </row>
    <row r="693" ht="12.75">
      <c r="J693" s="13"/>
    </row>
    <row r="694" spans="8:10" ht="12.75">
      <c r="H694" s="13"/>
      <c r="I694" s="13"/>
      <c r="J694" s="13"/>
    </row>
    <row r="695" spans="8:10" ht="12.75">
      <c r="H695" s="13"/>
      <c r="I695" s="13"/>
      <c r="J695" s="13"/>
    </row>
    <row r="696" spans="8:10" ht="12.75">
      <c r="H696" s="13"/>
      <c r="I696" s="13"/>
      <c r="J696" s="13"/>
    </row>
    <row r="697" spans="5:10" ht="12.75">
      <c r="E697" s="110"/>
      <c r="H697" s="13"/>
      <c r="I697" s="13"/>
      <c r="J697" s="13"/>
    </row>
    <row r="698" spans="8:10" ht="12.75">
      <c r="H698" s="13"/>
      <c r="I698" s="13"/>
      <c r="J698" s="13"/>
    </row>
    <row r="699" spans="8:10" ht="12.75">
      <c r="H699" s="13"/>
      <c r="I699" s="13"/>
      <c r="J699" s="13"/>
    </row>
  </sheetData>
  <sheetProtection/>
  <mergeCells count="88">
    <mergeCell ref="A16:C16"/>
    <mergeCell ref="I1:J1"/>
    <mergeCell ref="A2:J2"/>
    <mergeCell ref="A3:J3"/>
    <mergeCell ref="I5:J5"/>
    <mergeCell ref="A8:J8"/>
    <mergeCell ref="A108:C108"/>
    <mergeCell ref="A17:J17"/>
    <mergeCell ref="A26:C26"/>
    <mergeCell ref="A27:J27"/>
    <mergeCell ref="A61:C61"/>
    <mergeCell ref="A99:C99"/>
    <mergeCell ref="A100:J100"/>
    <mergeCell ref="A62:J62"/>
    <mergeCell ref="A65:C65"/>
    <mergeCell ref="A66:J66"/>
    <mergeCell ref="A285:J285"/>
    <mergeCell ref="A265:J265"/>
    <mergeCell ref="A109:J109"/>
    <mergeCell ref="A200:C200"/>
    <mergeCell ref="A201:J201"/>
    <mergeCell ref="A255:C255"/>
    <mergeCell ref="A256:C256"/>
    <mergeCell ref="A257:C257"/>
    <mergeCell ref="A258:C258"/>
    <mergeCell ref="A259:C259"/>
    <mergeCell ref="A260:J260"/>
    <mergeCell ref="A264:C264"/>
    <mergeCell ref="A269:C269"/>
    <mergeCell ref="A270:J270"/>
    <mergeCell ref="A282:C282"/>
    <mergeCell ref="A283:C283"/>
    <mergeCell ref="A284:C284"/>
    <mergeCell ref="A427:C427"/>
    <mergeCell ref="A425:C425"/>
    <mergeCell ref="A426:C426"/>
    <mergeCell ref="A326:C326"/>
    <mergeCell ref="A327:J327"/>
    <mergeCell ref="A333:C333"/>
    <mergeCell ref="A334:C334"/>
    <mergeCell ref="A298:C298"/>
    <mergeCell ref="A299:C299"/>
    <mergeCell ref="A300:C300"/>
    <mergeCell ref="A301:J301"/>
    <mergeCell ref="A303:C303"/>
    <mergeCell ref="A304:C304"/>
    <mergeCell ref="A305:C305"/>
    <mergeCell ref="A306:J306"/>
    <mergeCell ref="E433:J440"/>
    <mergeCell ref="A428:C428"/>
    <mergeCell ref="A430:C430"/>
    <mergeCell ref="A432:C432"/>
    <mergeCell ref="A445:F445"/>
    <mergeCell ref="G445:J445"/>
    <mergeCell ref="A433:C433"/>
    <mergeCell ref="A434:C434"/>
    <mergeCell ref="A435:C435"/>
    <mergeCell ref="A436:C436"/>
    <mergeCell ref="A437:C437"/>
    <mergeCell ref="A438:C438"/>
    <mergeCell ref="A439:C439"/>
    <mergeCell ref="A440:C440"/>
    <mergeCell ref="A429:C429"/>
    <mergeCell ref="A324:C324"/>
    <mergeCell ref="A325:C325"/>
    <mergeCell ref="A335:C335"/>
    <mergeCell ref="A336:C336"/>
    <mergeCell ref="A337:J337"/>
    <mergeCell ref="A339:C339"/>
    <mergeCell ref="A340:C340"/>
    <mergeCell ref="A341:C341"/>
    <mergeCell ref="A342:J342"/>
    <mergeCell ref="A351:C351"/>
    <mergeCell ref="A352:C352"/>
    <mergeCell ref="A353:C353"/>
    <mergeCell ref="A354:J354"/>
    <mergeCell ref="A364:C364"/>
    <mergeCell ref="A365:C365"/>
    <mergeCell ref="A366:C366"/>
    <mergeCell ref="A367:J367"/>
    <mergeCell ref="A431:C431"/>
    <mergeCell ref="A423:C423"/>
    <mergeCell ref="A424:C424"/>
    <mergeCell ref="A417:C417"/>
    <mergeCell ref="A418:C418"/>
    <mergeCell ref="A419:C419"/>
    <mergeCell ref="A420:J420"/>
    <mergeCell ref="A422:C422"/>
  </mergeCells>
  <printOptions/>
  <pageMargins left="0.1968503937007874" right="0.1968503937007874" top="0.17" bottom="0.17" header="0.24" footer="0.1968503937007874"/>
  <pageSetup fitToHeight="24"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Terezia Borbei</cp:lastModifiedBy>
  <cp:lastPrinted>2023-02-16T10:01:28Z</cp:lastPrinted>
  <dcterms:created xsi:type="dcterms:W3CDTF">2019-11-25T11:32:08Z</dcterms:created>
  <dcterms:modified xsi:type="dcterms:W3CDTF">2023-02-16T10:03:51Z</dcterms:modified>
  <cp:category/>
  <cp:version/>
  <cp:contentType/>
  <cp:contentStatus/>
</cp:coreProperties>
</file>