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D57" i="3" l="1"/>
  <c r="E600" i="2"/>
  <c r="E575" i="2"/>
  <c r="E538" i="2"/>
  <c r="D56" i="3" l="1"/>
  <c r="D48" i="3"/>
  <c r="D49" i="3"/>
  <c r="F538" i="2" l="1"/>
  <c r="F524" i="2"/>
  <c r="F385" i="2" l="1"/>
  <c r="C28" i="3" l="1"/>
  <c r="C24" i="3"/>
  <c r="E29" i="3" l="1"/>
  <c r="F138" i="2"/>
  <c r="E61" i="3"/>
  <c r="D52" i="3" l="1"/>
  <c r="C52" i="3"/>
  <c r="E53" i="3"/>
  <c r="E52" i="3" s="1"/>
  <c r="E543" i="2"/>
  <c r="F543" i="2"/>
  <c r="E545" i="2"/>
  <c r="E542" i="2" s="1"/>
  <c r="D545" i="2"/>
  <c r="D542" i="2" s="1"/>
  <c r="F546" i="2"/>
  <c r="F545" i="2" s="1"/>
  <c r="F542" i="2" s="1"/>
  <c r="D543" i="2"/>
  <c r="F635" i="2" l="1"/>
  <c r="F162" i="2" l="1"/>
  <c r="F799" i="2" l="1"/>
  <c r="F774" i="2"/>
  <c r="F766" i="2"/>
  <c r="F762" i="2"/>
  <c r="F750" i="2"/>
  <c r="F746" i="2"/>
  <c r="F740" i="2"/>
  <c r="F600" i="2"/>
  <c r="F586" i="2"/>
  <c r="F575" i="2"/>
  <c r="F513" i="2"/>
  <c r="F507" i="2"/>
  <c r="F361" i="2"/>
  <c r="F349" i="2"/>
  <c r="F336" i="2"/>
  <c r="F324" i="2"/>
  <c r="F318" i="2"/>
  <c r="F292" i="2"/>
  <c r="F137" i="2"/>
  <c r="F135" i="2"/>
  <c r="F126" i="2"/>
  <c r="F119" i="2"/>
  <c r="F117" i="2"/>
  <c r="F113" i="2"/>
  <c r="F110" i="2"/>
  <c r="F109" i="2"/>
  <c r="F103" i="2"/>
  <c r="F67" i="2"/>
  <c r="F46" i="2"/>
  <c r="E798" i="2"/>
  <c r="E796" i="2"/>
  <c r="E795" i="2" s="1"/>
  <c r="E772" i="2"/>
  <c r="E769" i="2"/>
  <c r="E767" i="2" s="1"/>
  <c r="E765" i="2"/>
  <c r="E763" i="2"/>
  <c r="E748" i="2"/>
  <c r="E745" i="2"/>
  <c r="E739" i="2"/>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1" i="2"/>
  <c r="E616" i="2"/>
  <c r="E615" i="2" s="1"/>
  <c r="E614" i="2" s="1"/>
  <c r="E611" i="2"/>
  <c r="E610" i="2" s="1"/>
  <c r="E608" i="2"/>
  <c r="E606" i="2"/>
  <c r="E605" i="2" s="1"/>
  <c r="E604" i="2" s="1"/>
  <c r="E603" i="2" s="1"/>
  <c r="E602" i="2" s="1"/>
  <c r="E599" i="2"/>
  <c r="E585" i="2"/>
  <c r="E561" i="2"/>
  <c r="E537" i="2"/>
  <c r="E523" i="2"/>
  <c r="E499" i="2"/>
  <c r="E481" i="2"/>
  <c r="E478" i="2"/>
  <c r="E474" i="2"/>
  <c r="E470" i="2"/>
  <c r="E466" i="2"/>
  <c r="E462" i="2"/>
  <c r="E458" i="2"/>
  <c r="E454" i="2"/>
  <c r="E450" i="2"/>
  <c r="E444" i="2"/>
  <c r="E439" i="2"/>
  <c r="E435" i="2"/>
  <c r="E430" i="2"/>
  <c r="E425" i="2"/>
  <c r="E420" i="2"/>
  <c r="E415" i="2"/>
  <c r="E410" i="2"/>
  <c r="E405" i="2"/>
  <c r="E402" i="2"/>
  <c r="E397" i="2"/>
  <c r="E394" i="2"/>
  <c r="E391" i="2"/>
  <c r="E388" i="2"/>
  <c r="E375" i="2"/>
  <c r="E368" i="2"/>
  <c r="E367" i="2"/>
  <c r="E366" i="2" s="1"/>
  <c r="E363" i="2"/>
  <c r="E362" i="2" s="1"/>
  <c r="E360" i="2"/>
  <c r="E358" i="2"/>
  <c r="E357" i="2" s="1"/>
  <c r="E345" i="2"/>
  <c r="E334" i="2"/>
  <c r="E310" i="2"/>
  <c r="E309" i="2" s="1"/>
  <c r="E307" i="2"/>
  <c r="E302" i="2"/>
  <c r="E300" i="2"/>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4" i="2"/>
  <c r="E169" i="2"/>
  <c r="E168" i="2" s="1"/>
  <c r="E167" i="2" s="1"/>
  <c r="E164" i="2"/>
  <c r="E163" i="2" s="1"/>
  <c r="E161" i="2"/>
  <c r="E157" i="2" s="1"/>
  <c r="E159" i="2"/>
  <c r="E158" i="2" s="1"/>
  <c r="E152" i="2"/>
  <c r="E149" i="2"/>
  <c r="E144" i="2"/>
  <c r="E142" i="2"/>
  <c r="E141" i="2" s="1"/>
  <c r="E136" i="2"/>
  <c r="E133" i="2"/>
  <c r="E131" i="2" s="1"/>
  <c r="E129" i="2"/>
  <c r="E127" i="2"/>
  <c r="E112" i="2"/>
  <c r="E108" i="2"/>
  <c r="E93" i="2"/>
  <c r="E86" i="2"/>
  <c r="E85" i="2" s="1"/>
  <c r="E84" i="2" s="1"/>
  <c r="E81" i="2"/>
  <c r="E80" i="2" s="1"/>
  <c r="E78" i="2"/>
  <c r="E71" i="2" s="1"/>
  <c r="E76" i="2"/>
  <c r="E75" i="2" s="1"/>
  <c r="E63" i="2"/>
  <c r="E52" i="2"/>
  <c r="E45" i="2"/>
  <c r="E28" i="2"/>
  <c r="E25" i="2"/>
  <c r="E20" i="2"/>
  <c r="E18" i="2"/>
  <c r="D798" i="2"/>
  <c r="D796" i="2"/>
  <c r="D795" i="2" s="1"/>
  <c r="D772" i="2"/>
  <c r="D769" i="2"/>
  <c r="D767" i="2" s="1"/>
  <c r="D765" i="2"/>
  <c r="D763" i="2"/>
  <c r="D748" i="2"/>
  <c r="D745" i="2"/>
  <c r="D739" i="2"/>
  <c r="D731" i="2"/>
  <c r="D728" i="2"/>
  <c r="D724" i="2"/>
  <c r="D720" i="2"/>
  <c r="D716" i="2"/>
  <c r="D712" i="2"/>
  <c r="D708" i="2"/>
  <c r="D704" i="2"/>
  <c r="D700" i="2"/>
  <c r="D694" i="2"/>
  <c r="D689" i="2"/>
  <c r="D685" i="2"/>
  <c r="D680" i="2"/>
  <c r="D675" i="2"/>
  <c r="D670" i="2"/>
  <c r="D665" i="2"/>
  <c r="D660" i="2"/>
  <c r="D655" i="2"/>
  <c r="D652" i="2"/>
  <c r="D647" i="2"/>
  <c r="D644" i="2"/>
  <c r="D641" i="2"/>
  <c r="D638" i="2"/>
  <c r="D631" i="2"/>
  <c r="D627" i="2"/>
  <c r="D621" i="2"/>
  <c r="D616" i="2"/>
  <c r="D615" i="2" s="1"/>
  <c r="D614" i="2" s="1"/>
  <c r="D611" i="2"/>
  <c r="D610" i="2"/>
  <c r="D608" i="2"/>
  <c r="D606" i="2"/>
  <c r="D605" i="2" s="1"/>
  <c r="D599" i="2"/>
  <c r="D585" i="2"/>
  <c r="D561" i="2"/>
  <c r="D537" i="2"/>
  <c r="D523" i="2"/>
  <c r="D499" i="2"/>
  <c r="D498" i="2" s="1"/>
  <c r="D481" i="2"/>
  <c r="D478" i="2"/>
  <c r="D474" i="2"/>
  <c r="D470" i="2"/>
  <c r="D466" i="2"/>
  <c r="D462" i="2"/>
  <c r="D458" i="2"/>
  <c r="D454" i="2"/>
  <c r="D450" i="2"/>
  <c r="D444" i="2"/>
  <c r="D439" i="2"/>
  <c r="D435" i="2"/>
  <c r="D430" i="2"/>
  <c r="D425" i="2"/>
  <c r="D420" i="2"/>
  <c r="D415" i="2"/>
  <c r="D410" i="2"/>
  <c r="D405" i="2"/>
  <c r="D402" i="2"/>
  <c r="D397" i="2"/>
  <c r="D394" i="2"/>
  <c r="D391" i="2"/>
  <c r="D388" i="2"/>
  <c r="D375" i="2"/>
  <c r="D353" i="2" s="1"/>
  <c r="D368" i="2"/>
  <c r="D367" i="2" s="1"/>
  <c r="D366" i="2" s="1"/>
  <c r="D363" i="2"/>
  <c r="D362" i="2" s="1"/>
  <c r="D360" i="2"/>
  <c r="D358" i="2"/>
  <c r="D357" i="2" s="1"/>
  <c r="D345" i="2"/>
  <c r="D334" i="2"/>
  <c r="D310" i="2"/>
  <c r="D309" i="2" s="1"/>
  <c r="D307" i="2"/>
  <c r="D302" i="2"/>
  <c r="D300" i="2"/>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4" i="2"/>
  <c r="D169" i="2"/>
  <c r="D168" i="2" s="1"/>
  <c r="D167" i="2" s="1"/>
  <c r="D164" i="2"/>
  <c r="D163" i="2" s="1"/>
  <c r="D161" i="2"/>
  <c r="D157" i="2" s="1"/>
  <c r="D159" i="2"/>
  <c r="D158" i="2" s="1"/>
  <c r="D152" i="2"/>
  <c r="D149" i="2"/>
  <c r="D144" i="2"/>
  <c r="D142" i="2"/>
  <c r="D141" i="2" s="1"/>
  <c r="D136" i="2"/>
  <c r="D133" i="2"/>
  <c r="D131" i="2" s="1"/>
  <c r="D129" i="2"/>
  <c r="D127" i="2"/>
  <c r="D112" i="2"/>
  <c r="D108" i="2"/>
  <c r="D93" i="2"/>
  <c r="D86" i="2"/>
  <c r="D85" i="2" s="1"/>
  <c r="D84" i="2" s="1"/>
  <c r="D81" i="2"/>
  <c r="D80" i="2" s="1"/>
  <c r="D78" i="2"/>
  <c r="D76" i="2"/>
  <c r="D75" i="2" s="1"/>
  <c r="D63" i="2"/>
  <c r="D52" i="2"/>
  <c r="D45" i="2"/>
  <c r="D28" i="2"/>
  <c r="D27" i="2" s="1"/>
  <c r="D25" i="2"/>
  <c r="D20" i="2"/>
  <c r="D18" i="2"/>
  <c r="E76" i="3"/>
  <c r="E72" i="3"/>
  <c r="E73" i="3"/>
  <c r="E71" i="3"/>
  <c r="E57" i="3"/>
  <c r="E56" i="3"/>
  <c r="E49" i="3"/>
  <c r="E50" i="3"/>
  <c r="E51" i="3"/>
  <c r="E48" i="3"/>
  <c r="E45" i="3"/>
  <c r="E42" i="3"/>
  <c r="E43" i="3"/>
  <c r="E41" i="3"/>
  <c r="E33" i="3"/>
  <c r="E32" i="3"/>
  <c r="E26" i="3"/>
  <c r="E25" i="3"/>
  <c r="E20" i="3"/>
  <c r="E17" i="3"/>
  <c r="E18" i="3"/>
  <c r="E16" i="3"/>
  <c r="D17" i="2" l="1"/>
  <c r="D299" i="2"/>
  <c r="D298" i="2" s="1"/>
  <c r="D738" i="2"/>
  <c r="E27" i="2"/>
  <c r="E74" i="2"/>
  <c r="E73" i="2" s="1"/>
  <c r="E72" i="2" s="1"/>
  <c r="D178" i="2"/>
  <c r="E738" i="2"/>
  <c r="E17" i="2"/>
  <c r="E16" i="2" s="1"/>
  <c r="E560" i="2"/>
  <c r="D71" i="2"/>
  <c r="D794" i="2"/>
  <c r="D793" i="2" s="1"/>
  <c r="E299" i="2"/>
  <c r="E298" i="2" s="1"/>
  <c r="E387" i="2"/>
  <c r="E15" i="2"/>
  <c r="D16" i="2"/>
  <c r="D74" i="2"/>
  <c r="D73" i="2" s="1"/>
  <c r="D72" i="2" s="1"/>
  <c r="D356" i="2"/>
  <c r="D355" i="2" s="1"/>
  <c r="D354" i="2" s="1"/>
  <c r="D560" i="2"/>
  <c r="E148" i="2"/>
  <c r="E147" i="2" s="1"/>
  <c r="E449" i="2"/>
  <c r="E498" i="2"/>
  <c r="E625" i="2"/>
  <c r="E747" i="2"/>
  <c r="E737" i="2" s="1"/>
  <c r="D15" i="2"/>
  <c r="D449" i="2"/>
  <c r="D699" i="2"/>
  <c r="E14" i="2"/>
  <c r="D387" i="2"/>
  <c r="E178" i="2"/>
  <c r="E173" i="2" s="1"/>
  <c r="E172" i="2" s="1"/>
  <c r="E356" i="2"/>
  <c r="E355" i="2" s="1"/>
  <c r="E354" i="2" s="1"/>
  <c r="D486" i="2"/>
  <c r="D485" i="2" s="1"/>
  <c r="E486" i="2"/>
  <c r="E485" i="2" s="1"/>
  <c r="E353" i="2"/>
  <c r="D747" i="2"/>
  <c r="D297" i="2"/>
  <c r="D296" i="2" s="1"/>
  <c r="D548" i="2"/>
  <c r="E794" i="2"/>
  <c r="E793" i="2" s="1"/>
  <c r="D140" i="2"/>
  <c r="E140" i="2"/>
  <c r="E111" i="2"/>
  <c r="E107" i="2" s="1"/>
  <c r="D148" i="2"/>
  <c r="D147" i="2" s="1"/>
  <c r="E548" i="2"/>
  <c r="D625" i="2"/>
  <c r="D620" i="2" s="1"/>
  <c r="D619" i="2" s="1"/>
  <c r="E699" i="2"/>
  <c r="E637" i="2"/>
  <c r="D604" i="2"/>
  <c r="D603" i="2" s="1"/>
  <c r="D602" i="2" s="1"/>
  <c r="D637" i="2"/>
  <c r="E297" i="2"/>
  <c r="D190" i="2"/>
  <c r="D111" i="2"/>
  <c r="D107" i="2" s="1"/>
  <c r="D106" i="2" s="1"/>
  <c r="D105" i="2" s="1"/>
  <c r="E252" i="2"/>
  <c r="D173" i="2"/>
  <c r="D172" i="2" s="1"/>
  <c r="E190" i="2"/>
  <c r="D252" i="2"/>
  <c r="E620" i="2"/>
  <c r="E619" i="2" s="1"/>
  <c r="D75" i="3"/>
  <c r="D70" i="3"/>
  <c r="D69" i="3" s="1"/>
  <c r="D60" i="3"/>
  <c r="D55" i="3"/>
  <c r="D47" i="3"/>
  <c r="D46" i="3" s="1"/>
  <c r="D44" i="3"/>
  <c r="D40" i="3"/>
  <c r="D31" i="3"/>
  <c r="D28" i="3"/>
  <c r="D24" i="3"/>
  <c r="D19" i="3"/>
  <c r="D15" i="3"/>
  <c r="D14" i="3" s="1"/>
  <c r="D13" i="3" s="1"/>
  <c r="C75" i="3"/>
  <c r="C70" i="3"/>
  <c r="C60" i="3"/>
  <c r="C55" i="3"/>
  <c r="C47" i="3"/>
  <c r="C46" i="3" s="1"/>
  <c r="C44" i="3"/>
  <c r="C40" i="3"/>
  <c r="C31" i="3"/>
  <c r="C30" i="3" s="1"/>
  <c r="C19" i="3"/>
  <c r="C15" i="3"/>
  <c r="D737" i="2" l="1"/>
  <c r="D736" i="2" s="1"/>
  <c r="E736" i="2"/>
  <c r="D14" i="2"/>
  <c r="E296" i="2"/>
  <c r="C14" i="3"/>
  <c r="C13" i="3" s="1"/>
  <c r="D23" i="3"/>
  <c r="D22" i="3" s="1"/>
  <c r="C54" i="3"/>
  <c r="C10" i="3"/>
  <c r="D11" i="2"/>
  <c r="E106" i="2"/>
  <c r="E105" i="2" s="1"/>
  <c r="D39" i="3"/>
  <c r="E601" i="2"/>
  <c r="E12" i="2" s="1"/>
  <c r="D601" i="2"/>
  <c r="E11" i="2"/>
  <c r="D10" i="3"/>
  <c r="C23" i="3"/>
  <c r="C22" i="3" s="1"/>
  <c r="C39" i="3"/>
  <c r="C69" i="3"/>
  <c r="D54" i="3"/>
  <c r="D11" i="3"/>
  <c r="D30" i="3"/>
  <c r="C11" i="3"/>
  <c r="F108" i="2"/>
  <c r="E547" i="2" l="1"/>
  <c r="E295" i="2" s="1"/>
  <c r="E10" i="2" s="1"/>
  <c r="C38" i="3"/>
  <c r="C9" i="3"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s="1"/>
  <c r="F10" i="2" s="1"/>
</calcChain>
</file>

<file path=xl/sharedStrings.xml><?xml version="1.0" encoding="utf-8"?>
<sst xmlns="http://schemas.openxmlformats.org/spreadsheetml/2006/main" count="887" uniqueCount="205">
  <si>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</si>
  <si>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</si>
  <si>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</si>
  <si>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</si>
  <si>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</si>
  <si>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</si>
  <si>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</si>
  <si>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</si>
  <si>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</si>
  <si>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</si>
  <si>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</si>
  <si>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</si>
  <si>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</si>
  <si>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</si>
  <si>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</si>
  <si>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</si>
  <si>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</si>
  <si>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</si>
  <si>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</si>
  <si>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</si>
  <si>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</si>
  <si>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</si>
  <si>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</si>
  <si>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</si>
  <si>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</si>
  <si>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</si>
  <si>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</si>
  <si>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</si>
  <si>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</si>
  <si>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</si>
  <si>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</si>
  <si>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</si>
  <si>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</si>
  <si>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</si>
  <si>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</si>
  <si>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</si>
  <si>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</si>
  <si>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</si>
  <si>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</si>
  <si>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</si>
  <si>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</si>
  <si>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</si>
  <si>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</si>
  <si>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</si>
  <si>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</si>
  <si>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</si>
  <si>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</si>
  <si>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</si>
  <si>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</si>
  <si>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</si>
  <si>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</si>
  <si>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</si>
  <si>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</si>
  <si>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</si>
  <si>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</si>
  <si>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</si>
  <si>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</si>
  <si>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</si>
  <si>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</si>
  <si>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</si>
  <si>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</si>
  <si>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</si>
  <si>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</si>
  <si>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</si>
  <si>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</si>
  <si>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</si>
  <si>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</si>
  <si>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</si>
  <si>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</si>
  <si>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</si>
  <si>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</si>
  <si>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</si>
  <si>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</si>
  <si>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</si>
  <si>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</si>
  <si>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</si>
  <si>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</si>
  <si>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</si>
  <si>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</si>
  <si>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</si>
  <si>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</si>
  <si>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</si>
  <si>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</si>
  <si>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</si>
  <si>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</si>
  <si>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</si>
  <si>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</si>
  <si>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</si>
  <si>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</si>
  <si>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</si>
  <si>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</si>
  <si>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</si>
  <si>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</si>
  <si>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</si>
  <si>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</si>
  <si>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</si>
  <si>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</si>
  <si>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</si>
  <si>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</si>
  <si>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</si>
  <si>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</si>
  <si>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</si>
  <si>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</si>
  <si>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</si>
  <si>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</si>
  <si>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</si>
  <si>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</si>
  <si>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</si>
  <si>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</si>
  <si>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</si>
  <si>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</si>
  <si>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</si>
  <si>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</si>
  <si>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</si>
  <si>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</si>
  <si>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</si>
  <si>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</si>
  <si>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</si>
  <si>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</si>
  <si>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</si>
  <si>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</si>
  <si>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</si>
  <si>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</si>
  <si>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</si>
  <si>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</si>
  <si>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</si>
  <si>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</si>
  <si>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</si>
  <si>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</si>
  <si>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</si>
  <si>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</si>
  <si>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</si>
  <si>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</si>
  <si>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</si>
  <si>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</si>
  <si>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</si>
  <si>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</si>
  <si>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</si>
  <si>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</si>
  <si>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</si>
  <si>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</si>
  <si>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</si>
  <si>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</si>
  <si>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</si>
  <si>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</si>
  <si>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</si>
  <si>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</si>
  <si>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</si>
  <si>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</si>
  <si>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</si>
  <si>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</si>
  <si>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</si>
  <si>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</si>
  <si>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</si>
  <si>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</si>
  <si>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</si>
  <si>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</si>
  <si>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</si>
  <si>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</si>
  <si>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</si>
  <si>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</si>
  <si>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</si>
  <si>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</si>
  <si>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</si>
  <si>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</si>
  <si>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</si>
  <si>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</si>
  <si>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</si>
  <si>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</si>
  <si>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</si>
  <si>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</si>
  <si>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</si>
  <si>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</si>
  <si>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</si>
  <si>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</si>
  <si>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</si>
  <si>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</si>
  <si>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</si>
  <si>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</si>
  <si>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</si>
  <si>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</si>
  <si>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</si>
  <si>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</si>
  <si>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</si>
  <si>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</si>
  <si>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</si>
  <si>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</si>
  <si>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</si>
  <si>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</si>
  <si>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</si>
  <si>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</si>
  <si>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</si>
  <si>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</si>
  <si>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</si>
  <si>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</si>
  <si>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</si>
  <si>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</si>
  <si>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INFLUENŢE</t>
  </si>
  <si>
    <t xml:space="preserve">                PRIMAR                                                DIRECTOR EXECUTIV                                  ŞEF SERVICIU BUGET</t>
  </si>
  <si>
    <t xml:space="preserve">       KERESKÉNYI GÁBOR                                       Ec. LUCICA URSU                                      Ec. TEREZIA BORBEI</t>
  </si>
  <si>
    <t>ORDONATOR PRINCIPAL DE CREDITE                                         DIRECTOR EXECUTIV                                 ŞEF SERVICIU BUGET</t>
  </si>
  <si>
    <t xml:space="preserve"> PRIMAR                                                               Ec. LUCICA URSU                                       Ec. TEREZIA BORBEI</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</si>
  <si>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</si>
  <si>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BUGET RECTIFICAT OCTOMBRIE</t>
  </si>
  <si>
    <t>BUGET RECTIFICAT NOIEMBRIE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</si>
</sst>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28">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2" fillId="3" borderId="1" xfId="4" applyNumberFormat="1" applyFont="1" applyFill="1" applyBorder="1" applyAlignment="1">
      <alignment horizontal="center" vertical="center"/>
    </xf>
    <xf numFmtId="0" fontId="8" fillId="0" borderId="0" xfId="1" applyFont="1" applyFill="1" applyBorder="1" applyAlignment="1"/>
    <xf numFmtId="0" fontId="3" fillId="0" borderId="0" xfId="6" applyFont="1" applyFill="1"/>
    <xf numFmtId="0" fontId="7" fillId="0" borderId="0" xfId="1" applyFont="1" applyFill="1" applyBorder="1" applyAlignment="1"/>
    <xf numFmtId="3" fontId="12" fillId="0" borderId="1" xfId="7" applyNumberFormat="1" applyFont="1" applyFill="1" applyBorder="1" applyAlignment="1">
      <alignment horizontal="center"/>
    </xf>
    <xf numFmtId="0" fontId="12" fillId="0" borderId="0" xfId="5" applyFont="1" applyFill="1"/>
    <xf numFmtId="3" fontId="11" fillId="0" borderId="0" xfId="2" applyNumberFormat="1" applyFont="1" applyFill="1"/>
    <xf numFmtId="0" fontId="4" fillId="0" borderId="1" xfId="2" applyFont="1" applyFill="1" applyBorder="1" applyAlignment="1"/>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13" fillId="3"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applyAlignment="1"/>
    <xf numFmtId="0" fontId="13" fillId="3" borderId="1" xfId="2" applyFont="1" applyFill="1" applyBorder="1" applyAlignment="1">
      <alignment wrapText="1"/>
    </xf>
    <xf numFmtId="0" fontId="12" fillId="3" borderId="1" xfId="2" applyFont="1" applyFill="1" applyBorder="1"/>
    <xf numFmtId="0" fontId="4" fillId="3" borderId="1" xfId="2" applyFont="1" applyFill="1" applyBorder="1" applyAlignment="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0" fontId="13" fillId="3" borderId="1" xfId="2" applyFont="1" applyFill="1" applyBorder="1" applyAlignment="1"/>
    <xf numFmtId="3" fontId="13" fillId="3" borderId="1" xfId="2" quotePrefix="1" applyNumberFormat="1" applyFont="1" applyFill="1" applyBorder="1" applyAlignment="1">
      <alignment horizontal="right"/>
    </xf>
    <xf numFmtId="0" fontId="13" fillId="3" borderId="1" xfId="2" applyFont="1" applyFill="1" applyBorder="1" applyAlignment="1">
      <alignment wrapText="1"/>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applyFill="1"/>
    <xf numFmtId="0" fontId="8" fillId="0" borderId="0" xfId="4" applyFont="1" applyFill="1" applyAlignment="1"/>
    <xf numFmtId="3" fontId="4" fillId="3" borderId="1" xfId="1" quotePrefix="1" applyNumberFormat="1" applyFont="1" applyFill="1" applyBorder="1" applyAlignment="1">
      <alignment horizontal="right" vertical="center"/>
    </xf>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3" fontId="12" fillId="3" borderId="1" xfId="2" applyNumberFormat="1" applyFont="1" applyFill="1"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3" borderId="1" xfId="2" applyFont="1" applyFill="1" applyBorder="1" applyAlignment="1">
      <alignment horizontal="left" vertical="top" wrapText="1"/>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3" fillId="3" borderId="1" xfId="2" applyFont="1" applyFill="1" applyBorder="1" applyAlignment="1">
      <alignmen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0" borderId="0" xfId="4" applyFont="1" applyFill="1" applyAlignment="1">
      <alignment horizontal="left"/>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11" borderId="1" xfId="1" applyNumberFormat="1" applyFont="1" applyFill="1" applyBorder="1" applyAlignment="1">
      <alignment horizontal="left" vertical="center" wrapText="1"/>
    </xf>
    <xf numFmtId="0" fontId="8" fillId="0" borderId="0" xfId="4" applyFont="1" applyFill="1" applyAlignment="1">
      <alignment horizontal="center"/>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04"/>
  <sheetViews>
    <sheetView zoomScaleNormal="100" zoomScaleSheetLayoutView="75" workbookViewId="0">
      <selection activeCell="E71" sqref="E71"/>
    </sheetView>
  </sheetViews>
  <sheetFormatPr defaultColWidth="8.85546875" defaultRowHeight="14.25" x14ac:dyDescent="0.2"/>
  <cols>
    <col min="1" max="1" width="5.140625" style="2" customWidth="1"/>
    <col min="2" max="2" width="5" style="2" customWidth="1"/>
    <col min="3" max="3" width="54.5703125" style="2" customWidth="1"/>
    <col min="4" max="6" width="19.7109375" style="51"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8"/>
      <c r="E1" s="48"/>
      <c r="F1" s="90" t="s">
        <v>172</v>
      </c>
    </row>
    <row r="2" spans="1:6" x14ac:dyDescent="0.2">
      <c r="A2" s="3" t="s">
        <v>175</v>
      </c>
      <c r="C2" s="3"/>
      <c r="D2" s="48"/>
      <c r="E2" s="48"/>
      <c r="F2" s="48"/>
    </row>
    <row r="3" spans="1:6" ht="15" x14ac:dyDescent="0.25">
      <c r="A3" s="1"/>
      <c r="C3" s="4"/>
      <c r="D3" s="48"/>
      <c r="E3" s="48"/>
      <c r="F3" s="48"/>
    </row>
    <row r="4" spans="1:6" ht="15" x14ac:dyDescent="0.25">
      <c r="A4" s="1"/>
      <c r="C4" s="4"/>
      <c r="D4" s="48"/>
      <c r="E4" s="48"/>
      <c r="F4" s="48"/>
    </row>
    <row r="5" spans="1:6" ht="18" x14ac:dyDescent="0.2">
      <c r="A5" s="169" t="s">
        <v>1</v>
      </c>
      <c r="B5" s="169"/>
      <c r="C5" s="169"/>
      <c r="D5" s="169"/>
      <c r="E5" s="169"/>
      <c r="F5" s="169"/>
    </row>
    <row r="6" spans="1:6" ht="18" x14ac:dyDescent="0.2">
      <c r="A6" s="169" t="s">
        <v>192</v>
      </c>
      <c r="B6" s="169"/>
      <c r="C6" s="169"/>
      <c r="D6" s="169"/>
      <c r="E6" s="169"/>
      <c r="F6" s="169"/>
    </row>
    <row r="7" spans="1:6" ht="15" x14ac:dyDescent="0.2">
      <c r="A7" s="5"/>
      <c r="B7" s="5"/>
      <c r="C7" s="5"/>
      <c r="D7" s="49"/>
      <c r="E7" s="49"/>
      <c r="F7" s="49"/>
    </row>
    <row r="8" spans="1:6" ht="15.75" x14ac:dyDescent="0.25">
      <c r="A8" s="6" t="s">
        <v>2</v>
      </c>
      <c r="B8" s="7"/>
      <c r="C8" s="7"/>
      <c r="D8" s="50"/>
      <c r="E8" s="50"/>
      <c r="F8" s="50" t="s">
        <v>3</v>
      </c>
    </row>
    <row r="9" spans="1:6" s="61" customFormat="1" ht="51.75" customHeight="1" x14ac:dyDescent="0.2">
      <c r="A9" s="170" t="s">
        <v>4</v>
      </c>
      <c r="B9" s="170"/>
      <c r="C9" s="170"/>
      <c r="D9" s="60" t="s">
        <v>203</v>
      </c>
      <c r="E9" s="60" t="s">
        <v>204</v>
      </c>
      <c r="F9" s="60" t="s">
        <v>197</v>
      </c>
    </row>
    <row r="10" spans="1:6" s="61" customFormat="1" ht="33" customHeight="1" x14ac:dyDescent="0.2">
      <c r="A10" s="179" t="s">
        <v>134</v>
      </c>
      <c r="B10" s="179"/>
      <c r="C10" s="179"/>
      <c r="D10" s="80">
        <f>D105+D295+D736+D14</f>
        <v>74903853</v>
      </c>
      <c r="E10" s="80">
        <f>E105+E295+E736+E14</f>
        <v>76280852</v>
      </c>
      <c r="F10" s="80">
        <f>F105+F295+F736+F14</f>
        <v>1376999</v>
      </c>
    </row>
    <row r="11" spans="1:6" s="61" customFormat="1" ht="33" customHeight="1" x14ac:dyDescent="0.2">
      <c r="A11" s="179" t="s">
        <v>167</v>
      </c>
      <c r="B11" s="179"/>
      <c r="C11" s="179"/>
      <c r="D11" s="80">
        <f>D107+D289+D297+D486+D737+D548+D15</f>
        <v>72835311</v>
      </c>
      <c r="E11" s="80">
        <f>E107+E289+E297+E486+E737+E548+E15</f>
        <v>74212310</v>
      </c>
      <c r="F11" s="80">
        <f>F107+F289+F297+F486+F737+F548+F15</f>
        <v>1376999</v>
      </c>
    </row>
    <row r="12" spans="1:6" s="61" customFormat="1" ht="33" customHeight="1" x14ac:dyDescent="0.2">
      <c r="A12" s="179" t="s">
        <v>168</v>
      </c>
      <c r="B12" s="179"/>
      <c r="C12" s="179"/>
      <c r="D12" s="80">
        <f>D157+D293+D353+D601+D793+D542+D71</f>
        <v>2068542</v>
      </c>
      <c r="E12" s="80">
        <f>E157+E293+E353+E601+E793+E542+E71</f>
        <v>2068542</v>
      </c>
      <c r="F12" s="80">
        <f>F157+F293+F353+F601+F793+F542+F71</f>
        <v>0</v>
      </c>
    </row>
    <row r="13" spans="1:6" s="8" customFormat="1" ht="28.5" customHeight="1" x14ac:dyDescent="0.2">
      <c r="A13" s="180" t="s">
        <v>190</v>
      </c>
      <c r="B13" s="181"/>
      <c r="C13" s="181"/>
      <c r="D13" s="181"/>
      <c r="E13" s="181"/>
      <c r="F13" s="181"/>
    </row>
    <row r="14" spans="1:6" s="8" customFormat="1" ht="15.75" customHeight="1" x14ac:dyDescent="0.2">
      <c r="A14" s="202" t="s">
        <v>149</v>
      </c>
      <c r="B14" s="203"/>
      <c r="C14" s="204"/>
      <c r="D14" s="52">
        <f>D15+D71</f>
        <v>14856400</v>
      </c>
      <c r="E14" s="52">
        <f>E15+E71</f>
        <v>14656400</v>
      </c>
      <c r="F14" s="52">
        <f>F15+F71</f>
        <v>-200000</v>
      </c>
    </row>
    <row r="15" spans="1:6" s="45" customFormat="1" ht="18" customHeight="1" x14ac:dyDescent="0.25">
      <c r="A15" s="186" t="s">
        <v>156</v>
      </c>
      <c r="B15" s="187"/>
      <c r="C15" s="188"/>
      <c r="D15" s="103">
        <f>D27+D56+D63+D52</f>
        <v>14450000</v>
      </c>
      <c r="E15" s="103">
        <f>E27+E56+E63+E52</f>
        <v>14250000</v>
      </c>
      <c r="F15" s="103">
        <f>F27+F56+F63+F52</f>
        <v>-200000</v>
      </c>
    </row>
    <row r="16" spans="1:6" s="8" customFormat="1" ht="18.600000000000001" hidden="1" customHeight="1" x14ac:dyDescent="0.2">
      <c r="A16" s="104" t="s">
        <v>5</v>
      </c>
      <c r="B16" s="41"/>
      <c r="C16" s="113"/>
      <c r="D16" s="109">
        <f t="shared" ref="D16:E16" si="0">D17+D25</f>
        <v>0</v>
      </c>
      <c r="E16" s="109">
        <f t="shared" si="0"/>
        <v>0</v>
      </c>
      <c r="F16" s="109">
        <f t="shared" ref="F16" si="1">F17+F25</f>
        <v>0</v>
      </c>
    </row>
    <row r="17" spans="1:6" s="8" customFormat="1" ht="18.600000000000001" hidden="1" customHeight="1" x14ac:dyDescent="0.2">
      <c r="A17" s="104" t="s">
        <v>6</v>
      </c>
      <c r="B17" s="108"/>
      <c r="C17" s="113"/>
      <c r="D17" s="109">
        <f t="shared" ref="D17:E17" si="2">D18+D20+D23+D24</f>
        <v>0</v>
      </c>
      <c r="E17" s="109">
        <f t="shared" si="2"/>
        <v>0</v>
      </c>
      <c r="F17" s="109">
        <f t="shared" ref="F17" si="3">F18+F20+F23+F24</f>
        <v>0</v>
      </c>
    </row>
    <row r="18" spans="1:6" s="8" customFormat="1" ht="16.899999999999999" hidden="1" customHeight="1" x14ac:dyDescent="0.2">
      <c r="A18" s="110"/>
      <c r="B18" s="111" t="s">
        <v>7</v>
      </c>
      <c r="C18" s="108"/>
      <c r="D18" s="109">
        <f t="shared" ref="D18:F18" si="4">D19</f>
        <v>0</v>
      </c>
      <c r="E18" s="109">
        <f t="shared" si="4"/>
        <v>0</v>
      </c>
      <c r="F18" s="109">
        <f t="shared" si="4"/>
        <v>0</v>
      </c>
    </row>
    <row r="19" spans="1:6" s="23" customFormat="1" ht="18" hidden="1" customHeight="1" x14ac:dyDescent="0.2">
      <c r="A19" s="117"/>
      <c r="B19" s="39"/>
      <c r="C19" s="124" t="s">
        <v>8</v>
      </c>
      <c r="D19" s="59"/>
      <c r="E19" s="59"/>
      <c r="F19" s="59"/>
    </row>
    <row r="20" spans="1:6" s="8" customFormat="1" ht="13.9" hidden="1" customHeight="1" x14ac:dyDescent="0.2">
      <c r="A20" s="110"/>
      <c r="B20" s="111" t="s">
        <v>9</v>
      </c>
      <c r="C20" s="108"/>
      <c r="D20" s="125">
        <f t="shared" ref="D20:E20" si="5">D21+D22</f>
        <v>0</v>
      </c>
      <c r="E20" s="125">
        <f t="shared" si="5"/>
        <v>0</v>
      </c>
      <c r="F20" s="125">
        <f t="shared" ref="F20" si="6">F21+F22</f>
        <v>0</v>
      </c>
    </row>
    <row r="21" spans="1:6" s="8" customFormat="1" ht="19.149999999999999" hidden="1" customHeight="1" x14ac:dyDescent="0.2">
      <c r="A21" s="110"/>
      <c r="B21" s="111"/>
      <c r="C21" s="108" t="s">
        <v>10</v>
      </c>
      <c r="D21" s="59"/>
      <c r="E21" s="59"/>
      <c r="F21" s="59"/>
    </row>
    <row r="22" spans="1:6" s="25" customFormat="1" ht="26.25" hidden="1" customHeight="1" x14ac:dyDescent="0.25">
      <c r="A22" s="126"/>
      <c r="B22" s="39"/>
      <c r="C22" s="127" t="s">
        <v>11</v>
      </c>
      <c r="D22" s="57"/>
      <c r="E22" s="57"/>
      <c r="F22" s="57"/>
    </row>
    <row r="23" spans="1:6" s="8" customFormat="1" ht="15.6" hidden="1" customHeight="1" x14ac:dyDescent="0.2">
      <c r="A23" s="106"/>
      <c r="B23" s="111" t="s">
        <v>12</v>
      </c>
      <c r="C23" s="108"/>
      <c r="D23" s="59"/>
      <c r="E23" s="59"/>
      <c r="F23" s="59"/>
    </row>
    <row r="24" spans="1:6" s="8" customFormat="1" ht="15.6" hidden="1" customHeight="1" x14ac:dyDescent="0.2">
      <c r="A24" s="106"/>
      <c r="B24" s="111" t="s">
        <v>13</v>
      </c>
      <c r="C24" s="108"/>
      <c r="D24" s="59"/>
      <c r="E24" s="59"/>
      <c r="F24" s="59"/>
    </row>
    <row r="25" spans="1:6" s="8" customFormat="1" ht="18.600000000000001" hidden="1" customHeight="1" x14ac:dyDescent="0.2">
      <c r="A25" s="106" t="s">
        <v>14</v>
      </c>
      <c r="B25" s="111"/>
      <c r="C25" s="108"/>
      <c r="D25" s="109">
        <f t="shared" ref="D25:F25" si="7">D26</f>
        <v>0</v>
      </c>
      <c r="E25" s="109">
        <f t="shared" si="7"/>
        <v>0</v>
      </c>
      <c r="F25" s="109">
        <f t="shared" si="7"/>
        <v>0</v>
      </c>
    </row>
    <row r="26" spans="1:6" s="8" customFormat="1" ht="14.25" hidden="1" customHeight="1" x14ac:dyDescent="0.2">
      <c r="A26" s="106"/>
      <c r="B26" s="111" t="s">
        <v>15</v>
      </c>
      <c r="C26" s="108"/>
      <c r="D26" s="59"/>
      <c r="E26" s="59"/>
      <c r="F26" s="59"/>
    </row>
    <row r="27" spans="1:6" s="8" customFormat="1" ht="14.25" customHeight="1" x14ac:dyDescent="0.2">
      <c r="A27" s="156" t="s">
        <v>157</v>
      </c>
      <c r="B27" s="157"/>
      <c r="C27" s="158"/>
      <c r="D27" s="109">
        <f>D28+D45</f>
        <v>700000</v>
      </c>
      <c r="E27" s="109">
        <f>E28+E45</f>
        <v>700000</v>
      </c>
      <c r="F27" s="109">
        <f>F28+F45</f>
        <v>0</v>
      </c>
    </row>
    <row r="28" spans="1:6" s="8" customFormat="1" ht="14.25" hidden="1" customHeight="1" x14ac:dyDescent="0.2">
      <c r="A28" s="156" t="s">
        <v>152</v>
      </c>
      <c r="B28" s="157"/>
      <c r="C28" s="158"/>
      <c r="D28" s="109">
        <f t="shared" ref="D28:E28" si="8">SUM(D29:D42)</f>
        <v>0</v>
      </c>
      <c r="E28" s="109">
        <f t="shared" si="8"/>
        <v>0</v>
      </c>
      <c r="F28" s="109">
        <f t="shared" ref="F28" si="9">SUM(F29:F42)</f>
        <v>0</v>
      </c>
    </row>
    <row r="29" spans="1:6" s="8" customFormat="1" ht="18.600000000000001" hidden="1" customHeight="1" x14ac:dyDescent="0.2">
      <c r="A29" s="110"/>
      <c r="B29" s="111" t="s">
        <v>16</v>
      </c>
      <c r="C29" s="108"/>
      <c r="D29" s="59"/>
      <c r="E29" s="59"/>
      <c r="F29" s="59"/>
    </row>
    <row r="30" spans="1:6" s="8" customFormat="1" ht="18.600000000000001" hidden="1" customHeight="1" x14ac:dyDescent="0.2">
      <c r="A30" s="110"/>
      <c r="B30" s="111" t="s">
        <v>17</v>
      </c>
      <c r="C30" s="108"/>
      <c r="D30" s="59"/>
      <c r="E30" s="59"/>
      <c r="F30" s="59"/>
    </row>
    <row r="31" spans="1:6" s="8" customFormat="1" ht="18" hidden="1" customHeight="1" x14ac:dyDescent="0.2">
      <c r="A31" s="110"/>
      <c r="B31" s="193" t="s">
        <v>18</v>
      </c>
      <c r="C31" s="194"/>
      <c r="D31" s="59"/>
      <c r="E31" s="59"/>
      <c r="F31" s="59"/>
    </row>
    <row r="32" spans="1:6" s="8" customFormat="1" ht="18.600000000000001" hidden="1" customHeight="1" x14ac:dyDescent="0.2">
      <c r="A32" s="110"/>
      <c r="B32" s="111" t="s">
        <v>19</v>
      </c>
      <c r="C32" s="108"/>
      <c r="D32" s="57"/>
      <c r="E32" s="57"/>
      <c r="F32" s="57"/>
    </row>
    <row r="33" spans="1:6" s="8" customFormat="1" ht="18.600000000000001" hidden="1" customHeight="1" x14ac:dyDescent="0.2">
      <c r="A33" s="114"/>
      <c r="B33" s="111" t="s">
        <v>20</v>
      </c>
      <c r="C33" s="108"/>
      <c r="D33" s="59"/>
      <c r="E33" s="59"/>
      <c r="F33" s="59"/>
    </row>
    <row r="34" spans="1:6" s="8" customFormat="1" ht="32.25" hidden="1" customHeight="1" x14ac:dyDescent="0.2">
      <c r="A34" s="115"/>
      <c r="B34" s="195" t="s">
        <v>21</v>
      </c>
      <c r="C34" s="196"/>
      <c r="D34" s="59"/>
      <c r="E34" s="59"/>
      <c r="F34" s="59"/>
    </row>
    <row r="35" spans="1:6" s="8" customFormat="1" ht="27.6" hidden="1" customHeight="1" x14ac:dyDescent="0.2">
      <c r="A35" s="115"/>
      <c r="B35" s="159" t="s">
        <v>22</v>
      </c>
      <c r="C35" s="160"/>
      <c r="D35" s="59"/>
      <c r="E35" s="59"/>
      <c r="F35" s="59"/>
    </row>
    <row r="36" spans="1:6" s="8" customFormat="1" ht="26.45" hidden="1" customHeight="1" x14ac:dyDescent="0.2">
      <c r="A36" s="115"/>
      <c r="B36" s="155" t="s">
        <v>23</v>
      </c>
      <c r="C36" s="155"/>
      <c r="D36" s="59"/>
      <c r="E36" s="59"/>
      <c r="F36" s="59"/>
    </row>
    <row r="37" spans="1:6" s="8" customFormat="1" ht="18.600000000000001" hidden="1" customHeight="1" x14ac:dyDescent="0.2">
      <c r="A37" s="115"/>
      <c r="B37" s="177" t="s">
        <v>24</v>
      </c>
      <c r="C37" s="177"/>
      <c r="D37" s="59"/>
      <c r="E37" s="59"/>
      <c r="F37" s="59"/>
    </row>
    <row r="38" spans="1:6" s="8" customFormat="1" ht="27.6" hidden="1" customHeight="1" x14ac:dyDescent="0.2">
      <c r="A38" s="115"/>
      <c r="B38" s="155" t="s">
        <v>25</v>
      </c>
      <c r="C38" s="155"/>
      <c r="D38" s="59"/>
      <c r="E38" s="59"/>
      <c r="F38" s="59"/>
    </row>
    <row r="39" spans="1:6" s="8" customFormat="1" ht="30" hidden="1" customHeight="1" x14ac:dyDescent="0.2">
      <c r="A39" s="115"/>
      <c r="B39" s="145" t="s">
        <v>26</v>
      </c>
      <c r="C39" s="145"/>
      <c r="D39" s="59"/>
      <c r="E39" s="59"/>
      <c r="F39" s="59"/>
    </row>
    <row r="40" spans="1:6" s="8" customFormat="1" ht="28.15" hidden="1" customHeight="1" x14ac:dyDescent="0.2">
      <c r="A40" s="115"/>
      <c r="B40" s="145" t="s">
        <v>27</v>
      </c>
      <c r="C40" s="145"/>
      <c r="D40" s="59"/>
      <c r="E40" s="59"/>
      <c r="F40" s="59"/>
    </row>
    <row r="41" spans="1:6" s="8" customFormat="1" ht="18.600000000000001" hidden="1" customHeight="1" x14ac:dyDescent="0.2">
      <c r="A41" s="115"/>
      <c r="B41" s="111" t="s">
        <v>28</v>
      </c>
      <c r="C41" s="108"/>
      <c r="D41" s="59"/>
      <c r="E41" s="59"/>
      <c r="F41" s="59"/>
    </row>
    <row r="42" spans="1:6" s="8" customFormat="1" ht="18.600000000000001" hidden="1" customHeight="1" x14ac:dyDescent="0.2">
      <c r="A42" s="114"/>
      <c r="B42" s="111" t="s">
        <v>29</v>
      </c>
      <c r="C42" s="108"/>
      <c r="D42" s="59"/>
      <c r="E42" s="59"/>
      <c r="F42" s="59"/>
    </row>
    <row r="43" spans="1:6" s="8" customFormat="1" ht="15" hidden="1" customHeight="1" x14ac:dyDescent="0.2">
      <c r="A43" s="110" t="s">
        <v>30</v>
      </c>
      <c r="B43" s="108"/>
      <c r="C43" s="116"/>
      <c r="D43" s="109"/>
      <c r="E43" s="109"/>
      <c r="F43" s="109"/>
    </row>
    <row r="44" spans="1:6" s="8" customFormat="1" ht="14.45" hidden="1" customHeight="1" x14ac:dyDescent="0.2">
      <c r="A44" s="114"/>
      <c r="B44" s="41" t="s">
        <v>31</v>
      </c>
      <c r="C44" s="108"/>
      <c r="D44" s="57"/>
      <c r="E44" s="57"/>
      <c r="F44" s="57"/>
    </row>
    <row r="45" spans="1:6" s="8" customFormat="1" ht="18.600000000000001" customHeight="1" x14ac:dyDescent="0.2">
      <c r="A45" s="110" t="s">
        <v>32</v>
      </c>
      <c r="B45" s="108"/>
      <c r="C45" s="41"/>
      <c r="D45" s="109">
        <f t="shared" ref="D45:F45" si="10">D46</f>
        <v>700000</v>
      </c>
      <c r="E45" s="109">
        <f t="shared" si="10"/>
        <v>700000</v>
      </c>
      <c r="F45" s="109">
        <f t="shared" si="10"/>
        <v>0</v>
      </c>
    </row>
    <row r="46" spans="1:6" s="8" customFormat="1" ht="16.5" customHeight="1" x14ac:dyDescent="0.2">
      <c r="A46" s="110"/>
      <c r="B46" s="41" t="s">
        <v>33</v>
      </c>
      <c r="C46" s="108"/>
      <c r="D46" s="57">
        <v>700000</v>
      </c>
      <c r="E46" s="57">
        <v>700000</v>
      </c>
      <c r="F46" s="57">
        <f>E46-D46</f>
        <v>0</v>
      </c>
    </row>
    <row r="47" spans="1:6" s="8" customFormat="1" ht="12.6" hidden="1" customHeight="1" x14ac:dyDescent="0.2">
      <c r="A47" s="110" t="s">
        <v>90</v>
      </c>
      <c r="B47" s="108"/>
      <c r="C47" s="41"/>
      <c r="D47" s="109"/>
      <c r="E47" s="109"/>
      <c r="F47" s="109"/>
    </row>
    <row r="48" spans="1:6" s="8" customFormat="1" hidden="1" x14ac:dyDescent="0.2">
      <c r="A48" s="110"/>
      <c r="B48" s="108" t="s">
        <v>34</v>
      </c>
      <c r="C48" s="41"/>
      <c r="D48" s="57"/>
      <c r="E48" s="57"/>
      <c r="F48" s="57"/>
    </row>
    <row r="49" spans="1:6" s="26" customFormat="1" ht="12.75" hidden="1" x14ac:dyDescent="0.25">
      <c r="A49" s="117"/>
      <c r="B49" s="178" t="s">
        <v>91</v>
      </c>
      <c r="C49" s="164"/>
      <c r="D49" s="109"/>
      <c r="E49" s="109"/>
      <c r="F49" s="109"/>
    </row>
    <row r="50" spans="1:6" s="26" customFormat="1" ht="33" hidden="1" customHeight="1" x14ac:dyDescent="0.25">
      <c r="A50" s="117"/>
      <c r="B50" s="118"/>
      <c r="C50" s="118" t="s">
        <v>36</v>
      </c>
      <c r="D50" s="57"/>
      <c r="E50" s="57"/>
      <c r="F50" s="57"/>
    </row>
    <row r="51" spans="1:6" s="8" customFormat="1" ht="15" hidden="1" customHeight="1" x14ac:dyDescent="0.2">
      <c r="A51" s="110"/>
      <c r="B51" s="111" t="s">
        <v>37</v>
      </c>
      <c r="C51" s="108"/>
      <c r="D51" s="59"/>
      <c r="E51" s="59"/>
      <c r="F51" s="59"/>
    </row>
    <row r="52" spans="1:6" s="8" customFormat="1" ht="27" hidden="1" customHeight="1" x14ac:dyDescent="0.2">
      <c r="A52" s="144" t="s">
        <v>92</v>
      </c>
      <c r="B52" s="144"/>
      <c r="C52" s="144"/>
      <c r="D52" s="109">
        <f t="shared" ref="D52:E52" si="11">D54+D55+D53</f>
        <v>0</v>
      </c>
      <c r="E52" s="109">
        <f t="shared" si="11"/>
        <v>0</v>
      </c>
      <c r="F52" s="109">
        <f t="shared" ref="F52" si="12">F54+F55+F53</f>
        <v>0</v>
      </c>
    </row>
    <row r="53" spans="1:6" s="8" customFormat="1" ht="18.600000000000001" hidden="1" customHeight="1" x14ac:dyDescent="0.2">
      <c r="A53" s="104"/>
      <c r="B53" s="111" t="s">
        <v>38</v>
      </c>
      <c r="C53" s="108"/>
      <c r="D53" s="57"/>
      <c r="E53" s="57"/>
      <c r="F53" s="57"/>
    </row>
    <row r="54" spans="1:6" s="8" customFormat="1" ht="25.5" hidden="1" customHeight="1" x14ac:dyDescent="0.2">
      <c r="A54" s="104"/>
      <c r="B54" s="145" t="s">
        <v>93</v>
      </c>
      <c r="C54" s="145"/>
      <c r="D54" s="59"/>
      <c r="E54" s="59"/>
      <c r="F54" s="59"/>
    </row>
    <row r="55" spans="1:6" s="8" customFormat="1" ht="18.600000000000001" hidden="1" customHeight="1" x14ac:dyDescent="0.2">
      <c r="A55" s="104"/>
      <c r="B55" s="111" t="s">
        <v>40</v>
      </c>
      <c r="C55" s="108"/>
      <c r="D55" s="59"/>
      <c r="E55" s="59"/>
      <c r="F55" s="59"/>
    </row>
    <row r="56" spans="1:6" s="23" customFormat="1" ht="13.9" hidden="1" customHeight="1" x14ac:dyDescent="0.25">
      <c r="A56" s="117" t="s">
        <v>45</v>
      </c>
      <c r="B56" s="119"/>
      <c r="C56" s="120"/>
      <c r="D56" s="121"/>
      <c r="E56" s="121"/>
      <c r="F56" s="121"/>
    </row>
    <row r="57" spans="1:6" s="25" customFormat="1" ht="22.15" hidden="1" customHeight="1" x14ac:dyDescent="0.25">
      <c r="A57" s="146" t="s">
        <v>94</v>
      </c>
      <c r="B57" s="146"/>
      <c r="C57" s="146"/>
      <c r="D57" s="121"/>
      <c r="E57" s="121"/>
      <c r="F57" s="121"/>
    </row>
    <row r="58" spans="1:6" s="25" customFormat="1" ht="30.75" hidden="1" customHeight="1" x14ac:dyDescent="0.25">
      <c r="A58" s="122"/>
      <c r="B58" s="176" t="s">
        <v>95</v>
      </c>
      <c r="C58" s="176"/>
      <c r="D58" s="121"/>
      <c r="E58" s="121"/>
      <c r="F58" s="121"/>
    </row>
    <row r="59" spans="1:6" s="25" customFormat="1" ht="30.75" hidden="1" customHeight="1" x14ac:dyDescent="0.2">
      <c r="A59" s="122"/>
      <c r="B59" s="123"/>
      <c r="C59" s="101" t="s">
        <v>46</v>
      </c>
      <c r="D59" s="59"/>
      <c r="E59" s="59"/>
      <c r="F59" s="59"/>
    </row>
    <row r="60" spans="1:6" s="23" customFormat="1" ht="18" hidden="1" customHeight="1" x14ac:dyDescent="0.25">
      <c r="A60" s="117" t="s">
        <v>49</v>
      </c>
      <c r="B60" s="101"/>
      <c r="C60" s="101"/>
      <c r="D60" s="109"/>
      <c r="E60" s="109"/>
      <c r="F60" s="109"/>
    </row>
    <row r="61" spans="1:6" s="25" customFormat="1" ht="29.25" hidden="1" customHeight="1" x14ac:dyDescent="0.25">
      <c r="A61" s="117"/>
      <c r="B61" s="155" t="s">
        <v>50</v>
      </c>
      <c r="C61" s="155"/>
      <c r="D61" s="57"/>
      <c r="E61" s="57"/>
      <c r="F61" s="57"/>
    </row>
    <row r="62" spans="1:6" s="25" customFormat="1" ht="23.45" hidden="1" customHeight="1" x14ac:dyDescent="0.2">
      <c r="A62" s="117"/>
      <c r="B62" s="155" t="s">
        <v>51</v>
      </c>
      <c r="C62" s="164"/>
      <c r="D62" s="59"/>
      <c r="E62" s="59"/>
      <c r="F62" s="59"/>
    </row>
    <row r="63" spans="1:6" s="8" customFormat="1" ht="15.6" customHeight="1" x14ac:dyDescent="0.2">
      <c r="A63" s="106" t="s">
        <v>158</v>
      </c>
      <c r="B63" s="41"/>
      <c r="C63" s="41"/>
      <c r="D63" s="121">
        <f t="shared" ref="D63:F63" si="13">D67</f>
        <v>13750000</v>
      </c>
      <c r="E63" s="121">
        <f t="shared" ref="E63" si="14">E67</f>
        <v>13550000</v>
      </c>
      <c r="F63" s="121">
        <f t="shared" si="13"/>
        <v>-200000</v>
      </c>
    </row>
    <row r="64" spans="1:6" s="8" customFormat="1" ht="18.600000000000001" hidden="1" customHeight="1" x14ac:dyDescent="0.2">
      <c r="A64" s="106" t="s">
        <v>96</v>
      </c>
      <c r="B64" s="41"/>
      <c r="C64" s="41"/>
      <c r="D64" s="121"/>
      <c r="E64" s="121"/>
      <c r="F64" s="121"/>
    </row>
    <row r="65" spans="1:6" s="8" customFormat="1" ht="18.600000000000001" hidden="1" customHeight="1" x14ac:dyDescent="0.2">
      <c r="A65" s="106"/>
      <c r="B65" s="41" t="s">
        <v>54</v>
      </c>
      <c r="C65" s="41"/>
      <c r="D65" s="59"/>
      <c r="E65" s="59"/>
      <c r="F65" s="59"/>
    </row>
    <row r="66" spans="1:6" s="8" customFormat="1" ht="45.6" hidden="1" customHeight="1" x14ac:dyDescent="0.2">
      <c r="A66" s="106"/>
      <c r="B66" s="163" t="s">
        <v>97</v>
      </c>
      <c r="C66" s="163"/>
      <c r="D66" s="57"/>
      <c r="E66" s="57"/>
      <c r="F66" s="57"/>
    </row>
    <row r="67" spans="1:6" s="8" customFormat="1" x14ac:dyDescent="0.2">
      <c r="A67" s="106"/>
      <c r="B67" s="111" t="s">
        <v>58</v>
      </c>
      <c r="C67" s="108"/>
      <c r="D67" s="59">
        <v>13750000</v>
      </c>
      <c r="E67" s="59">
        <v>13550000</v>
      </c>
      <c r="F67" s="59">
        <f>E67-D67</f>
        <v>-200000</v>
      </c>
    </row>
    <row r="68" spans="1:6" s="8" customFormat="1" ht="39" hidden="1" customHeight="1" x14ac:dyDescent="0.2">
      <c r="A68" s="106"/>
      <c r="B68" s="145" t="s">
        <v>59</v>
      </c>
      <c r="C68" s="145"/>
      <c r="D68" s="57"/>
      <c r="E68" s="57"/>
      <c r="F68" s="57"/>
    </row>
    <row r="69" spans="1:6" s="8" customFormat="1" ht="18" hidden="1" customHeight="1" x14ac:dyDescent="0.2">
      <c r="A69" s="106"/>
      <c r="B69" s="145" t="s">
        <v>61</v>
      </c>
      <c r="C69" s="145"/>
      <c r="D69" s="59"/>
      <c r="E69" s="59"/>
      <c r="F69" s="59"/>
    </row>
    <row r="70" spans="1:6" s="8" customFormat="1" ht="30.6" hidden="1" customHeight="1" x14ac:dyDescent="0.2">
      <c r="A70" s="106"/>
      <c r="B70" s="155" t="s">
        <v>71</v>
      </c>
      <c r="C70" s="164"/>
      <c r="D70" s="57"/>
      <c r="E70" s="57"/>
      <c r="F70" s="57"/>
    </row>
    <row r="71" spans="1:6" s="45" customFormat="1" ht="18" x14ac:dyDescent="0.25">
      <c r="A71" s="142" t="s">
        <v>155</v>
      </c>
      <c r="B71" s="164"/>
      <c r="C71" s="164"/>
      <c r="D71" s="103">
        <f t="shared" ref="D71:F71" si="15">D93+D78</f>
        <v>406400</v>
      </c>
      <c r="E71" s="103">
        <f t="shared" ref="E71" si="16">E93+E78</f>
        <v>406400</v>
      </c>
      <c r="F71" s="103">
        <f t="shared" si="15"/>
        <v>0</v>
      </c>
    </row>
    <row r="72" spans="1:6" s="8" customFormat="1" ht="13.9" hidden="1" customHeight="1" x14ac:dyDescent="0.2">
      <c r="A72" s="9" t="s">
        <v>99</v>
      </c>
      <c r="B72" s="10"/>
      <c r="C72" s="11"/>
      <c r="D72" s="53">
        <f t="shared" ref="D72:F73" si="17">D73</f>
        <v>0</v>
      </c>
      <c r="E72" s="53">
        <f t="shared" si="17"/>
        <v>0</v>
      </c>
      <c r="F72" s="53">
        <f t="shared" si="17"/>
        <v>0</v>
      </c>
    </row>
    <row r="73" spans="1:6" s="8" customFormat="1" ht="14.45" hidden="1" customHeight="1" x14ac:dyDescent="0.2">
      <c r="A73" s="16" t="s">
        <v>100</v>
      </c>
      <c r="B73" s="17"/>
      <c r="C73" s="18"/>
      <c r="D73" s="53">
        <f t="shared" si="17"/>
        <v>0</v>
      </c>
      <c r="E73" s="53">
        <f t="shared" si="17"/>
        <v>0</v>
      </c>
      <c r="F73" s="53">
        <f t="shared" si="17"/>
        <v>0</v>
      </c>
    </row>
    <row r="74" spans="1:6" s="8" customFormat="1" ht="18.600000000000001" hidden="1" customHeight="1" x14ac:dyDescent="0.2">
      <c r="A74" s="16" t="s">
        <v>101</v>
      </c>
      <c r="B74" s="18"/>
      <c r="C74" s="18"/>
      <c r="D74" s="53">
        <f t="shared" ref="D74:E74" si="18">D75+D78</f>
        <v>0</v>
      </c>
      <c r="E74" s="53">
        <f t="shared" si="18"/>
        <v>0</v>
      </c>
      <c r="F74" s="53">
        <f t="shared" ref="F74" si="19">F75+F78</f>
        <v>0</v>
      </c>
    </row>
    <row r="75" spans="1:6" s="8" customFormat="1" hidden="1" x14ac:dyDescent="0.2">
      <c r="A75" s="20" t="s">
        <v>102</v>
      </c>
      <c r="B75" s="15"/>
      <c r="C75" s="18"/>
      <c r="D75" s="53">
        <f t="shared" ref="D75:F76" si="20">D76</f>
        <v>0</v>
      </c>
      <c r="E75" s="53">
        <f t="shared" si="20"/>
        <v>0</v>
      </c>
      <c r="F75" s="53">
        <f t="shared" si="20"/>
        <v>0</v>
      </c>
    </row>
    <row r="76" spans="1:6" s="26" customFormat="1" ht="27.6" hidden="1" customHeight="1" x14ac:dyDescent="0.25">
      <c r="A76" s="21"/>
      <c r="B76" s="172" t="s">
        <v>103</v>
      </c>
      <c r="C76" s="173"/>
      <c r="D76" s="56">
        <f t="shared" si="20"/>
        <v>0</v>
      </c>
      <c r="E76" s="56">
        <f t="shared" si="20"/>
        <v>0</v>
      </c>
      <c r="F76" s="56">
        <f t="shared" si="20"/>
        <v>0</v>
      </c>
    </row>
    <row r="77" spans="1:6" s="26" customFormat="1" ht="27" hidden="1" customHeight="1" x14ac:dyDescent="0.25">
      <c r="A77" s="21"/>
      <c r="B77" s="96"/>
      <c r="C77" s="96" t="s">
        <v>35</v>
      </c>
      <c r="D77" s="55"/>
      <c r="E77" s="55"/>
      <c r="F77" s="55"/>
    </row>
    <row r="78" spans="1:6" s="8" customFormat="1" ht="18.600000000000001" hidden="1" customHeight="1" x14ac:dyDescent="0.2">
      <c r="A78" s="12" t="s">
        <v>174</v>
      </c>
      <c r="B78" s="13"/>
      <c r="C78" s="13"/>
      <c r="D78" s="53">
        <f t="shared" ref="D78:F78" si="21">D79</f>
        <v>0</v>
      </c>
      <c r="E78" s="53">
        <f t="shared" si="21"/>
        <v>0</v>
      </c>
      <c r="F78" s="53">
        <f t="shared" si="21"/>
        <v>0</v>
      </c>
    </row>
    <row r="79" spans="1:6" s="8" customFormat="1" ht="16.149999999999999" hidden="1" customHeight="1" x14ac:dyDescent="0.2">
      <c r="A79" s="18"/>
      <c r="B79" s="14" t="s">
        <v>39</v>
      </c>
      <c r="C79" s="14"/>
      <c r="D79" s="54"/>
      <c r="E79" s="54"/>
      <c r="F79" s="54"/>
    </row>
    <row r="80" spans="1:6" s="8" customFormat="1" ht="18.600000000000001" hidden="1" customHeight="1" x14ac:dyDescent="0.2">
      <c r="A80" s="20" t="s">
        <v>41</v>
      </c>
      <c r="B80" s="28"/>
      <c r="C80" s="29"/>
      <c r="D80" s="53">
        <f t="shared" ref="D80:F80" si="22">D81</f>
        <v>0</v>
      </c>
      <c r="E80" s="53">
        <f t="shared" si="22"/>
        <v>0</v>
      </c>
      <c r="F80" s="53">
        <f t="shared" si="22"/>
        <v>0</v>
      </c>
    </row>
    <row r="81" spans="1:6" s="8" customFormat="1" ht="18.600000000000001" hidden="1" customHeight="1" x14ac:dyDescent="0.2">
      <c r="A81" s="20" t="s">
        <v>42</v>
      </c>
      <c r="B81" s="15"/>
      <c r="C81" s="18"/>
      <c r="D81" s="53">
        <f t="shared" ref="D81:E81" si="23">D82+D83</f>
        <v>0</v>
      </c>
      <c r="E81" s="53">
        <f t="shared" si="23"/>
        <v>0</v>
      </c>
      <c r="F81" s="53">
        <f t="shared" ref="F81" si="24">F82+F83</f>
        <v>0</v>
      </c>
    </row>
    <row r="82" spans="1:6" s="8" customFormat="1" ht="18.600000000000001" hidden="1" customHeight="1" x14ac:dyDescent="0.2">
      <c r="A82" s="20"/>
      <c r="B82" s="18" t="s">
        <v>43</v>
      </c>
      <c r="C82" s="15"/>
      <c r="D82" s="54"/>
      <c r="E82" s="54"/>
      <c r="F82" s="54"/>
    </row>
    <row r="83" spans="1:6" s="8" customFormat="1" ht="18.600000000000001" hidden="1" customHeight="1" x14ac:dyDescent="0.2">
      <c r="A83" s="20"/>
      <c r="B83" s="18" t="s">
        <v>44</v>
      </c>
      <c r="C83" s="15"/>
      <c r="D83" s="54"/>
      <c r="E83" s="54"/>
      <c r="F83" s="54"/>
    </row>
    <row r="84" spans="1:6" s="25" customFormat="1" ht="18" hidden="1" customHeight="1" x14ac:dyDescent="0.25">
      <c r="A84" s="21" t="s">
        <v>105</v>
      </c>
      <c r="B84" s="30"/>
      <c r="C84" s="31"/>
      <c r="D84" s="56">
        <f t="shared" ref="D84:F84" si="25">D85</f>
        <v>0</v>
      </c>
      <c r="E84" s="56">
        <f t="shared" si="25"/>
        <v>0</v>
      </c>
      <c r="F84" s="56">
        <f t="shared" si="25"/>
        <v>0</v>
      </c>
    </row>
    <row r="85" spans="1:6" s="25" customFormat="1" ht="26.25" hidden="1" customHeight="1" x14ac:dyDescent="0.25">
      <c r="A85" s="174" t="s">
        <v>106</v>
      </c>
      <c r="B85" s="174"/>
      <c r="C85" s="174"/>
      <c r="D85" s="56">
        <f t="shared" ref="D85:E85" si="26">D86+D88</f>
        <v>0</v>
      </c>
      <c r="E85" s="56">
        <f t="shared" si="26"/>
        <v>0</v>
      </c>
      <c r="F85" s="56">
        <f t="shared" ref="F85" si="27">F86+F88</f>
        <v>0</v>
      </c>
    </row>
    <row r="86" spans="1:6" s="25" customFormat="1" ht="30.75" hidden="1" customHeight="1" x14ac:dyDescent="0.25">
      <c r="A86" s="99"/>
      <c r="B86" s="175" t="s">
        <v>107</v>
      </c>
      <c r="C86" s="175"/>
      <c r="D86" s="56">
        <f t="shared" ref="D86:F86" si="28">D87</f>
        <v>0</v>
      </c>
      <c r="E86" s="56">
        <f t="shared" si="28"/>
        <v>0</v>
      </c>
      <c r="F86" s="56">
        <f t="shared" si="28"/>
        <v>0</v>
      </c>
    </row>
    <row r="87" spans="1:6" s="25" customFormat="1" ht="30.75" hidden="1" customHeight="1" x14ac:dyDescent="0.25">
      <c r="A87" s="99"/>
      <c r="B87" s="100"/>
      <c r="C87" s="98" t="s">
        <v>47</v>
      </c>
      <c r="D87" s="57"/>
      <c r="E87" s="57"/>
      <c r="F87" s="57"/>
    </row>
    <row r="88" spans="1:6" s="25" customFormat="1" ht="18" hidden="1" customHeight="1" x14ac:dyDescent="0.25">
      <c r="A88" s="21"/>
      <c r="B88" s="153" t="s">
        <v>48</v>
      </c>
      <c r="C88" s="153"/>
      <c r="D88" s="57"/>
      <c r="E88" s="57"/>
      <c r="F88" s="57"/>
    </row>
    <row r="89" spans="1:6" s="8" customFormat="1" ht="18.600000000000001" hidden="1" customHeight="1" x14ac:dyDescent="0.2">
      <c r="A89" s="16" t="s">
        <v>108</v>
      </c>
      <c r="B89" s="18"/>
      <c r="C89" s="18"/>
      <c r="D89" s="56"/>
      <c r="E89" s="56"/>
      <c r="F89" s="56"/>
    </row>
    <row r="90" spans="1:6" s="8" customFormat="1" ht="42" hidden="1" customHeight="1" x14ac:dyDescent="0.2">
      <c r="A90" s="16"/>
      <c r="B90" s="148" t="s">
        <v>55</v>
      </c>
      <c r="C90" s="148"/>
      <c r="D90" s="57"/>
      <c r="E90" s="57"/>
      <c r="F90" s="57"/>
    </row>
    <row r="91" spans="1:6" s="23" customFormat="1" ht="15" hidden="1" customHeight="1" x14ac:dyDescent="0.2">
      <c r="A91" s="24"/>
      <c r="B91" s="161" t="s">
        <v>56</v>
      </c>
      <c r="C91" s="161"/>
      <c r="D91" s="57"/>
      <c r="E91" s="57"/>
      <c r="F91" s="57"/>
    </row>
    <row r="92" spans="1:6" s="23" customFormat="1" ht="65.45" hidden="1" customHeight="1" x14ac:dyDescent="0.25">
      <c r="A92" s="24"/>
      <c r="B92" s="162" t="s">
        <v>57</v>
      </c>
      <c r="C92" s="151"/>
      <c r="D92" s="57"/>
      <c r="E92" s="57"/>
      <c r="F92" s="57"/>
    </row>
    <row r="93" spans="1:6" s="8" customFormat="1" ht="14.25" customHeight="1" x14ac:dyDescent="0.2">
      <c r="A93" s="199" t="s">
        <v>158</v>
      </c>
      <c r="B93" s="200"/>
      <c r="C93" s="201"/>
      <c r="D93" s="53">
        <f>D103</f>
        <v>406400</v>
      </c>
      <c r="E93" s="53">
        <f>E103</f>
        <v>406400</v>
      </c>
      <c r="F93" s="53">
        <f>F103</f>
        <v>0</v>
      </c>
    </row>
    <row r="94" spans="1:6" s="8" customFormat="1" ht="32.450000000000003" hidden="1" customHeight="1" x14ac:dyDescent="0.2">
      <c r="A94" s="16"/>
      <c r="B94" s="197" t="s">
        <v>60</v>
      </c>
      <c r="C94" s="198"/>
      <c r="D94" s="54"/>
      <c r="E94" s="54"/>
      <c r="F94" s="54"/>
    </row>
    <row r="95" spans="1:6" s="8" customFormat="1" ht="30.75" hidden="1" customHeight="1" x14ac:dyDescent="0.2">
      <c r="A95" s="16"/>
      <c r="B95" s="152" t="s">
        <v>62</v>
      </c>
      <c r="C95" s="152"/>
      <c r="D95" s="53"/>
      <c r="E95" s="53"/>
      <c r="F95" s="53"/>
    </row>
    <row r="96" spans="1:6" s="8" customFormat="1" ht="48" hidden="1" customHeight="1" x14ac:dyDescent="0.2">
      <c r="A96" s="16"/>
      <c r="B96" s="97"/>
      <c r="C96" s="19" t="s">
        <v>63</v>
      </c>
      <c r="D96" s="57"/>
      <c r="E96" s="57"/>
      <c r="F96" s="57"/>
    </row>
    <row r="97" spans="1:6" s="8" customFormat="1" ht="28.5" hidden="1" customHeight="1" x14ac:dyDescent="0.2">
      <c r="A97" s="16"/>
      <c r="B97" s="97"/>
      <c r="C97" s="19" t="s">
        <v>64</v>
      </c>
      <c r="D97" s="57"/>
      <c r="E97" s="57"/>
      <c r="F97" s="57"/>
    </row>
    <row r="98" spans="1:6" s="8" customFormat="1" ht="31.15" hidden="1" customHeight="1" x14ac:dyDescent="0.2">
      <c r="A98" s="16"/>
      <c r="B98" s="97"/>
      <c r="C98" s="19" t="s">
        <v>65</v>
      </c>
      <c r="D98" s="57"/>
      <c r="E98" s="57"/>
      <c r="F98" s="57"/>
    </row>
    <row r="99" spans="1:6" s="8" customFormat="1" ht="44.25" hidden="1" customHeight="1" x14ac:dyDescent="0.2">
      <c r="A99" s="16"/>
      <c r="B99" s="152" t="s">
        <v>66</v>
      </c>
      <c r="C99" s="152"/>
      <c r="D99" s="53"/>
      <c r="E99" s="53"/>
      <c r="F99" s="53"/>
    </row>
    <row r="100" spans="1:6" s="8" customFormat="1" ht="45" hidden="1" customHeight="1" x14ac:dyDescent="0.2">
      <c r="A100" s="16"/>
      <c r="B100" s="97"/>
      <c r="C100" s="19" t="s">
        <v>67</v>
      </c>
      <c r="D100" s="57"/>
      <c r="E100" s="57"/>
      <c r="F100" s="57"/>
    </row>
    <row r="101" spans="1:6" s="8" customFormat="1" ht="43.15" hidden="1" customHeight="1" x14ac:dyDescent="0.2">
      <c r="A101" s="16"/>
      <c r="B101" s="97"/>
      <c r="C101" s="19" t="s">
        <v>68</v>
      </c>
      <c r="D101" s="57"/>
      <c r="E101" s="57"/>
      <c r="F101" s="57"/>
    </row>
    <row r="102" spans="1:6" s="8" customFormat="1" ht="25.5" hidden="1" customHeight="1" x14ac:dyDescent="0.2">
      <c r="A102" s="16"/>
      <c r="B102" s="97"/>
      <c r="C102" s="19" t="s">
        <v>69</v>
      </c>
      <c r="D102" s="57"/>
      <c r="E102" s="57"/>
      <c r="F102" s="57"/>
    </row>
    <row r="103" spans="1:6" s="8" customFormat="1" ht="14.25" customHeight="1" x14ac:dyDescent="0.2">
      <c r="A103" s="16"/>
      <c r="B103" s="197" t="s">
        <v>70</v>
      </c>
      <c r="C103" s="198"/>
      <c r="D103" s="57">
        <v>406400</v>
      </c>
      <c r="E103" s="57">
        <v>406400</v>
      </c>
      <c r="F103" s="57">
        <f>E103-D103</f>
        <v>0</v>
      </c>
    </row>
    <row r="104" spans="1:6" s="8" customFormat="1" ht="29.25" customHeight="1" x14ac:dyDescent="0.2">
      <c r="A104" s="180" t="s">
        <v>122</v>
      </c>
      <c r="B104" s="181"/>
      <c r="C104" s="181"/>
      <c r="D104" s="181"/>
      <c r="E104" s="181"/>
      <c r="F104" s="181"/>
    </row>
    <row r="105" spans="1:6" s="45" customFormat="1" ht="18" x14ac:dyDescent="0.25">
      <c r="A105" s="167" t="s">
        <v>149</v>
      </c>
      <c r="B105" s="168"/>
      <c r="C105" s="168"/>
      <c r="D105" s="52">
        <f>D106+D288</f>
        <v>14476983</v>
      </c>
      <c r="E105" s="52">
        <f>E106+E288</f>
        <v>14566982</v>
      </c>
      <c r="F105" s="52">
        <f>F106+F288</f>
        <v>89999</v>
      </c>
    </row>
    <row r="106" spans="1:6" s="45" customFormat="1" ht="18" x14ac:dyDescent="0.25">
      <c r="A106" s="191" t="s">
        <v>179</v>
      </c>
      <c r="B106" s="192"/>
      <c r="C106" s="192"/>
      <c r="D106" s="102">
        <f>D107+D157</f>
        <v>12866637</v>
      </c>
      <c r="E106" s="102">
        <f>E107+E157</f>
        <v>12956637</v>
      </c>
      <c r="F106" s="102">
        <f>F107+F157</f>
        <v>90000</v>
      </c>
    </row>
    <row r="107" spans="1:6" s="81" customFormat="1" ht="15.75" x14ac:dyDescent="0.2">
      <c r="A107" s="165" t="s">
        <v>148</v>
      </c>
      <c r="B107" s="166"/>
      <c r="C107" s="166"/>
      <c r="D107" s="103">
        <f t="shared" ref="D107:F107" si="29">D108+D111</f>
        <v>12847837</v>
      </c>
      <c r="E107" s="103">
        <f t="shared" ref="E107" si="30">E108+E111</f>
        <v>12937837</v>
      </c>
      <c r="F107" s="103">
        <f t="shared" si="29"/>
        <v>90000</v>
      </c>
    </row>
    <row r="108" spans="1:6" s="8" customFormat="1" ht="18.600000000000001" customHeight="1" x14ac:dyDescent="0.2">
      <c r="A108" s="104" t="s">
        <v>151</v>
      </c>
      <c r="B108" s="41"/>
      <c r="C108" s="105"/>
      <c r="D108" s="136">
        <f>D109+D110</f>
        <v>1537700</v>
      </c>
      <c r="E108" s="136">
        <f>E109+E110</f>
        <v>1537700</v>
      </c>
      <c r="F108" s="136">
        <f>F109+F110</f>
        <v>0</v>
      </c>
    </row>
    <row r="109" spans="1:6" s="8" customFormat="1" x14ac:dyDescent="0.2">
      <c r="A109" s="106"/>
      <c r="B109" s="107" t="s">
        <v>185</v>
      </c>
      <c r="C109" s="108"/>
      <c r="D109" s="59">
        <v>1521700</v>
      </c>
      <c r="E109" s="59">
        <v>1521700</v>
      </c>
      <c r="F109" s="59">
        <f>E109-D109</f>
        <v>0</v>
      </c>
    </row>
    <row r="110" spans="1:6" s="8" customFormat="1" x14ac:dyDescent="0.2">
      <c r="A110" s="106"/>
      <c r="B110" s="107" t="s">
        <v>13</v>
      </c>
      <c r="C110" s="108"/>
      <c r="D110" s="59">
        <v>16000</v>
      </c>
      <c r="E110" s="59">
        <v>16000</v>
      </c>
      <c r="F110" s="59">
        <f>E110-D110</f>
        <v>0</v>
      </c>
    </row>
    <row r="111" spans="1:6" s="8" customFormat="1" x14ac:dyDescent="0.2">
      <c r="A111" s="144" t="s">
        <v>150</v>
      </c>
      <c r="B111" s="144"/>
      <c r="C111" s="144"/>
      <c r="D111" s="109">
        <f t="shared" ref="D111:F111" si="31">D112+D127+D129+D131+D136</f>
        <v>11310137</v>
      </c>
      <c r="E111" s="109">
        <f t="shared" ref="E111" si="32">E112+E127+E129+E131+E136</f>
        <v>11400137</v>
      </c>
      <c r="F111" s="109">
        <f t="shared" si="31"/>
        <v>90000</v>
      </c>
    </row>
    <row r="112" spans="1:6" s="8" customFormat="1" x14ac:dyDescent="0.2">
      <c r="A112" s="144" t="s">
        <v>152</v>
      </c>
      <c r="B112" s="144"/>
      <c r="C112" s="144"/>
      <c r="D112" s="109">
        <f t="shared" ref="D112:E112" si="33">SUM(D113:D126)</f>
        <v>9220688</v>
      </c>
      <c r="E112" s="109">
        <f t="shared" si="33"/>
        <v>9310688</v>
      </c>
      <c r="F112" s="109">
        <f t="shared" ref="F112" si="34">SUM(F113:F126)</f>
        <v>90000</v>
      </c>
    </row>
    <row r="113" spans="1:6" s="8" customFormat="1" x14ac:dyDescent="0.2">
      <c r="A113" s="110"/>
      <c r="B113" s="111" t="s">
        <v>16</v>
      </c>
      <c r="C113" s="108"/>
      <c r="D113" s="112">
        <v>1149775</v>
      </c>
      <c r="E113" s="112">
        <v>1149775</v>
      </c>
      <c r="F113" s="112">
        <f>E113-D113</f>
        <v>0</v>
      </c>
    </row>
    <row r="114" spans="1:6" s="8" customFormat="1" x14ac:dyDescent="0.2">
      <c r="A114" s="110"/>
      <c r="B114" s="111" t="s">
        <v>17</v>
      </c>
      <c r="C114" s="108"/>
      <c r="D114" s="59"/>
      <c r="E114" s="59"/>
      <c r="F114" s="59"/>
    </row>
    <row r="115" spans="1:6" s="8" customFormat="1" hidden="1" x14ac:dyDescent="0.2">
      <c r="A115" s="110"/>
      <c r="B115" s="171" t="s">
        <v>18</v>
      </c>
      <c r="C115" s="171"/>
      <c r="D115" s="59"/>
      <c r="E115" s="59"/>
      <c r="F115" s="59"/>
    </row>
    <row r="116" spans="1:6" s="8" customFormat="1" hidden="1" x14ac:dyDescent="0.2">
      <c r="A116" s="110"/>
      <c r="B116" s="111" t="s">
        <v>19</v>
      </c>
      <c r="C116" s="108"/>
      <c r="D116" s="59"/>
      <c r="E116" s="59"/>
      <c r="F116" s="59"/>
    </row>
    <row r="117" spans="1:6" s="8" customFormat="1" x14ac:dyDescent="0.2">
      <c r="A117" s="114"/>
      <c r="B117" s="39" t="s">
        <v>20</v>
      </c>
      <c r="C117" s="108"/>
      <c r="D117" s="59">
        <v>7847913</v>
      </c>
      <c r="E117" s="59">
        <v>7937913</v>
      </c>
      <c r="F117" s="59">
        <f>E117-D117</f>
        <v>90000</v>
      </c>
    </row>
    <row r="118" spans="1:6" s="8" customFormat="1" ht="21.75" customHeight="1" x14ac:dyDescent="0.2">
      <c r="A118" s="115"/>
      <c r="B118" s="155" t="s">
        <v>21</v>
      </c>
      <c r="C118" s="155"/>
      <c r="D118" s="59"/>
      <c r="E118" s="59"/>
      <c r="F118" s="59"/>
    </row>
    <row r="119" spans="1:6" s="8" customFormat="1" ht="27.6" customHeight="1" x14ac:dyDescent="0.2">
      <c r="A119" s="115"/>
      <c r="B119" s="145" t="s">
        <v>22</v>
      </c>
      <c r="C119" s="145"/>
      <c r="D119" s="59">
        <v>10000</v>
      </c>
      <c r="E119" s="59">
        <v>10000</v>
      </c>
      <c r="F119" s="59">
        <f>E119-D119</f>
        <v>0</v>
      </c>
    </row>
    <row r="120" spans="1:6" s="8" customFormat="1" ht="14.25" hidden="1" customHeight="1" x14ac:dyDescent="0.2">
      <c r="A120" s="115"/>
      <c r="B120" s="155" t="s">
        <v>23</v>
      </c>
      <c r="C120" s="155"/>
      <c r="D120" s="59"/>
      <c r="E120" s="59"/>
      <c r="F120" s="59"/>
    </row>
    <row r="121" spans="1:6" s="8" customFormat="1" ht="14.25" hidden="1" customHeight="1" x14ac:dyDescent="0.2">
      <c r="A121" s="115"/>
      <c r="B121" s="177" t="s">
        <v>24</v>
      </c>
      <c r="C121" s="177"/>
      <c r="D121" s="59"/>
      <c r="E121" s="59"/>
      <c r="F121" s="59"/>
    </row>
    <row r="122" spans="1:6" s="8" customFormat="1" ht="14.25" hidden="1" customHeight="1" x14ac:dyDescent="0.2">
      <c r="A122" s="115"/>
      <c r="B122" s="155" t="s">
        <v>25</v>
      </c>
      <c r="C122" s="155"/>
      <c r="D122" s="59"/>
      <c r="E122" s="59"/>
      <c r="F122" s="59"/>
    </row>
    <row r="123" spans="1:6" s="8" customFormat="1" ht="14.25" hidden="1" customHeight="1" x14ac:dyDescent="0.2">
      <c r="A123" s="115"/>
      <c r="B123" s="145" t="s">
        <v>26</v>
      </c>
      <c r="C123" s="145"/>
      <c r="D123" s="59"/>
      <c r="E123" s="59"/>
      <c r="F123" s="59"/>
    </row>
    <row r="124" spans="1:6" s="8" customFormat="1" ht="14.25" hidden="1" customHeight="1" x14ac:dyDescent="0.2">
      <c r="A124" s="115"/>
      <c r="B124" s="145" t="s">
        <v>27</v>
      </c>
      <c r="C124" s="145"/>
      <c r="D124" s="59"/>
      <c r="E124" s="59"/>
      <c r="F124" s="59"/>
    </row>
    <row r="125" spans="1:6" s="8" customFormat="1" ht="14.25" hidden="1" customHeight="1" x14ac:dyDescent="0.2">
      <c r="A125" s="115"/>
      <c r="B125" s="111" t="s">
        <v>28</v>
      </c>
      <c r="C125" s="108"/>
      <c r="D125" s="59"/>
      <c r="E125" s="59"/>
      <c r="F125" s="59"/>
    </row>
    <row r="126" spans="1:6" s="8" customFormat="1" x14ac:dyDescent="0.2">
      <c r="A126" s="114"/>
      <c r="B126" s="111" t="s">
        <v>29</v>
      </c>
      <c r="C126" s="108"/>
      <c r="D126" s="59">
        <v>213000</v>
      </c>
      <c r="E126" s="59">
        <v>213000</v>
      </c>
      <c r="F126" s="59">
        <f>E126-D126</f>
        <v>0</v>
      </c>
    </row>
    <row r="127" spans="1:6" s="8" customFormat="1" ht="14.25" hidden="1" customHeight="1" x14ac:dyDescent="0.2">
      <c r="A127" s="110" t="s">
        <v>30</v>
      </c>
      <c r="B127" s="108"/>
      <c r="C127" s="116"/>
      <c r="D127" s="109">
        <f t="shared" ref="D127:F127" si="35">D128</f>
        <v>0</v>
      </c>
      <c r="E127" s="109">
        <f t="shared" si="35"/>
        <v>0</v>
      </c>
      <c r="F127" s="109">
        <f t="shared" si="35"/>
        <v>0</v>
      </c>
    </row>
    <row r="128" spans="1:6" s="8" customFormat="1" ht="14.25" hidden="1" customHeight="1" x14ac:dyDescent="0.2">
      <c r="A128" s="114"/>
      <c r="B128" s="41" t="s">
        <v>31</v>
      </c>
      <c r="C128" s="108"/>
      <c r="D128" s="59"/>
      <c r="E128" s="59"/>
      <c r="F128" s="59"/>
    </row>
    <row r="129" spans="1:6" s="8" customFormat="1" ht="14.25" hidden="1" customHeight="1" x14ac:dyDescent="0.2">
      <c r="A129" s="110" t="s">
        <v>32</v>
      </c>
      <c r="B129" s="108"/>
      <c r="C129" s="41"/>
      <c r="D129" s="109">
        <f t="shared" ref="D129:F129" si="36">D130</f>
        <v>0</v>
      </c>
      <c r="E129" s="109">
        <f t="shared" si="36"/>
        <v>0</v>
      </c>
      <c r="F129" s="109">
        <f t="shared" si="36"/>
        <v>0</v>
      </c>
    </row>
    <row r="130" spans="1:6" s="8" customFormat="1" ht="14.25" hidden="1" customHeight="1" x14ac:dyDescent="0.2">
      <c r="A130" s="110"/>
      <c r="B130" s="41" t="s">
        <v>33</v>
      </c>
      <c r="C130" s="108"/>
      <c r="D130" s="59"/>
      <c r="E130" s="59"/>
      <c r="F130" s="59"/>
    </row>
    <row r="131" spans="1:6" s="8" customFormat="1" ht="12.6" customHeight="1" x14ac:dyDescent="0.2">
      <c r="A131" s="110" t="s">
        <v>153</v>
      </c>
      <c r="B131" s="108"/>
      <c r="C131" s="41"/>
      <c r="D131" s="109">
        <f t="shared" ref="D131:E131" si="37">D132+D133+D135</f>
        <v>2058249</v>
      </c>
      <c r="E131" s="109">
        <f t="shared" si="37"/>
        <v>2058249</v>
      </c>
      <c r="F131" s="109">
        <f t="shared" ref="F131" si="38">F132+F133+F135</f>
        <v>0</v>
      </c>
    </row>
    <row r="132" spans="1:6" s="8" customFormat="1" hidden="1" x14ac:dyDescent="0.2">
      <c r="A132" s="110"/>
      <c r="B132" s="108" t="s">
        <v>34</v>
      </c>
      <c r="C132" s="41"/>
      <c r="D132" s="59"/>
      <c r="E132" s="59"/>
      <c r="F132" s="59"/>
    </row>
    <row r="133" spans="1:6" s="26" customFormat="1" ht="12.75" hidden="1" x14ac:dyDescent="0.25">
      <c r="A133" s="117"/>
      <c r="B133" s="178" t="s">
        <v>91</v>
      </c>
      <c r="C133" s="164"/>
      <c r="D133" s="109">
        <f t="shared" ref="D133:F133" si="39">D134</f>
        <v>0</v>
      </c>
      <c r="E133" s="109">
        <f t="shared" si="39"/>
        <v>0</v>
      </c>
      <c r="F133" s="109">
        <f t="shared" si="39"/>
        <v>0</v>
      </c>
    </row>
    <row r="134" spans="1:6" s="26" customFormat="1" ht="25.5" hidden="1" customHeight="1" x14ac:dyDescent="0.2">
      <c r="A134" s="117"/>
      <c r="B134" s="118"/>
      <c r="C134" s="118" t="s">
        <v>36</v>
      </c>
      <c r="D134" s="59"/>
      <c r="E134" s="59"/>
      <c r="F134" s="59"/>
    </row>
    <row r="135" spans="1:6" s="8" customFormat="1" ht="15" customHeight="1" x14ac:dyDescent="0.2">
      <c r="A135" s="110"/>
      <c r="B135" s="111" t="s">
        <v>37</v>
      </c>
      <c r="C135" s="108"/>
      <c r="D135" s="59">
        <v>2058249</v>
      </c>
      <c r="E135" s="59">
        <v>2058249</v>
      </c>
      <c r="F135" s="59">
        <f>E135-D135</f>
        <v>0</v>
      </c>
    </row>
    <row r="136" spans="1:6" s="8" customFormat="1" x14ac:dyDescent="0.2">
      <c r="A136" s="144" t="s">
        <v>154</v>
      </c>
      <c r="B136" s="144"/>
      <c r="C136" s="144"/>
      <c r="D136" s="109">
        <f t="shared" ref="D136:E136" si="40">D138+D139+D137</f>
        <v>31200</v>
      </c>
      <c r="E136" s="109">
        <f t="shared" si="40"/>
        <v>31200</v>
      </c>
      <c r="F136" s="109">
        <f t="shared" ref="F136" si="41">F138+F139+F137</f>
        <v>0</v>
      </c>
    </row>
    <row r="137" spans="1:6" s="8" customFormat="1" x14ac:dyDescent="0.2">
      <c r="A137" s="104"/>
      <c r="B137" s="111" t="s">
        <v>38</v>
      </c>
      <c r="C137" s="108"/>
      <c r="D137" s="59">
        <v>50000</v>
      </c>
      <c r="E137" s="59">
        <v>50000</v>
      </c>
      <c r="F137" s="59">
        <f>E137-D137</f>
        <v>0</v>
      </c>
    </row>
    <row r="138" spans="1:6" s="8" customFormat="1" ht="28.5" customHeight="1" x14ac:dyDescent="0.2">
      <c r="A138" s="104"/>
      <c r="B138" s="145" t="s">
        <v>93</v>
      </c>
      <c r="C138" s="145"/>
      <c r="D138" s="59">
        <v>-18800</v>
      </c>
      <c r="E138" s="59">
        <v>-18800</v>
      </c>
      <c r="F138" s="59">
        <f>E138-D138</f>
        <v>0</v>
      </c>
    </row>
    <row r="139" spans="1:6" s="8" customFormat="1" ht="18.600000000000001" hidden="1" customHeight="1" x14ac:dyDescent="0.2">
      <c r="A139" s="104"/>
      <c r="B139" s="111" t="s">
        <v>40</v>
      </c>
      <c r="C139" s="108"/>
      <c r="D139" s="59"/>
      <c r="E139" s="59"/>
      <c r="F139" s="59"/>
    </row>
    <row r="140" spans="1:6" s="23" customFormat="1" ht="13.9" hidden="1" customHeight="1" x14ac:dyDescent="0.25">
      <c r="A140" s="117" t="s">
        <v>45</v>
      </c>
      <c r="B140" s="119"/>
      <c r="C140" s="120"/>
      <c r="D140" s="121">
        <f t="shared" ref="D140:F140" si="42">D141+D144</f>
        <v>0</v>
      </c>
      <c r="E140" s="121">
        <f t="shared" ref="E140" si="43">E141+E144</f>
        <v>0</v>
      </c>
      <c r="F140" s="121">
        <f t="shared" si="42"/>
        <v>0</v>
      </c>
    </row>
    <row r="141" spans="1:6" s="25" customFormat="1" ht="22.15" hidden="1" customHeight="1" x14ac:dyDescent="0.25">
      <c r="A141" s="146" t="s">
        <v>94</v>
      </c>
      <c r="B141" s="146"/>
      <c r="C141" s="146"/>
      <c r="D141" s="121">
        <f t="shared" ref="D141:F142" si="44">D142</f>
        <v>0</v>
      </c>
      <c r="E141" s="121">
        <f t="shared" si="44"/>
        <v>0</v>
      </c>
      <c r="F141" s="121">
        <f t="shared" si="44"/>
        <v>0</v>
      </c>
    </row>
    <row r="142" spans="1:6" s="25" customFormat="1" ht="30.75" hidden="1" customHeight="1" x14ac:dyDescent="0.25">
      <c r="A142" s="122"/>
      <c r="B142" s="176" t="s">
        <v>95</v>
      </c>
      <c r="C142" s="176"/>
      <c r="D142" s="121">
        <f t="shared" si="44"/>
        <v>0</v>
      </c>
      <c r="E142" s="121">
        <f t="shared" si="44"/>
        <v>0</v>
      </c>
      <c r="F142" s="121">
        <f t="shared" si="44"/>
        <v>0</v>
      </c>
    </row>
    <row r="143" spans="1:6" s="25" customFormat="1" ht="30.75" hidden="1" customHeight="1" x14ac:dyDescent="0.2">
      <c r="A143" s="122"/>
      <c r="B143" s="123"/>
      <c r="C143" s="95" t="s">
        <v>46</v>
      </c>
      <c r="D143" s="59"/>
      <c r="E143" s="59"/>
      <c r="F143" s="59"/>
    </row>
    <row r="144" spans="1:6" s="23" customFormat="1" ht="18" hidden="1" customHeight="1" x14ac:dyDescent="0.25">
      <c r="A144" s="117" t="s">
        <v>49</v>
      </c>
      <c r="B144" s="95"/>
      <c r="C144" s="95"/>
      <c r="D144" s="109">
        <f t="shared" ref="D144:F144" si="45">D145+D146</f>
        <v>0</v>
      </c>
      <c r="E144" s="109">
        <f t="shared" ref="E144" si="46">E145+E146</f>
        <v>0</v>
      </c>
      <c r="F144" s="109">
        <f t="shared" si="45"/>
        <v>0</v>
      </c>
    </row>
    <row r="145" spans="1:6" s="25" customFormat="1" ht="29.25" hidden="1" customHeight="1" x14ac:dyDescent="0.2">
      <c r="A145" s="117"/>
      <c r="B145" s="155" t="s">
        <v>50</v>
      </c>
      <c r="C145" s="155"/>
      <c r="D145" s="59"/>
      <c r="E145" s="59"/>
      <c r="F145" s="59"/>
    </row>
    <row r="146" spans="1:6" s="25" customFormat="1" ht="23.45" hidden="1" customHeight="1" x14ac:dyDescent="0.2">
      <c r="A146" s="117"/>
      <c r="B146" s="155" t="s">
        <v>51</v>
      </c>
      <c r="C146" s="164"/>
      <c r="D146" s="59"/>
      <c r="E146" s="59"/>
      <c r="F146" s="59"/>
    </row>
    <row r="147" spans="1:6" s="8" customFormat="1" ht="15.6" hidden="1" customHeight="1" x14ac:dyDescent="0.2">
      <c r="A147" s="106" t="s">
        <v>52</v>
      </c>
      <c r="B147" s="41"/>
      <c r="C147" s="41"/>
      <c r="D147" s="121">
        <f t="shared" ref="D147:F147" si="47">D148</f>
        <v>0</v>
      </c>
      <c r="E147" s="121">
        <f t="shared" si="47"/>
        <v>0</v>
      </c>
      <c r="F147" s="121">
        <f t="shared" si="47"/>
        <v>0</v>
      </c>
    </row>
    <row r="148" spans="1:6" s="8" customFormat="1" ht="28.5" hidden="1" customHeight="1" x14ac:dyDescent="0.2">
      <c r="A148" s="144" t="s">
        <v>53</v>
      </c>
      <c r="B148" s="144"/>
      <c r="C148" s="144"/>
      <c r="D148" s="121">
        <f t="shared" ref="D148:F148" si="48">D149+D152</f>
        <v>0</v>
      </c>
      <c r="E148" s="121">
        <f t="shared" ref="E148" si="49">E149+E152</f>
        <v>0</v>
      </c>
      <c r="F148" s="121">
        <f t="shared" si="48"/>
        <v>0</v>
      </c>
    </row>
    <row r="149" spans="1:6" s="8" customFormat="1" ht="18.600000000000001" hidden="1" customHeight="1" x14ac:dyDescent="0.2">
      <c r="A149" s="106" t="s">
        <v>96</v>
      </c>
      <c r="B149" s="41"/>
      <c r="C149" s="41"/>
      <c r="D149" s="121">
        <f t="shared" ref="D149:F149" si="50">D150+D151</f>
        <v>0</v>
      </c>
      <c r="E149" s="121">
        <f t="shared" ref="E149" si="51">E150+E151</f>
        <v>0</v>
      </c>
      <c r="F149" s="121">
        <f t="shared" si="50"/>
        <v>0</v>
      </c>
    </row>
    <row r="150" spans="1:6" s="8" customFormat="1" ht="18.600000000000001" hidden="1" customHeight="1" x14ac:dyDescent="0.2">
      <c r="A150" s="106"/>
      <c r="B150" s="41" t="s">
        <v>54</v>
      </c>
      <c r="C150" s="41"/>
      <c r="D150" s="59"/>
      <c r="E150" s="59"/>
      <c r="F150" s="59"/>
    </row>
    <row r="151" spans="1:6" s="8" customFormat="1" ht="45.6" hidden="1" customHeight="1" x14ac:dyDescent="0.2">
      <c r="A151" s="106"/>
      <c r="B151" s="163" t="s">
        <v>97</v>
      </c>
      <c r="C151" s="163"/>
      <c r="D151" s="59"/>
      <c r="E151" s="59"/>
      <c r="F151" s="59"/>
    </row>
    <row r="152" spans="1:6" s="8" customFormat="1" ht="30" hidden="1" customHeight="1" x14ac:dyDescent="0.2">
      <c r="A152" s="144" t="s">
        <v>98</v>
      </c>
      <c r="B152" s="144"/>
      <c r="C152" s="144"/>
      <c r="D152" s="109">
        <f t="shared" ref="D152:F152" si="52">D153+D154+D155+D156</f>
        <v>0</v>
      </c>
      <c r="E152" s="109">
        <f t="shared" ref="E152" si="53">E153+E154+E155+E156</f>
        <v>0</v>
      </c>
      <c r="F152" s="109">
        <f t="shared" si="52"/>
        <v>0</v>
      </c>
    </row>
    <row r="153" spans="1:6" s="8" customFormat="1" ht="18.600000000000001" hidden="1" customHeight="1" x14ac:dyDescent="0.2">
      <c r="A153" s="106"/>
      <c r="B153" s="111" t="s">
        <v>58</v>
      </c>
      <c r="C153" s="108"/>
      <c r="D153" s="59"/>
      <c r="E153" s="59"/>
      <c r="F153" s="59"/>
    </row>
    <row r="154" spans="1:6" s="8" customFormat="1" ht="39" hidden="1" customHeight="1" x14ac:dyDescent="0.2">
      <c r="A154" s="106"/>
      <c r="B154" s="145" t="s">
        <v>59</v>
      </c>
      <c r="C154" s="145"/>
      <c r="D154" s="59"/>
      <c r="E154" s="59"/>
      <c r="F154" s="59"/>
    </row>
    <row r="155" spans="1:6" s="8" customFormat="1" ht="18" hidden="1" customHeight="1" x14ac:dyDescent="0.2">
      <c r="A155" s="106"/>
      <c r="B155" s="145" t="s">
        <v>61</v>
      </c>
      <c r="C155" s="145"/>
      <c r="D155" s="59"/>
      <c r="E155" s="59"/>
      <c r="F155" s="59"/>
    </row>
    <row r="156" spans="1:6" s="8" customFormat="1" ht="30.6" hidden="1" customHeight="1" x14ac:dyDescent="0.2">
      <c r="A156" s="106"/>
      <c r="B156" s="155" t="s">
        <v>71</v>
      </c>
      <c r="C156" s="164"/>
      <c r="D156" s="59"/>
      <c r="E156" s="59"/>
      <c r="F156" s="59"/>
    </row>
    <row r="157" spans="1:6" s="45" customFormat="1" ht="18" x14ac:dyDescent="0.25">
      <c r="A157" s="142" t="s">
        <v>155</v>
      </c>
      <c r="B157" s="164"/>
      <c r="C157" s="164"/>
      <c r="D157" s="103">
        <f t="shared" ref="D157:F157" si="54">D161</f>
        <v>18800</v>
      </c>
      <c r="E157" s="103">
        <f t="shared" ref="E157" si="55">E161</f>
        <v>18800</v>
      </c>
      <c r="F157" s="103">
        <f t="shared" si="54"/>
        <v>0</v>
      </c>
    </row>
    <row r="158" spans="1:6" s="8" customFormat="1" hidden="1" x14ac:dyDescent="0.2">
      <c r="A158" s="20" t="s">
        <v>102</v>
      </c>
      <c r="B158" s="15"/>
      <c r="C158" s="18"/>
      <c r="D158" s="53">
        <f t="shared" ref="D158:F159" si="56">D159</f>
        <v>0</v>
      </c>
      <c r="E158" s="53">
        <f t="shared" si="56"/>
        <v>0</v>
      </c>
      <c r="F158" s="53">
        <f t="shared" si="56"/>
        <v>0</v>
      </c>
    </row>
    <row r="159" spans="1:6" s="26" customFormat="1" ht="27.6" hidden="1" customHeight="1" x14ac:dyDescent="0.25">
      <c r="A159" s="21"/>
      <c r="B159" s="172" t="s">
        <v>103</v>
      </c>
      <c r="C159" s="173"/>
      <c r="D159" s="56">
        <f t="shared" si="56"/>
        <v>0</v>
      </c>
      <c r="E159" s="56">
        <f t="shared" si="56"/>
        <v>0</v>
      </c>
      <c r="F159" s="56">
        <f t="shared" si="56"/>
        <v>0</v>
      </c>
    </row>
    <row r="160" spans="1:6" s="26" customFormat="1" ht="27" hidden="1" customHeight="1" x14ac:dyDescent="0.25">
      <c r="A160" s="21"/>
      <c r="B160" s="27"/>
      <c r="C160" s="27" t="s">
        <v>35</v>
      </c>
      <c r="D160" s="55"/>
      <c r="E160" s="55"/>
      <c r="F160" s="55"/>
    </row>
    <row r="161" spans="1:6" s="8" customFormat="1" ht="18.600000000000001" customHeight="1" x14ac:dyDescent="0.2">
      <c r="A161" s="12" t="s">
        <v>154</v>
      </c>
      <c r="B161" s="13"/>
      <c r="C161" s="13"/>
      <c r="D161" s="53">
        <f t="shared" ref="D161:F161" si="57">D162</f>
        <v>18800</v>
      </c>
      <c r="E161" s="53">
        <f t="shared" si="57"/>
        <v>18800</v>
      </c>
      <c r="F161" s="53">
        <f t="shared" si="57"/>
        <v>0</v>
      </c>
    </row>
    <row r="162" spans="1:6" s="8" customFormat="1" ht="16.149999999999999" customHeight="1" x14ac:dyDescent="0.2">
      <c r="A162" s="18"/>
      <c r="B162" s="14" t="s">
        <v>39</v>
      </c>
      <c r="C162" s="14"/>
      <c r="D162" s="54">
        <v>18800</v>
      </c>
      <c r="E162" s="54">
        <v>18800</v>
      </c>
      <c r="F162" s="54">
        <f>E162-D162</f>
        <v>0</v>
      </c>
    </row>
    <row r="163" spans="1:6" s="8" customFormat="1" ht="18.600000000000001" hidden="1" customHeight="1" x14ac:dyDescent="0.2">
      <c r="A163" s="20" t="s">
        <v>41</v>
      </c>
      <c r="B163" s="28"/>
      <c r="C163" s="29"/>
      <c r="D163" s="53">
        <f t="shared" ref="D163:F163" si="58">D164</f>
        <v>0</v>
      </c>
      <c r="E163" s="53">
        <f t="shared" si="58"/>
        <v>0</v>
      </c>
      <c r="F163" s="53">
        <f t="shared" si="58"/>
        <v>0</v>
      </c>
    </row>
    <row r="164" spans="1:6" s="8" customFormat="1" ht="18.600000000000001" hidden="1" customHeight="1" x14ac:dyDescent="0.2">
      <c r="A164" s="20" t="s">
        <v>42</v>
      </c>
      <c r="B164" s="15"/>
      <c r="C164" s="18"/>
      <c r="D164" s="53">
        <f t="shared" ref="D164:E164" si="59">D165+D166</f>
        <v>0</v>
      </c>
      <c r="E164" s="53">
        <f t="shared" si="59"/>
        <v>0</v>
      </c>
      <c r="F164" s="53">
        <f t="shared" ref="F164" si="60">F165+F166</f>
        <v>0</v>
      </c>
    </row>
    <row r="165" spans="1:6" s="8" customFormat="1" ht="18.600000000000001" hidden="1" customHeight="1" x14ac:dyDescent="0.2">
      <c r="A165" s="20"/>
      <c r="B165" s="18" t="s">
        <v>43</v>
      </c>
      <c r="C165" s="15"/>
      <c r="D165" s="54"/>
      <c r="E165" s="54"/>
      <c r="F165" s="54"/>
    </row>
    <row r="166" spans="1:6" s="8" customFormat="1" ht="18.600000000000001" hidden="1" customHeight="1" x14ac:dyDescent="0.2">
      <c r="A166" s="20"/>
      <c r="B166" s="18" t="s">
        <v>44</v>
      </c>
      <c r="C166" s="15"/>
      <c r="D166" s="54"/>
      <c r="E166" s="54"/>
      <c r="F166" s="54"/>
    </row>
    <row r="167" spans="1:6" s="25" customFormat="1" ht="18" hidden="1" customHeight="1" x14ac:dyDescent="0.25">
      <c r="A167" s="21" t="s">
        <v>105</v>
      </c>
      <c r="B167" s="30"/>
      <c r="C167" s="31"/>
      <c r="D167" s="56">
        <f t="shared" ref="D167:F167" si="61">D168</f>
        <v>0</v>
      </c>
      <c r="E167" s="56">
        <f t="shared" si="61"/>
        <v>0</v>
      </c>
      <c r="F167" s="56">
        <f t="shared" si="61"/>
        <v>0</v>
      </c>
    </row>
    <row r="168" spans="1:6" s="25" customFormat="1" ht="26.25" hidden="1" customHeight="1" x14ac:dyDescent="0.25">
      <c r="A168" s="174" t="s">
        <v>106</v>
      </c>
      <c r="B168" s="174"/>
      <c r="C168" s="174"/>
      <c r="D168" s="56">
        <f t="shared" ref="D168:E168" si="62">D169+D171</f>
        <v>0</v>
      </c>
      <c r="E168" s="56">
        <f t="shared" si="62"/>
        <v>0</v>
      </c>
      <c r="F168" s="56">
        <f t="shared" ref="F168" si="63">F169+F171</f>
        <v>0</v>
      </c>
    </row>
    <row r="169" spans="1:6" s="25" customFormat="1" ht="30.75" hidden="1" customHeight="1" x14ac:dyDescent="0.25">
      <c r="A169" s="32"/>
      <c r="B169" s="175" t="s">
        <v>107</v>
      </c>
      <c r="C169" s="175"/>
      <c r="D169" s="56">
        <f t="shared" ref="D169:F169" si="64">D170</f>
        <v>0</v>
      </c>
      <c r="E169" s="56">
        <f t="shared" si="64"/>
        <v>0</v>
      </c>
      <c r="F169" s="56">
        <f t="shared" si="64"/>
        <v>0</v>
      </c>
    </row>
    <row r="170" spans="1:6" s="25" customFormat="1" ht="30.75" hidden="1" customHeight="1" x14ac:dyDescent="0.25">
      <c r="A170" s="32"/>
      <c r="B170" s="33"/>
      <c r="C170" s="34" t="s">
        <v>47</v>
      </c>
      <c r="D170" s="57"/>
      <c r="E170" s="57"/>
      <c r="F170" s="57"/>
    </row>
    <row r="171" spans="1:6" s="25" customFormat="1" ht="18" hidden="1" customHeight="1" x14ac:dyDescent="0.25">
      <c r="A171" s="21"/>
      <c r="B171" s="153" t="s">
        <v>48</v>
      </c>
      <c r="C171" s="153"/>
      <c r="D171" s="57"/>
      <c r="E171" s="57"/>
      <c r="F171" s="57"/>
    </row>
    <row r="172" spans="1:6" s="8" customFormat="1" ht="13.9" hidden="1" customHeight="1" x14ac:dyDescent="0.2">
      <c r="A172" s="16" t="s">
        <v>52</v>
      </c>
      <c r="B172" s="18"/>
      <c r="C172" s="18"/>
      <c r="D172" s="56">
        <f t="shared" ref="D172:F172" si="65">D173</f>
        <v>0</v>
      </c>
      <c r="E172" s="56">
        <f t="shared" si="65"/>
        <v>0</v>
      </c>
      <c r="F172" s="56">
        <f t="shared" si="65"/>
        <v>0</v>
      </c>
    </row>
    <row r="173" spans="1:6" s="8" customFormat="1" ht="25.9" hidden="1" customHeight="1" x14ac:dyDescent="0.2">
      <c r="A173" s="147" t="s">
        <v>53</v>
      </c>
      <c r="B173" s="147"/>
      <c r="C173" s="147"/>
      <c r="D173" s="56">
        <f t="shared" ref="D173:E173" si="66">D174+D178</f>
        <v>0</v>
      </c>
      <c r="E173" s="56">
        <f t="shared" si="66"/>
        <v>0</v>
      </c>
      <c r="F173" s="56">
        <f t="shared" ref="F173" si="67">F174+F178</f>
        <v>0</v>
      </c>
    </row>
    <row r="174" spans="1:6" s="8" customFormat="1" ht="18.600000000000001" hidden="1" customHeight="1" x14ac:dyDescent="0.2">
      <c r="A174" s="16" t="s">
        <v>108</v>
      </c>
      <c r="B174" s="18"/>
      <c r="C174" s="18"/>
      <c r="D174" s="56">
        <f t="shared" ref="D174:E174" si="68">D175+D176+D177</f>
        <v>0</v>
      </c>
      <c r="E174" s="56">
        <f t="shared" si="68"/>
        <v>0</v>
      </c>
      <c r="F174" s="56">
        <f t="shared" ref="F174" si="69">F175+F176+F177</f>
        <v>0</v>
      </c>
    </row>
    <row r="175" spans="1:6" s="8" customFormat="1" ht="42" hidden="1" customHeight="1" x14ac:dyDescent="0.2">
      <c r="A175" s="16"/>
      <c r="B175" s="148" t="s">
        <v>55</v>
      </c>
      <c r="C175" s="148"/>
      <c r="D175" s="57"/>
      <c r="E175" s="57"/>
      <c r="F175" s="57"/>
    </row>
    <row r="176" spans="1:6" s="23" customFormat="1" ht="15" hidden="1" customHeight="1" x14ac:dyDescent="0.2">
      <c r="A176" s="24"/>
      <c r="B176" s="161" t="s">
        <v>56</v>
      </c>
      <c r="C176" s="161"/>
      <c r="D176" s="57"/>
      <c r="E176" s="57"/>
      <c r="F176" s="57"/>
    </row>
    <row r="177" spans="1:6" s="23" customFormat="1" ht="65.45" hidden="1" customHeight="1" x14ac:dyDescent="0.25">
      <c r="A177" s="24"/>
      <c r="B177" s="162" t="s">
        <v>57</v>
      </c>
      <c r="C177" s="151"/>
      <c r="D177" s="57"/>
      <c r="E177" s="57"/>
      <c r="F177" s="57"/>
    </row>
    <row r="178" spans="1:6" s="8" customFormat="1" ht="31.5" hidden="1" customHeight="1" x14ac:dyDescent="0.2">
      <c r="A178" s="147" t="s">
        <v>109</v>
      </c>
      <c r="B178" s="147"/>
      <c r="C178" s="147"/>
      <c r="D178" s="53">
        <f t="shared" ref="D178:E178" si="70">D179+D180+D184+D188+D189</f>
        <v>0</v>
      </c>
      <c r="E178" s="53">
        <f t="shared" si="70"/>
        <v>0</v>
      </c>
      <c r="F178" s="53">
        <f t="shared" ref="F178" si="71">F179+F180+F184+F188+F189</f>
        <v>0</v>
      </c>
    </row>
    <row r="179" spans="1:6" s="8" customFormat="1" ht="32.450000000000003" hidden="1" customHeight="1" x14ac:dyDescent="0.2">
      <c r="A179" s="16"/>
      <c r="B179" s="152" t="s">
        <v>60</v>
      </c>
      <c r="C179" s="152"/>
      <c r="D179" s="54"/>
      <c r="E179" s="54"/>
      <c r="F179" s="54"/>
    </row>
    <row r="180" spans="1:6" s="8" customFormat="1" ht="30.75" hidden="1" customHeight="1" x14ac:dyDescent="0.2">
      <c r="A180" s="16"/>
      <c r="B180" s="152" t="s">
        <v>62</v>
      </c>
      <c r="C180" s="152"/>
      <c r="D180" s="53">
        <f t="shared" ref="D180:E180" si="72">D181+D182+D183</f>
        <v>0</v>
      </c>
      <c r="E180" s="53">
        <f t="shared" si="72"/>
        <v>0</v>
      </c>
      <c r="F180" s="53">
        <f t="shared" ref="F180" si="73">F181+F182+F183</f>
        <v>0</v>
      </c>
    </row>
    <row r="181" spans="1:6" s="8" customFormat="1" ht="48" hidden="1" customHeight="1" x14ac:dyDescent="0.2">
      <c r="A181" s="16"/>
      <c r="B181" s="35"/>
      <c r="C181" s="19" t="s">
        <v>63</v>
      </c>
      <c r="D181" s="57"/>
      <c r="E181" s="57"/>
      <c r="F181" s="57"/>
    </row>
    <row r="182" spans="1:6" s="8" customFormat="1" ht="28.5" hidden="1" customHeight="1" x14ac:dyDescent="0.2">
      <c r="A182" s="16"/>
      <c r="B182" s="35"/>
      <c r="C182" s="19" t="s">
        <v>64</v>
      </c>
      <c r="D182" s="57"/>
      <c r="E182" s="57"/>
      <c r="F182" s="57"/>
    </row>
    <row r="183" spans="1:6" s="8" customFormat="1" ht="31.15" hidden="1" customHeight="1" x14ac:dyDescent="0.2">
      <c r="A183" s="16"/>
      <c r="B183" s="35"/>
      <c r="C183" s="19" t="s">
        <v>65</v>
      </c>
      <c r="D183" s="57"/>
      <c r="E183" s="57"/>
      <c r="F183" s="57"/>
    </row>
    <row r="184" spans="1:6" s="8" customFormat="1" ht="44.25" hidden="1" customHeight="1" x14ac:dyDescent="0.2">
      <c r="A184" s="16"/>
      <c r="B184" s="152" t="s">
        <v>66</v>
      </c>
      <c r="C184" s="152"/>
      <c r="D184" s="53">
        <f t="shared" ref="D184:E184" si="74">D185+D186+D187</f>
        <v>0</v>
      </c>
      <c r="E184" s="53">
        <f t="shared" si="74"/>
        <v>0</v>
      </c>
      <c r="F184" s="53">
        <f t="shared" ref="F184" si="75">F185+F186+F187</f>
        <v>0</v>
      </c>
    </row>
    <row r="185" spans="1:6" s="8" customFormat="1" ht="45" hidden="1" customHeight="1" x14ac:dyDescent="0.2">
      <c r="A185" s="16"/>
      <c r="B185" s="35"/>
      <c r="C185" s="19" t="s">
        <v>67</v>
      </c>
      <c r="D185" s="57"/>
      <c r="E185" s="57"/>
      <c r="F185" s="57"/>
    </row>
    <row r="186" spans="1:6" s="8" customFormat="1" ht="43.15" hidden="1" customHeight="1" x14ac:dyDescent="0.2">
      <c r="A186" s="16"/>
      <c r="B186" s="35"/>
      <c r="C186" s="19" t="s">
        <v>68</v>
      </c>
      <c r="D186" s="57"/>
      <c r="E186" s="57"/>
      <c r="F186" s="57"/>
    </row>
    <row r="187" spans="1:6" s="8" customFormat="1" ht="30.75" hidden="1" customHeight="1" x14ac:dyDescent="0.2">
      <c r="A187" s="16"/>
      <c r="B187" s="35"/>
      <c r="C187" s="19" t="s">
        <v>69</v>
      </c>
      <c r="D187" s="57"/>
      <c r="E187" s="57"/>
      <c r="F187" s="57"/>
    </row>
    <row r="188" spans="1:6" s="8" customFormat="1" ht="18.75" hidden="1" customHeight="1" x14ac:dyDescent="0.2">
      <c r="A188" s="16"/>
      <c r="B188" s="152" t="s">
        <v>70</v>
      </c>
      <c r="C188" s="152"/>
      <c r="D188" s="57"/>
      <c r="E188" s="57"/>
      <c r="F188" s="57"/>
    </row>
    <row r="189" spans="1:6" s="8" customFormat="1" ht="31.5" hidden="1" customHeight="1" x14ac:dyDescent="0.2">
      <c r="A189" s="16"/>
      <c r="B189" s="153" t="s">
        <v>110</v>
      </c>
      <c r="C189" s="154"/>
      <c r="D189" s="57"/>
      <c r="E189" s="57"/>
      <c r="F189" s="57"/>
    </row>
    <row r="190" spans="1:6" s="8" customFormat="1" ht="42" hidden="1" customHeight="1" x14ac:dyDescent="0.2">
      <c r="A190" s="150" t="s">
        <v>111</v>
      </c>
      <c r="B190" s="150"/>
      <c r="C190" s="150"/>
      <c r="D190" s="56">
        <f t="shared" ref="D190:E190" si="76">D191+D194+D197+D200+D205+D208+D213+D218+D223+D228+D233+D238+D242+D247</f>
        <v>0</v>
      </c>
      <c r="E190" s="56">
        <f t="shared" si="76"/>
        <v>0</v>
      </c>
      <c r="F190" s="56">
        <f t="shared" ref="F190" si="77">F191+F194+F197+F200+F205+F208+F213+F218+F223+F228+F233+F238+F242+F247</f>
        <v>0</v>
      </c>
    </row>
    <row r="191" spans="1:6" s="8" customFormat="1" ht="19.5" hidden="1" customHeight="1" x14ac:dyDescent="0.2">
      <c r="A191" s="36"/>
      <c r="B191" s="152" t="s">
        <v>112</v>
      </c>
      <c r="C191" s="152"/>
      <c r="D191" s="56">
        <f t="shared" ref="D191:F191" si="78">D192+D193</f>
        <v>0</v>
      </c>
      <c r="E191" s="56">
        <f t="shared" ref="E191" si="79">E192+E193</f>
        <v>0</v>
      </c>
      <c r="F191" s="56">
        <f t="shared" si="78"/>
        <v>0</v>
      </c>
    </row>
    <row r="192" spans="1:6" s="8" customFormat="1" ht="18.600000000000001" hidden="1" customHeight="1" x14ac:dyDescent="0.2">
      <c r="A192" s="36"/>
      <c r="B192" s="35"/>
      <c r="C192" s="18" t="s">
        <v>72</v>
      </c>
      <c r="D192" s="59"/>
      <c r="E192" s="59"/>
      <c r="F192" s="59"/>
    </row>
    <row r="193" spans="1:6" s="40" customFormat="1" ht="18.600000000000001" hidden="1" customHeight="1" x14ac:dyDescent="0.2">
      <c r="A193" s="37"/>
      <c r="B193" s="38"/>
      <c r="C193" s="39" t="s">
        <v>73</v>
      </c>
      <c r="D193" s="58"/>
      <c r="E193" s="58"/>
      <c r="F193" s="58"/>
    </row>
    <row r="194" spans="1:6" s="40" customFormat="1" ht="29.25" hidden="1" customHeight="1" x14ac:dyDescent="0.2">
      <c r="A194" s="37"/>
      <c r="B194" s="155" t="s">
        <v>113</v>
      </c>
      <c r="C194" s="155"/>
      <c r="D194" s="56">
        <f t="shared" ref="D194:F194" si="80">D195+D196</f>
        <v>0</v>
      </c>
      <c r="E194" s="56">
        <f t="shared" ref="E194" si="81">E195+E196</f>
        <v>0</v>
      </c>
      <c r="F194" s="56">
        <f t="shared" si="80"/>
        <v>0</v>
      </c>
    </row>
    <row r="195" spans="1:6" s="40" customFormat="1" ht="18.600000000000001" hidden="1" customHeight="1" x14ac:dyDescent="0.2">
      <c r="A195" s="37"/>
      <c r="B195" s="38"/>
      <c r="C195" s="41" t="s">
        <v>72</v>
      </c>
      <c r="D195" s="59"/>
      <c r="E195" s="59"/>
      <c r="F195" s="59"/>
    </row>
    <row r="196" spans="1:6" s="40" customFormat="1" ht="18.600000000000001" hidden="1" customHeight="1" x14ac:dyDescent="0.2">
      <c r="A196" s="37"/>
      <c r="B196" s="38"/>
      <c r="C196" s="39" t="s">
        <v>73</v>
      </c>
      <c r="D196" s="58"/>
      <c r="E196" s="58"/>
      <c r="F196" s="58"/>
    </row>
    <row r="197" spans="1:6" s="40" customFormat="1" ht="33" hidden="1" customHeight="1" x14ac:dyDescent="0.2">
      <c r="A197" s="37"/>
      <c r="B197" s="145" t="s">
        <v>114</v>
      </c>
      <c r="C197" s="145"/>
      <c r="D197" s="56">
        <f t="shared" ref="D197:F197" si="82">D198+D199</f>
        <v>0</v>
      </c>
      <c r="E197" s="56">
        <f t="shared" ref="E197" si="83">E198+E199</f>
        <v>0</v>
      </c>
      <c r="F197" s="56">
        <f t="shared" si="82"/>
        <v>0</v>
      </c>
    </row>
    <row r="198" spans="1:6" s="40" customFormat="1" ht="18.600000000000001" hidden="1" customHeight="1" x14ac:dyDescent="0.2">
      <c r="A198" s="37"/>
      <c r="B198" s="38"/>
      <c r="C198" s="41" t="s">
        <v>72</v>
      </c>
      <c r="D198" s="59"/>
      <c r="E198" s="59"/>
      <c r="F198" s="59"/>
    </row>
    <row r="199" spans="1:6" s="40" customFormat="1" ht="18.600000000000001" hidden="1" customHeight="1" x14ac:dyDescent="0.2">
      <c r="A199" s="37"/>
      <c r="B199" s="38"/>
      <c r="C199" s="39" t="s">
        <v>73</v>
      </c>
      <c r="D199" s="58"/>
      <c r="E199" s="58"/>
      <c r="F199" s="58"/>
    </row>
    <row r="200" spans="1:6" s="8" customFormat="1" ht="30" hidden="1" customHeight="1" x14ac:dyDescent="0.2">
      <c r="A200" s="36"/>
      <c r="B200" s="152" t="s">
        <v>115</v>
      </c>
      <c r="C200" s="152"/>
      <c r="D200" s="56">
        <f t="shared" ref="D200:E200" si="84">D201+D202+D203+D204</f>
        <v>0</v>
      </c>
      <c r="E200" s="56">
        <f t="shared" si="84"/>
        <v>0</v>
      </c>
      <c r="F200" s="56">
        <f t="shared" ref="F200" si="85">F201+F202+F203+F204</f>
        <v>0</v>
      </c>
    </row>
    <row r="201" spans="1:6" s="8" customFormat="1" ht="18.600000000000001" hidden="1" customHeight="1" x14ac:dyDescent="0.2">
      <c r="A201" s="36"/>
      <c r="B201" s="35"/>
      <c r="C201" s="18" t="s">
        <v>74</v>
      </c>
      <c r="D201" s="59"/>
      <c r="E201" s="59"/>
      <c r="F201" s="59"/>
    </row>
    <row r="202" spans="1:6" s="8" customFormat="1" ht="18.600000000000001" hidden="1" customHeight="1" x14ac:dyDescent="0.2">
      <c r="A202" s="36"/>
      <c r="B202" s="35"/>
      <c r="C202" s="18" t="s">
        <v>72</v>
      </c>
      <c r="D202" s="58"/>
      <c r="E202" s="58"/>
      <c r="F202" s="58"/>
    </row>
    <row r="203" spans="1:6" s="8" customFormat="1" ht="18.600000000000001" hidden="1" customHeight="1" x14ac:dyDescent="0.2">
      <c r="A203" s="36"/>
      <c r="B203" s="35"/>
      <c r="C203" s="18" t="s">
        <v>75</v>
      </c>
      <c r="D203" s="59"/>
      <c r="E203" s="59"/>
      <c r="F203" s="59"/>
    </row>
    <row r="204" spans="1:6" s="8" customFormat="1" ht="18.600000000000001" hidden="1" customHeight="1" x14ac:dyDescent="0.2">
      <c r="A204" s="36"/>
      <c r="B204" s="35"/>
      <c r="C204" s="22" t="s">
        <v>73</v>
      </c>
      <c r="D204" s="58"/>
      <c r="E204" s="58"/>
      <c r="F204" s="58"/>
    </row>
    <row r="205" spans="1:6" s="8" customFormat="1" ht="18.75" hidden="1" customHeight="1" x14ac:dyDescent="0.2">
      <c r="A205" s="36"/>
      <c r="B205" s="152" t="s">
        <v>116</v>
      </c>
      <c r="C205" s="152"/>
      <c r="D205" s="56">
        <f t="shared" ref="D205:F205" si="86">D206+D207</f>
        <v>0</v>
      </c>
      <c r="E205" s="56">
        <f t="shared" ref="E205" si="87">E206+E207</f>
        <v>0</v>
      </c>
      <c r="F205" s="56">
        <f t="shared" si="86"/>
        <v>0</v>
      </c>
    </row>
    <row r="206" spans="1:6" s="8" customFormat="1" ht="18.600000000000001" hidden="1" customHeight="1" x14ac:dyDescent="0.2">
      <c r="A206" s="36"/>
      <c r="B206" s="35"/>
      <c r="C206" s="18" t="s">
        <v>72</v>
      </c>
      <c r="D206" s="59"/>
      <c r="E206" s="59"/>
      <c r="F206" s="59"/>
    </row>
    <row r="207" spans="1:6" s="40" customFormat="1" ht="18.600000000000001" hidden="1" customHeight="1" x14ac:dyDescent="0.2">
      <c r="A207" s="37"/>
      <c r="B207" s="38"/>
      <c r="C207" s="39" t="s">
        <v>73</v>
      </c>
      <c r="D207" s="58"/>
      <c r="E207" s="58"/>
      <c r="F207" s="58"/>
    </row>
    <row r="208" spans="1:6" s="8" customFormat="1" ht="28.15" hidden="1" customHeight="1" x14ac:dyDescent="0.2">
      <c r="A208" s="36"/>
      <c r="B208" s="152" t="s">
        <v>117</v>
      </c>
      <c r="C208" s="152"/>
      <c r="D208" s="56">
        <f t="shared" ref="D208:E208" si="88">D209+D210+D211+D212</f>
        <v>0</v>
      </c>
      <c r="E208" s="56">
        <f t="shared" si="88"/>
        <v>0</v>
      </c>
      <c r="F208" s="56">
        <f t="shared" ref="F208" si="89">F209+F210+F211+F212</f>
        <v>0</v>
      </c>
    </row>
    <row r="209" spans="1:6" s="8" customFormat="1" ht="18.600000000000001" hidden="1" customHeight="1" x14ac:dyDescent="0.2">
      <c r="A209" s="36"/>
      <c r="B209" s="35"/>
      <c r="C209" s="18" t="s">
        <v>74</v>
      </c>
      <c r="D209" s="59"/>
      <c r="E209" s="59"/>
      <c r="F209" s="59"/>
    </row>
    <row r="210" spans="1:6" s="8" customFormat="1" ht="18.600000000000001" hidden="1" customHeight="1" x14ac:dyDescent="0.2">
      <c r="A210" s="36"/>
      <c r="B210" s="35"/>
      <c r="C210" s="18" t="s">
        <v>72</v>
      </c>
      <c r="D210" s="58"/>
      <c r="E210" s="58"/>
      <c r="F210" s="58"/>
    </row>
    <row r="211" spans="1:6" s="8" customFormat="1" ht="18.600000000000001" hidden="1" customHeight="1" x14ac:dyDescent="0.2">
      <c r="A211" s="36"/>
      <c r="B211" s="35"/>
      <c r="C211" s="18" t="s">
        <v>75</v>
      </c>
      <c r="D211" s="59"/>
      <c r="E211" s="59"/>
      <c r="F211" s="59"/>
    </row>
    <row r="212" spans="1:6" s="8" customFormat="1" ht="18.600000000000001" hidden="1" customHeight="1" x14ac:dyDescent="0.2">
      <c r="A212" s="36"/>
      <c r="B212" s="35"/>
      <c r="C212" s="22" t="s">
        <v>73</v>
      </c>
      <c r="D212" s="58"/>
      <c r="E212" s="58"/>
      <c r="F212" s="58"/>
    </row>
    <row r="213" spans="1:6" s="8" customFormat="1" ht="27.75" hidden="1" customHeight="1" x14ac:dyDescent="0.2">
      <c r="A213" s="36"/>
      <c r="B213" s="152" t="s">
        <v>118</v>
      </c>
      <c r="C213" s="152"/>
      <c r="D213" s="56">
        <f t="shared" ref="D213:E213" si="90">D214+D215+D216+D217</f>
        <v>0</v>
      </c>
      <c r="E213" s="56">
        <f t="shared" si="90"/>
        <v>0</v>
      </c>
      <c r="F213" s="56">
        <f t="shared" ref="F213" si="91">F214+F215+F216+F217</f>
        <v>0</v>
      </c>
    </row>
    <row r="214" spans="1:6" s="8" customFormat="1" ht="18.600000000000001" hidden="1" customHeight="1" x14ac:dyDescent="0.2">
      <c r="A214" s="36"/>
      <c r="B214" s="35"/>
      <c r="C214" s="18" t="s">
        <v>74</v>
      </c>
      <c r="D214" s="59"/>
      <c r="E214" s="59"/>
      <c r="F214" s="59"/>
    </row>
    <row r="215" spans="1:6" s="8" customFormat="1" ht="18.600000000000001" hidden="1" customHeight="1" x14ac:dyDescent="0.2">
      <c r="A215" s="36"/>
      <c r="B215" s="35"/>
      <c r="C215" s="18" t="s">
        <v>72</v>
      </c>
      <c r="D215" s="58"/>
      <c r="E215" s="58"/>
      <c r="F215" s="58"/>
    </row>
    <row r="216" spans="1:6" s="8" customFormat="1" ht="18.600000000000001" hidden="1" customHeight="1" x14ac:dyDescent="0.2">
      <c r="A216" s="36"/>
      <c r="B216" s="35"/>
      <c r="C216" s="18" t="s">
        <v>75</v>
      </c>
      <c r="D216" s="59"/>
      <c r="E216" s="59"/>
      <c r="F216" s="59"/>
    </row>
    <row r="217" spans="1:6" s="8" customFormat="1" ht="18.600000000000001" hidden="1" customHeight="1" x14ac:dyDescent="0.2">
      <c r="A217" s="36"/>
      <c r="B217" s="35"/>
      <c r="C217" s="22" t="s">
        <v>73</v>
      </c>
      <c r="D217" s="58"/>
      <c r="E217" s="58"/>
      <c r="F217" s="58"/>
    </row>
    <row r="218" spans="1:6" s="8" customFormat="1" ht="33.6" hidden="1" customHeight="1" x14ac:dyDescent="0.2">
      <c r="A218" s="36"/>
      <c r="B218" s="152" t="s">
        <v>119</v>
      </c>
      <c r="C218" s="152"/>
      <c r="D218" s="56">
        <f t="shared" ref="D218:E218" si="92">D219+D220+D221+D222</f>
        <v>0</v>
      </c>
      <c r="E218" s="56">
        <f t="shared" si="92"/>
        <v>0</v>
      </c>
      <c r="F218" s="56">
        <f t="shared" ref="F218" si="93">F219+F220+F221+F222</f>
        <v>0</v>
      </c>
    </row>
    <row r="219" spans="1:6" s="8" customFormat="1" ht="18.600000000000001" hidden="1" customHeight="1" x14ac:dyDescent="0.2">
      <c r="A219" s="36"/>
      <c r="B219" s="35"/>
      <c r="C219" s="18" t="s">
        <v>74</v>
      </c>
      <c r="D219" s="59"/>
      <c r="E219" s="59"/>
      <c r="F219" s="59"/>
    </row>
    <row r="220" spans="1:6" s="8" customFormat="1" ht="18.600000000000001" hidden="1" customHeight="1" x14ac:dyDescent="0.2">
      <c r="A220" s="36"/>
      <c r="B220" s="35"/>
      <c r="C220" s="18" t="s">
        <v>72</v>
      </c>
      <c r="D220" s="58"/>
      <c r="E220" s="58"/>
      <c r="F220" s="58"/>
    </row>
    <row r="221" spans="1:6" s="8" customFormat="1" ht="18.600000000000001" hidden="1" customHeight="1" x14ac:dyDescent="0.2">
      <c r="A221" s="36"/>
      <c r="B221" s="35"/>
      <c r="C221" s="18" t="s">
        <v>75</v>
      </c>
      <c r="D221" s="59"/>
      <c r="E221" s="59"/>
      <c r="F221" s="59"/>
    </row>
    <row r="222" spans="1:6" s="8" customFormat="1" ht="18.600000000000001" hidden="1" customHeight="1" x14ac:dyDescent="0.2">
      <c r="A222" s="36"/>
      <c r="B222" s="35"/>
      <c r="C222" s="22" t="s">
        <v>73</v>
      </c>
      <c r="D222" s="58"/>
      <c r="E222" s="58"/>
      <c r="F222" s="58"/>
    </row>
    <row r="223" spans="1:6" s="8" customFormat="1" ht="30" hidden="1" customHeight="1" x14ac:dyDescent="0.2">
      <c r="A223" s="36"/>
      <c r="B223" s="152" t="s">
        <v>120</v>
      </c>
      <c r="C223" s="152"/>
      <c r="D223" s="56">
        <f t="shared" ref="D223:E223" si="94">D224+D225+D226+D227</f>
        <v>0</v>
      </c>
      <c r="E223" s="56">
        <f t="shared" si="94"/>
        <v>0</v>
      </c>
      <c r="F223" s="56">
        <f t="shared" ref="F223" si="95">F224+F225+F226+F227</f>
        <v>0</v>
      </c>
    </row>
    <row r="224" spans="1:6" s="8" customFormat="1" ht="18.600000000000001" hidden="1" customHeight="1" x14ac:dyDescent="0.2">
      <c r="A224" s="36"/>
      <c r="B224" s="35"/>
      <c r="C224" s="18" t="s">
        <v>74</v>
      </c>
      <c r="D224" s="59"/>
      <c r="E224" s="59"/>
      <c r="F224" s="59"/>
    </row>
    <row r="225" spans="1:6" s="8" customFormat="1" ht="18.600000000000001" hidden="1" customHeight="1" x14ac:dyDescent="0.2">
      <c r="A225" s="36"/>
      <c r="B225" s="35"/>
      <c r="C225" s="18" t="s">
        <v>72</v>
      </c>
      <c r="D225" s="58"/>
      <c r="E225" s="58"/>
      <c r="F225" s="58"/>
    </row>
    <row r="226" spans="1:6" s="8" customFormat="1" ht="18.600000000000001" hidden="1" customHeight="1" x14ac:dyDescent="0.2">
      <c r="A226" s="36"/>
      <c r="B226" s="35"/>
      <c r="C226" s="18" t="s">
        <v>75</v>
      </c>
      <c r="D226" s="59"/>
      <c r="E226" s="59"/>
      <c r="F226" s="59"/>
    </row>
    <row r="227" spans="1:6" s="8" customFormat="1" ht="18.600000000000001" hidden="1" customHeight="1" x14ac:dyDescent="0.2">
      <c r="A227" s="36"/>
      <c r="B227" s="35"/>
      <c r="C227" s="22" t="s">
        <v>73</v>
      </c>
      <c r="D227" s="58"/>
      <c r="E227" s="58"/>
      <c r="F227" s="58"/>
    </row>
    <row r="228" spans="1:6" s="8" customFormat="1" ht="30" hidden="1" customHeight="1" x14ac:dyDescent="0.2">
      <c r="A228" s="36"/>
      <c r="B228" s="152" t="s">
        <v>76</v>
      </c>
      <c r="C228" s="152"/>
      <c r="D228" s="56">
        <f t="shared" ref="D228:E228" si="96">D229+D230+D231+D232</f>
        <v>0</v>
      </c>
      <c r="E228" s="56">
        <f t="shared" si="96"/>
        <v>0</v>
      </c>
      <c r="F228" s="56">
        <f t="shared" ref="F228" si="97">F229+F230+F231+F232</f>
        <v>0</v>
      </c>
    </row>
    <row r="229" spans="1:6" s="8" customFormat="1" ht="18.600000000000001" hidden="1" customHeight="1" x14ac:dyDescent="0.2">
      <c r="A229" s="36"/>
      <c r="B229" s="35"/>
      <c r="C229" s="18" t="s">
        <v>74</v>
      </c>
      <c r="D229" s="59"/>
      <c r="E229" s="59"/>
      <c r="F229" s="59"/>
    </row>
    <row r="230" spans="1:6" s="8" customFormat="1" ht="18.600000000000001" hidden="1" customHeight="1" x14ac:dyDescent="0.2">
      <c r="A230" s="36"/>
      <c r="B230" s="35"/>
      <c r="C230" s="18" t="s">
        <v>72</v>
      </c>
      <c r="D230" s="58"/>
      <c r="E230" s="58"/>
      <c r="F230" s="58"/>
    </row>
    <row r="231" spans="1:6" s="8" customFormat="1" ht="18.600000000000001" hidden="1" customHeight="1" x14ac:dyDescent="0.2">
      <c r="A231" s="36"/>
      <c r="B231" s="35"/>
      <c r="C231" s="22" t="s">
        <v>75</v>
      </c>
      <c r="D231" s="59"/>
      <c r="E231" s="59"/>
      <c r="F231" s="59"/>
    </row>
    <row r="232" spans="1:6" s="8" customFormat="1" ht="18.600000000000001" hidden="1" customHeight="1" x14ac:dyDescent="0.2">
      <c r="A232" s="36"/>
      <c r="B232" s="35"/>
      <c r="C232" s="22" t="s">
        <v>73</v>
      </c>
      <c r="D232" s="58"/>
      <c r="E232" s="58"/>
      <c r="F232" s="58"/>
    </row>
    <row r="233" spans="1:6" s="23" customFormat="1" ht="29.25" hidden="1" customHeight="1" x14ac:dyDescent="0.25">
      <c r="A233" s="42"/>
      <c r="B233" s="153" t="s">
        <v>77</v>
      </c>
      <c r="C233" s="153"/>
      <c r="D233" s="56">
        <f t="shared" ref="D233:E233" si="98">D234+D235+D236+D237</f>
        <v>0</v>
      </c>
      <c r="E233" s="56">
        <f t="shared" si="98"/>
        <v>0</v>
      </c>
      <c r="F233" s="56">
        <f t="shared" ref="F233" si="99">F234+F235+F236+F237</f>
        <v>0</v>
      </c>
    </row>
    <row r="234" spans="1:6" s="8" customFormat="1" ht="18.600000000000001" hidden="1" customHeight="1" x14ac:dyDescent="0.2">
      <c r="A234" s="36"/>
      <c r="B234" s="35"/>
      <c r="C234" s="18" t="s">
        <v>74</v>
      </c>
      <c r="D234" s="59"/>
      <c r="E234" s="59"/>
      <c r="F234" s="59"/>
    </row>
    <row r="235" spans="1:6" s="8" customFormat="1" ht="18.600000000000001" hidden="1" customHeight="1" x14ac:dyDescent="0.2">
      <c r="A235" s="36"/>
      <c r="B235" s="35"/>
      <c r="C235" s="18" t="s">
        <v>72</v>
      </c>
      <c r="D235" s="58"/>
      <c r="E235" s="58"/>
      <c r="F235" s="58"/>
    </row>
    <row r="236" spans="1:6" s="8" customFormat="1" ht="18.600000000000001" hidden="1" customHeight="1" x14ac:dyDescent="0.2">
      <c r="A236" s="36"/>
      <c r="B236" s="35"/>
      <c r="C236" s="22" t="s">
        <v>75</v>
      </c>
      <c r="D236" s="59"/>
      <c r="E236" s="59"/>
      <c r="F236" s="59"/>
    </row>
    <row r="237" spans="1:6" s="8" customFormat="1" ht="18.600000000000001" hidden="1" customHeight="1" x14ac:dyDescent="0.2">
      <c r="A237" s="36"/>
      <c r="B237" s="35"/>
      <c r="C237" s="22" t="s">
        <v>73</v>
      </c>
      <c r="D237" s="58"/>
      <c r="E237" s="58"/>
      <c r="F237" s="58"/>
    </row>
    <row r="238" spans="1:6" s="8" customFormat="1" ht="43.5" hidden="1" customHeight="1" x14ac:dyDescent="0.2">
      <c r="A238" s="36"/>
      <c r="B238" s="149" t="s">
        <v>121</v>
      </c>
      <c r="C238" s="149"/>
      <c r="D238" s="56">
        <f t="shared" ref="D238:E238" si="100">D239+D240+D241</f>
        <v>0</v>
      </c>
      <c r="E238" s="56">
        <f t="shared" si="100"/>
        <v>0</v>
      </c>
      <c r="F238" s="56">
        <f t="shared" ref="F238" si="101">F239+F240+F241</f>
        <v>0</v>
      </c>
    </row>
    <row r="239" spans="1:6" s="8" customFormat="1" ht="18.600000000000001" hidden="1" customHeight="1" x14ac:dyDescent="0.2">
      <c r="A239" s="36"/>
      <c r="B239" s="43"/>
      <c r="C239" s="18" t="s">
        <v>74</v>
      </c>
      <c r="D239" s="59"/>
      <c r="E239" s="59"/>
      <c r="F239" s="59"/>
    </row>
    <row r="240" spans="1:6" s="8" customFormat="1" ht="18.600000000000001" hidden="1" customHeight="1" x14ac:dyDescent="0.2">
      <c r="A240" s="36"/>
      <c r="B240" s="43"/>
      <c r="C240" s="18" t="s">
        <v>72</v>
      </c>
      <c r="D240" s="58"/>
      <c r="E240" s="58"/>
      <c r="F240" s="58"/>
    </row>
    <row r="241" spans="1:6" s="8" customFormat="1" ht="18.600000000000001" hidden="1" customHeight="1" x14ac:dyDescent="0.2">
      <c r="A241" s="36"/>
      <c r="B241" s="35"/>
      <c r="C241" s="22" t="s">
        <v>73</v>
      </c>
      <c r="D241" s="59"/>
      <c r="E241" s="59"/>
      <c r="F241" s="59"/>
    </row>
    <row r="242" spans="1:6" s="8" customFormat="1" ht="30" hidden="1" customHeight="1" x14ac:dyDescent="0.2">
      <c r="A242" s="44"/>
      <c r="B242" s="149" t="s">
        <v>78</v>
      </c>
      <c r="C242" s="149"/>
      <c r="D242" s="56">
        <f t="shared" ref="D242:E242" si="102">D243+D244+D245+D246</f>
        <v>0</v>
      </c>
      <c r="E242" s="56">
        <f t="shared" si="102"/>
        <v>0</v>
      </c>
      <c r="F242" s="56">
        <f t="shared" ref="F242" si="103">F243+F244+F245+F246</f>
        <v>0</v>
      </c>
    </row>
    <row r="243" spans="1:6" s="8" customFormat="1" ht="18.600000000000001" hidden="1" customHeight="1" x14ac:dyDescent="0.2">
      <c r="A243" s="44"/>
      <c r="B243" s="44"/>
      <c r="C243" s="22" t="s">
        <v>74</v>
      </c>
      <c r="D243" s="59"/>
      <c r="E243" s="59"/>
      <c r="F243" s="59"/>
    </row>
    <row r="244" spans="1:6" s="8" customFormat="1" ht="18.600000000000001" hidden="1" customHeight="1" x14ac:dyDescent="0.2">
      <c r="A244" s="44"/>
      <c r="B244" s="44"/>
      <c r="C244" s="22" t="s">
        <v>72</v>
      </c>
      <c r="D244" s="58"/>
      <c r="E244" s="58"/>
      <c r="F244" s="58"/>
    </row>
    <row r="245" spans="1:6" s="8" customFormat="1" ht="18.600000000000001" hidden="1" customHeight="1" x14ac:dyDescent="0.2">
      <c r="A245" s="44"/>
      <c r="B245" s="44"/>
      <c r="C245" s="22" t="s">
        <v>75</v>
      </c>
      <c r="D245" s="59"/>
      <c r="E245" s="59"/>
      <c r="F245" s="59"/>
    </row>
    <row r="246" spans="1:6" s="8" customFormat="1" ht="18.600000000000001" hidden="1" customHeight="1" x14ac:dyDescent="0.2">
      <c r="A246" s="36"/>
      <c r="B246" s="35"/>
      <c r="C246" s="22" t="s">
        <v>73</v>
      </c>
      <c r="D246" s="58"/>
      <c r="E246" s="58"/>
      <c r="F246" s="58"/>
    </row>
    <row r="247" spans="1:6" s="8" customFormat="1" ht="40.9" hidden="1" customHeight="1" x14ac:dyDescent="0.2">
      <c r="A247" s="44"/>
      <c r="B247" s="149" t="s">
        <v>79</v>
      </c>
      <c r="C247" s="149"/>
      <c r="D247" s="56">
        <f t="shared" ref="D247:E247" si="104">D248+D249+D250+D251</f>
        <v>0</v>
      </c>
      <c r="E247" s="56">
        <f t="shared" si="104"/>
        <v>0</v>
      </c>
      <c r="F247" s="56">
        <f t="shared" ref="F247" si="105">F248+F249+F250+F251</f>
        <v>0</v>
      </c>
    </row>
    <row r="248" spans="1:6" s="8" customFormat="1" ht="18.600000000000001" hidden="1" customHeight="1" x14ac:dyDescent="0.2">
      <c r="A248" s="44"/>
      <c r="B248" s="44"/>
      <c r="C248" s="22" t="s">
        <v>74</v>
      </c>
      <c r="D248" s="59"/>
      <c r="E248" s="59"/>
      <c r="F248" s="59"/>
    </row>
    <row r="249" spans="1:6" s="8" customFormat="1" ht="18.600000000000001" hidden="1" customHeight="1" x14ac:dyDescent="0.2">
      <c r="A249" s="44"/>
      <c r="B249" s="44"/>
      <c r="C249" s="22" t="s">
        <v>72</v>
      </c>
      <c r="D249" s="58"/>
      <c r="E249" s="58"/>
      <c r="F249" s="58"/>
    </row>
    <row r="250" spans="1:6" s="8" customFormat="1" ht="18.600000000000001" hidden="1" customHeight="1" x14ac:dyDescent="0.2">
      <c r="A250" s="44"/>
      <c r="B250" s="44"/>
      <c r="C250" s="22" t="s">
        <v>75</v>
      </c>
      <c r="D250" s="59"/>
      <c r="E250" s="59"/>
      <c r="F250" s="59"/>
    </row>
    <row r="251" spans="1:6" s="8" customFormat="1" ht="18.600000000000001" hidden="1" customHeight="1" x14ac:dyDescent="0.2">
      <c r="A251" s="36"/>
      <c r="B251" s="35"/>
      <c r="C251" s="22" t="s">
        <v>73</v>
      </c>
      <c r="D251" s="58"/>
      <c r="E251" s="58"/>
      <c r="F251" s="58"/>
    </row>
    <row r="252" spans="1:6" s="23" customFormat="1" ht="47.45" hidden="1" customHeight="1" x14ac:dyDescent="0.25">
      <c r="A252" s="150" t="s">
        <v>80</v>
      </c>
      <c r="B252" s="151"/>
      <c r="C252" s="151"/>
      <c r="D252" s="56">
        <f t="shared" ref="D252:E252" si="106">D253+D257+D261+D265+D269+D273+D277+D281+D284</f>
        <v>0</v>
      </c>
      <c r="E252" s="56">
        <f t="shared" si="106"/>
        <v>0</v>
      </c>
      <c r="F252" s="56">
        <f t="shared" ref="F252" si="107">F253+F257+F261+F265+F269+F273+F277+F281+F284</f>
        <v>0</v>
      </c>
    </row>
    <row r="253" spans="1:6" s="23" customFormat="1" ht="28.15" hidden="1" customHeight="1" x14ac:dyDescent="0.25">
      <c r="A253" s="42"/>
      <c r="B253" s="153" t="s">
        <v>81</v>
      </c>
      <c r="C253" s="151"/>
      <c r="D253" s="56">
        <f t="shared" ref="D253:E253" si="108">D254+D255+D256</f>
        <v>0</v>
      </c>
      <c r="E253" s="56">
        <f t="shared" si="108"/>
        <v>0</v>
      </c>
      <c r="F253" s="56">
        <f t="shared" ref="F253" si="109">F254+F255+F256</f>
        <v>0</v>
      </c>
    </row>
    <row r="254" spans="1:6" s="23" customFormat="1" ht="12.75" hidden="1" x14ac:dyDescent="0.25">
      <c r="A254" s="44"/>
      <c r="B254" s="44"/>
      <c r="C254" s="22" t="s">
        <v>74</v>
      </c>
      <c r="D254" s="57"/>
      <c r="E254" s="57"/>
      <c r="F254" s="57"/>
    </row>
    <row r="255" spans="1:6" s="23" customFormat="1" ht="12.75" hidden="1" x14ac:dyDescent="0.25">
      <c r="A255" s="44"/>
      <c r="B255" s="44"/>
      <c r="C255" s="22" t="s">
        <v>72</v>
      </c>
      <c r="D255" s="57"/>
      <c r="E255" s="57"/>
      <c r="F255" s="57"/>
    </row>
    <row r="256" spans="1:6" s="23" customFormat="1" ht="12.75" hidden="1" x14ac:dyDescent="0.25">
      <c r="A256" s="44"/>
      <c r="B256" s="44"/>
      <c r="C256" s="22" t="s">
        <v>75</v>
      </c>
      <c r="D256" s="57"/>
      <c r="E256" s="57"/>
      <c r="F256" s="57"/>
    </row>
    <row r="257" spans="1:6" s="23" customFormat="1" ht="31.9" hidden="1" customHeight="1" x14ac:dyDescent="0.25">
      <c r="A257" s="44"/>
      <c r="B257" s="189" t="s">
        <v>82</v>
      </c>
      <c r="C257" s="190"/>
      <c r="D257" s="56">
        <f t="shared" ref="D257:E257" si="110">D258+D259+D260</f>
        <v>0</v>
      </c>
      <c r="E257" s="56">
        <f t="shared" si="110"/>
        <v>0</v>
      </c>
      <c r="F257" s="56">
        <f t="shared" ref="F257" si="111">F258+F259+F260</f>
        <v>0</v>
      </c>
    </row>
    <row r="258" spans="1:6" s="23" customFormat="1" ht="12.75" hidden="1" x14ac:dyDescent="0.25">
      <c r="A258" s="44"/>
      <c r="B258" s="44"/>
      <c r="C258" s="22" t="s">
        <v>74</v>
      </c>
      <c r="D258" s="57"/>
      <c r="E258" s="57"/>
      <c r="F258" s="57"/>
    </row>
    <row r="259" spans="1:6" s="23" customFormat="1" ht="12.75" hidden="1" x14ac:dyDescent="0.25">
      <c r="A259" s="44"/>
      <c r="B259" s="44"/>
      <c r="C259" s="22" t="s">
        <v>72</v>
      </c>
      <c r="D259" s="57"/>
      <c r="E259" s="57"/>
      <c r="F259" s="57"/>
    </row>
    <row r="260" spans="1:6" s="23" customFormat="1" ht="12.75" hidden="1" x14ac:dyDescent="0.25">
      <c r="A260" s="44"/>
      <c r="B260" s="44"/>
      <c r="C260" s="22" t="s">
        <v>75</v>
      </c>
      <c r="D260" s="57"/>
      <c r="E260" s="57"/>
      <c r="F260" s="57"/>
    </row>
    <row r="261" spans="1:6" s="23" customFormat="1" ht="18" hidden="1" customHeight="1" x14ac:dyDescent="0.25">
      <c r="A261" s="44"/>
      <c r="B261" s="189" t="s">
        <v>83</v>
      </c>
      <c r="C261" s="190"/>
      <c r="D261" s="56">
        <f t="shared" ref="D261:E261" si="112">D262+D263+D264</f>
        <v>0</v>
      </c>
      <c r="E261" s="56">
        <f t="shared" si="112"/>
        <v>0</v>
      </c>
      <c r="F261" s="56">
        <f t="shared" ref="F261" si="113">F262+F263+F264</f>
        <v>0</v>
      </c>
    </row>
    <row r="262" spans="1:6" s="23" customFormat="1" ht="12.75" hidden="1" x14ac:dyDescent="0.25">
      <c r="A262" s="44"/>
      <c r="B262" s="44"/>
      <c r="C262" s="22" t="s">
        <v>74</v>
      </c>
      <c r="D262" s="57"/>
      <c r="E262" s="57"/>
      <c r="F262" s="57"/>
    </row>
    <row r="263" spans="1:6" s="23" customFormat="1" ht="12.75" hidden="1" x14ac:dyDescent="0.25">
      <c r="A263" s="44"/>
      <c r="B263" s="44"/>
      <c r="C263" s="22" t="s">
        <v>72</v>
      </c>
      <c r="D263" s="57"/>
      <c r="E263" s="57"/>
      <c r="F263" s="57"/>
    </row>
    <row r="264" spans="1:6" s="23" customFormat="1" ht="12.75" hidden="1" x14ac:dyDescent="0.25">
      <c r="A264" s="44"/>
      <c r="B264" s="44"/>
      <c r="C264" s="22" t="s">
        <v>75</v>
      </c>
      <c r="D264" s="57"/>
      <c r="E264" s="57"/>
      <c r="F264" s="57"/>
    </row>
    <row r="265" spans="1:6" s="23" customFormat="1" ht="27.6" hidden="1" customHeight="1" x14ac:dyDescent="0.25">
      <c r="A265" s="44"/>
      <c r="B265" s="149" t="s">
        <v>84</v>
      </c>
      <c r="C265" s="185"/>
      <c r="D265" s="56">
        <f t="shared" ref="D265:E265" si="114">D266+D267+D268</f>
        <v>0</v>
      </c>
      <c r="E265" s="56">
        <f t="shared" si="114"/>
        <v>0</v>
      </c>
      <c r="F265" s="56">
        <f t="shared" ref="F265" si="115">F266+F267+F268</f>
        <v>0</v>
      </c>
    </row>
    <row r="266" spans="1:6" s="23" customFormat="1" ht="12.75" hidden="1" x14ac:dyDescent="0.25">
      <c r="A266" s="44"/>
      <c r="B266" s="44"/>
      <c r="C266" s="22" t="s">
        <v>74</v>
      </c>
      <c r="D266" s="57"/>
      <c r="E266" s="57"/>
      <c r="F266" s="57"/>
    </row>
    <row r="267" spans="1:6" s="23" customFormat="1" ht="12.75" hidden="1" x14ac:dyDescent="0.25">
      <c r="A267" s="44"/>
      <c r="B267" s="44"/>
      <c r="C267" s="22" t="s">
        <v>72</v>
      </c>
      <c r="D267" s="57"/>
      <c r="E267" s="57"/>
      <c r="F267" s="57"/>
    </row>
    <row r="268" spans="1:6" s="23" customFormat="1" ht="12.75" hidden="1" x14ac:dyDescent="0.25">
      <c r="A268" s="44"/>
      <c r="B268" s="44"/>
      <c r="C268" s="22" t="s">
        <v>75</v>
      </c>
      <c r="D268" s="57"/>
      <c r="E268" s="57"/>
      <c r="F268" s="57"/>
    </row>
    <row r="269" spans="1:6" s="23" customFormat="1" ht="29.45" hidden="1" customHeight="1" x14ac:dyDescent="0.25">
      <c r="A269" s="44"/>
      <c r="B269" s="149" t="s">
        <v>85</v>
      </c>
      <c r="C269" s="185"/>
      <c r="D269" s="56">
        <f t="shared" ref="D269:E269" si="116">D270+D271+D272</f>
        <v>0</v>
      </c>
      <c r="E269" s="56">
        <f t="shared" si="116"/>
        <v>0</v>
      </c>
      <c r="F269" s="56">
        <f t="shared" ref="F269" si="117">F270+F271+F272</f>
        <v>0</v>
      </c>
    </row>
    <row r="270" spans="1:6" s="23" customFormat="1" ht="12.75" hidden="1" x14ac:dyDescent="0.25">
      <c r="A270" s="44"/>
      <c r="B270" s="44"/>
      <c r="C270" s="22" t="s">
        <v>74</v>
      </c>
      <c r="D270" s="57"/>
      <c r="E270" s="57"/>
      <c r="F270" s="57"/>
    </row>
    <row r="271" spans="1:6" s="23" customFormat="1" ht="12.75" hidden="1" x14ac:dyDescent="0.25">
      <c r="A271" s="44"/>
      <c r="B271" s="44"/>
      <c r="C271" s="22" t="s">
        <v>72</v>
      </c>
      <c r="D271" s="57"/>
      <c r="E271" s="57"/>
      <c r="F271" s="57"/>
    </row>
    <row r="272" spans="1:6" s="23" customFormat="1" ht="12.75" hidden="1" x14ac:dyDescent="0.25">
      <c r="A272" s="44"/>
      <c r="B272" s="44"/>
      <c r="C272" s="22" t="s">
        <v>75</v>
      </c>
      <c r="D272" s="57"/>
      <c r="E272" s="57"/>
      <c r="F272" s="57"/>
    </row>
    <row r="273" spans="1:6" s="23" customFormat="1" ht="28.15" hidden="1" customHeight="1" x14ac:dyDescent="0.25">
      <c r="A273" s="44"/>
      <c r="B273" s="149" t="s">
        <v>86</v>
      </c>
      <c r="C273" s="185"/>
      <c r="D273" s="56">
        <f t="shared" ref="D273:E273" si="118">D274+D275+D276</f>
        <v>0</v>
      </c>
      <c r="E273" s="56">
        <f t="shared" si="118"/>
        <v>0</v>
      </c>
      <c r="F273" s="56">
        <f t="shared" ref="F273" si="119">F274+F275+F276</f>
        <v>0</v>
      </c>
    </row>
    <row r="274" spans="1:6" s="23" customFormat="1" ht="12.75" hidden="1" x14ac:dyDescent="0.25">
      <c r="A274" s="44"/>
      <c r="B274" s="44"/>
      <c r="C274" s="22" t="s">
        <v>74</v>
      </c>
      <c r="D274" s="57"/>
      <c r="E274" s="57"/>
      <c r="F274" s="57"/>
    </row>
    <row r="275" spans="1:6" s="23" customFormat="1" ht="12.75" hidden="1" x14ac:dyDescent="0.25">
      <c r="A275" s="44"/>
      <c r="B275" s="44"/>
      <c r="C275" s="22" t="s">
        <v>72</v>
      </c>
      <c r="D275" s="57"/>
      <c r="E275" s="57"/>
      <c r="F275" s="57"/>
    </row>
    <row r="276" spans="1:6" s="23" customFormat="1" ht="12.75" hidden="1" x14ac:dyDescent="0.25">
      <c r="A276" s="44"/>
      <c r="B276" s="44"/>
      <c r="C276" s="22" t="s">
        <v>75</v>
      </c>
      <c r="D276" s="57"/>
      <c r="E276" s="57"/>
      <c r="F276" s="57"/>
    </row>
    <row r="277" spans="1:6" s="23" customFormat="1" ht="28.15" hidden="1" customHeight="1" x14ac:dyDescent="0.25">
      <c r="A277" s="44"/>
      <c r="B277" s="149" t="s">
        <v>87</v>
      </c>
      <c r="C277" s="185"/>
      <c r="D277" s="56">
        <f t="shared" ref="D277:E277" si="120">D278+D279+D280</f>
        <v>0</v>
      </c>
      <c r="E277" s="56">
        <f t="shared" si="120"/>
        <v>0</v>
      </c>
      <c r="F277" s="56">
        <f t="shared" ref="F277" si="121">F278+F279+F280</f>
        <v>0</v>
      </c>
    </row>
    <row r="278" spans="1:6" s="23" customFormat="1" ht="12.75" hidden="1" x14ac:dyDescent="0.25">
      <c r="A278" s="44"/>
      <c r="B278" s="44"/>
      <c r="C278" s="22" t="s">
        <v>74</v>
      </c>
      <c r="D278" s="57"/>
      <c r="E278" s="57"/>
      <c r="F278" s="57"/>
    </row>
    <row r="279" spans="1:6" s="23" customFormat="1" ht="12.75" hidden="1" x14ac:dyDescent="0.25">
      <c r="A279" s="44"/>
      <c r="B279" s="44"/>
      <c r="C279" s="22" t="s">
        <v>72</v>
      </c>
      <c r="D279" s="57"/>
      <c r="E279" s="57"/>
      <c r="F279" s="57"/>
    </row>
    <row r="280" spans="1:6" s="23" customFormat="1" ht="12.75" hidden="1" x14ac:dyDescent="0.25">
      <c r="A280" s="44"/>
      <c r="B280" s="44"/>
      <c r="C280" s="22" t="s">
        <v>75</v>
      </c>
      <c r="D280" s="57"/>
      <c r="E280" s="57"/>
      <c r="F280" s="57"/>
    </row>
    <row r="281" spans="1:6" s="26" customFormat="1" ht="25.15" hidden="1" customHeight="1" x14ac:dyDescent="0.25">
      <c r="A281" s="44"/>
      <c r="B281" s="149" t="s">
        <v>88</v>
      </c>
      <c r="C281" s="185"/>
      <c r="D281" s="56">
        <f t="shared" ref="D281:E281" si="122">D282+D283</f>
        <v>0</v>
      </c>
      <c r="E281" s="56">
        <f t="shared" si="122"/>
        <v>0</v>
      </c>
      <c r="F281" s="56">
        <f t="shared" ref="F281" si="123">F282+F283</f>
        <v>0</v>
      </c>
    </row>
    <row r="282" spans="1:6" s="26" customFormat="1" ht="12.75" hidden="1" x14ac:dyDescent="0.25">
      <c r="A282" s="44"/>
      <c r="B282" s="44"/>
      <c r="C282" s="22" t="s">
        <v>74</v>
      </c>
      <c r="D282" s="57"/>
      <c r="E282" s="57"/>
      <c r="F282" s="57"/>
    </row>
    <row r="283" spans="1:6" s="26" customFormat="1" ht="12.75" hidden="1" x14ac:dyDescent="0.25">
      <c r="A283" s="44"/>
      <c r="B283" s="44"/>
      <c r="C283" s="22" t="s">
        <v>72</v>
      </c>
      <c r="D283" s="57"/>
      <c r="E283" s="57"/>
      <c r="F283" s="57"/>
    </row>
    <row r="284" spans="1:6" s="26" customFormat="1" ht="27" hidden="1" customHeight="1" x14ac:dyDescent="0.25">
      <c r="A284" s="44"/>
      <c r="B284" s="149" t="s">
        <v>89</v>
      </c>
      <c r="C284" s="185"/>
      <c r="D284" s="56">
        <f t="shared" ref="D284:E284" si="124">D285+D286+D287</f>
        <v>0</v>
      </c>
      <c r="E284" s="56">
        <f t="shared" si="124"/>
        <v>0</v>
      </c>
      <c r="F284" s="56">
        <f t="shared" ref="F284" si="125">F285+F286+F287</f>
        <v>0</v>
      </c>
    </row>
    <row r="285" spans="1:6" s="26" customFormat="1" ht="12.75" hidden="1" x14ac:dyDescent="0.25">
      <c r="A285" s="44"/>
      <c r="B285" s="44"/>
      <c r="C285" s="22" t="s">
        <v>74</v>
      </c>
      <c r="D285" s="57"/>
      <c r="E285" s="57"/>
      <c r="F285" s="57"/>
    </row>
    <row r="286" spans="1:6" s="26" customFormat="1" ht="12.75" hidden="1" x14ac:dyDescent="0.25">
      <c r="A286" s="44"/>
      <c r="B286" s="44"/>
      <c r="C286" s="22" t="s">
        <v>72</v>
      </c>
      <c r="D286" s="57"/>
      <c r="E286" s="57"/>
      <c r="F286" s="57"/>
    </row>
    <row r="287" spans="1:6" s="26" customFormat="1" ht="12.75" hidden="1" x14ac:dyDescent="0.25">
      <c r="A287" s="44"/>
      <c r="B287" s="44"/>
      <c r="C287" s="22" t="s">
        <v>75</v>
      </c>
      <c r="D287" s="57"/>
      <c r="E287" s="57"/>
      <c r="F287" s="57"/>
    </row>
    <row r="288" spans="1:6" s="45" customFormat="1" ht="18" x14ac:dyDescent="0.25">
      <c r="A288" s="191" t="s">
        <v>182</v>
      </c>
      <c r="B288" s="192"/>
      <c r="C288" s="192"/>
      <c r="D288" s="102">
        <f>D289+D293</f>
        <v>1610346</v>
      </c>
      <c r="E288" s="102">
        <f>E289+E293</f>
        <v>1610345</v>
      </c>
      <c r="F288" s="102">
        <f>F289+F293</f>
        <v>-1</v>
      </c>
    </row>
    <row r="289" spans="1:6" s="81" customFormat="1" ht="18" x14ac:dyDescent="0.2">
      <c r="A289" s="142" t="s">
        <v>148</v>
      </c>
      <c r="B289" s="143"/>
      <c r="C289" s="143"/>
      <c r="D289" s="103">
        <f t="shared" ref="D289:F291" si="126">D290</f>
        <v>1610346</v>
      </c>
      <c r="E289" s="103">
        <f t="shared" si="126"/>
        <v>1610345</v>
      </c>
      <c r="F289" s="103">
        <f t="shared" si="126"/>
        <v>-1</v>
      </c>
    </row>
    <row r="290" spans="1:6" s="26" customFormat="1" ht="12.75" x14ac:dyDescent="0.25">
      <c r="A290" s="147" t="s">
        <v>180</v>
      </c>
      <c r="B290" s="147"/>
      <c r="C290" s="147"/>
      <c r="D290" s="137">
        <f t="shared" si="126"/>
        <v>1610346</v>
      </c>
      <c r="E290" s="137">
        <f t="shared" si="126"/>
        <v>1610345</v>
      </c>
      <c r="F290" s="137">
        <f t="shared" si="126"/>
        <v>-1</v>
      </c>
    </row>
    <row r="291" spans="1:6" s="26" customFormat="1" ht="12.75" x14ac:dyDescent="0.25">
      <c r="A291" s="147" t="s">
        <v>152</v>
      </c>
      <c r="B291" s="147"/>
      <c r="C291" s="147"/>
      <c r="D291" s="138">
        <f t="shared" si="126"/>
        <v>1610346</v>
      </c>
      <c r="E291" s="138">
        <f t="shared" si="126"/>
        <v>1610345</v>
      </c>
      <c r="F291" s="138">
        <f t="shared" si="126"/>
        <v>-1</v>
      </c>
    </row>
    <row r="292" spans="1:6" s="26" customFormat="1" ht="12.75" x14ac:dyDescent="0.2">
      <c r="A292" s="20"/>
      <c r="B292" s="92" t="s">
        <v>181</v>
      </c>
      <c r="C292" s="15"/>
      <c r="D292" s="57">
        <v>1610346</v>
      </c>
      <c r="E292" s="57">
        <v>1610345</v>
      </c>
      <c r="F292" s="57">
        <f>E292-D292</f>
        <v>-1</v>
      </c>
    </row>
    <row r="293" spans="1:6" s="26" customFormat="1" ht="15.75" x14ac:dyDescent="0.25">
      <c r="A293" s="142" t="s">
        <v>155</v>
      </c>
      <c r="B293" s="164"/>
      <c r="C293" s="164"/>
      <c r="D293" s="103">
        <v>0</v>
      </c>
      <c r="E293" s="103">
        <v>0</v>
      </c>
      <c r="F293" s="103">
        <v>0</v>
      </c>
    </row>
    <row r="294" spans="1:6" s="8" customFormat="1" ht="28.5" customHeight="1" x14ac:dyDescent="0.2">
      <c r="A294" s="180" t="s">
        <v>123</v>
      </c>
      <c r="B294" s="181"/>
      <c r="C294" s="181"/>
      <c r="D294" s="181"/>
      <c r="E294" s="181"/>
      <c r="F294" s="181"/>
    </row>
    <row r="295" spans="1:6" s="8" customFormat="1" ht="15.75" customHeight="1" x14ac:dyDescent="0.2">
      <c r="A295" s="202" t="s">
        <v>149</v>
      </c>
      <c r="B295" s="203"/>
      <c r="C295" s="204"/>
      <c r="D295" s="52">
        <f>D296+D485+D547</f>
        <v>35588771</v>
      </c>
      <c r="E295" s="52">
        <f>E296+E485+E547</f>
        <v>37075771</v>
      </c>
      <c r="F295" s="52">
        <f>F296+F485+F547</f>
        <v>1487000</v>
      </c>
    </row>
    <row r="296" spans="1:6" s="8" customFormat="1" ht="18" x14ac:dyDescent="0.2">
      <c r="A296" s="182" t="s">
        <v>160</v>
      </c>
      <c r="B296" s="183"/>
      <c r="C296" s="184"/>
      <c r="D296" s="102">
        <f>D297+D353</f>
        <v>20920771</v>
      </c>
      <c r="E296" s="102">
        <f>E297+E353</f>
        <v>21020771</v>
      </c>
      <c r="F296" s="102">
        <f>F297+F353</f>
        <v>100000</v>
      </c>
    </row>
    <row r="297" spans="1:6" s="45" customFormat="1" ht="18" customHeight="1" x14ac:dyDescent="0.25">
      <c r="A297" s="186" t="s">
        <v>156</v>
      </c>
      <c r="B297" s="187"/>
      <c r="C297" s="188"/>
      <c r="D297" s="103">
        <f>D309+D338+D345+D334</f>
        <v>20396271</v>
      </c>
      <c r="E297" s="103">
        <f>E309+E338+E345+E334</f>
        <v>20496271</v>
      </c>
      <c r="F297" s="103">
        <f>F309+F338+F345+F334</f>
        <v>100000</v>
      </c>
    </row>
    <row r="298" spans="1:6" s="8" customFormat="1" ht="18.600000000000001" hidden="1" customHeight="1" x14ac:dyDescent="0.2">
      <c r="A298" s="104" t="s">
        <v>5</v>
      </c>
      <c r="B298" s="41"/>
      <c r="C298" s="105"/>
      <c r="D298" s="109">
        <f t="shared" ref="D298:E298" si="127">D299+D307</f>
        <v>0</v>
      </c>
      <c r="E298" s="109">
        <f t="shared" si="127"/>
        <v>0</v>
      </c>
      <c r="F298" s="109">
        <f t="shared" ref="F298" si="128">F299+F307</f>
        <v>0</v>
      </c>
    </row>
    <row r="299" spans="1:6" s="8" customFormat="1" ht="18.600000000000001" hidden="1" customHeight="1" x14ac:dyDescent="0.2">
      <c r="A299" s="104" t="s">
        <v>6</v>
      </c>
      <c r="B299" s="108"/>
      <c r="C299" s="105"/>
      <c r="D299" s="109">
        <f t="shared" ref="D299:E299" si="129">D300+D302+D305+D306</f>
        <v>0</v>
      </c>
      <c r="E299" s="109">
        <f t="shared" si="129"/>
        <v>0</v>
      </c>
      <c r="F299" s="109">
        <f t="shared" ref="F299" si="130">F300+F302+F305+F306</f>
        <v>0</v>
      </c>
    </row>
    <row r="300" spans="1:6" s="8" customFormat="1" ht="16.899999999999999" hidden="1" customHeight="1" x14ac:dyDescent="0.2">
      <c r="A300" s="110"/>
      <c r="B300" s="111" t="s">
        <v>7</v>
      </c>
      <c r="C300" s="108"/>
      <c r="D300" s="109">
        <f t="shared" ref="D300:F300" si="131">D301</f>
        <v>0</v>
      </c>
      <c r="E300" s="109">
        <f t="shared" si="131"/>
        <v>0</v>
      </c>
      <c r="F300" s="109">
        <f t="shared" si="131"/>
        <v>0</v>
      </c>
    </row>
    <row r="301" spans="1:6" s="23" customFormat="1" ht="18" hidden="1" customHeight="1" x14ac:dyDescent="0.2">
      <c r="A301" s="117"/>
      <c r="B301" s="39"/>
      <c r="C301" s="124" t="s">
        <v>8</v>
      </c>
      <c r="D301" s="59"/>
      <c r="E301" s="59"/>
      <c r="F301" s="59"/>
    </row>
    <row r="302" spans="1:6" s="8" customFormat="1" ht="13.9" hidden="1" customHeight="1" x14ac:dyDescent="0.2">
      <c r="A302" s="110"/>
      <c r="B302" s="111" t="s">
        <v>9</v>
      </c>
      <c r="C302" s="108"/>
      <c r="D302" s="125">
        <f t="shared" ref="D302:E302" si="132">D303+D304</f>
        <v>0</v>
      </c>
      <c r="E302" s="125">
        <f t="shared" si="132"/>
        <v>0</v>
      </c>
      <c r="F302" s="125">
        <f t="shared" ref="F302" si="133">F303+F304</f>
        <v>0</v>
      </c>
    </row>
    <row r="303" spans="1:6" s="8" customFormat="1" ht="19.149999999999999" hidden="1" customHeight="1" x14ac:dyDescent="0.2">
      <c r="A303" s="110"/>
      <c r="B303" s="111"/>
      <c r="C303" s="108" t="s">
        <v>10</v>
      </c>
      <c r="D303" s="59"/>
      <c r="E303" s="59"/>
      <c r="F303" s="59"/>
    </row>
    <row r="304" spans="1:6" s="25" customFormat="1" ht="26.25" hidden="1" customHeight="1" x14ac:dyDescent="0.25">
      <c r="A304" s="126"/>
      <c r="B304" s="39"/>
      <c r="C304" s="127" t="s">
        <v>11</v>
      </c>
      <c r="D304" s="57"/>
      <c r="E304" s="57"/>
      <c r="F304" s="57"/>
    </row>
    <row r="305" spans="1:6" s="8" customFormat="1" ht="15.6" hidden="1" customHeight="1" x14ac:dyDescent="0.2">
      <c r="A305" s="106"/>
      <c r="B305" s="111" t="s">
        <v>12</v>
      </c>
      <c r="C305" s="108"/>
      <c r="D305" s="59"/>
      <c r="E305" s="59"/>
      <c r="F305" s="59"/>
    </row>
    <row r="306" spans="1:6" s="8" customFormat="1" ht="15.6" hidden="1" customHeight="1" x14ac:dyDescent="0.2">
      <c r="A306" s="106"/>
      <c r="B306" s="111" t="s">
        <v>13</v>
      </c>
      <c r="C306" s="108"/>
      <c r="D306" s="59"/>
      <c r="E306" s="59"/>
      <c r="F306" s="59"/>
    </row>
    <row r="307" spans="1:6" s="8" customFormat="1" ht="18.600000000000001" hidden="1" customHeight="1" x14ac:dyDescent="0.2">
      <c r="A307" s="106" t="s">
        <v>14</v>
      </c>
      <c r="B307" s="111"/>
      <c r="C307" s="108"/>
      <c r="D307" s="109">
        <f t="shared" ref="D307:F307" si="134">D308</f>
        <v>0</v>
      </c>
      <c r="E307" s="109">
        <f t="shared" si="134"/>
        <v>0</v>
      </c>
      <c r="F307" s="109">
        <f t="shared" si="134"/>
        <v>0</v>
      </c>
    </row>
    <row r="308" spans="1:6" s="8" customFormat="1" ht="14.25" hidden="1" customHeight="1" x14ac:dyDescent="0.2">
      <c r="A308" s="106"/>
      <c r="B308" s="111" t="s">
        <v>15</v>
      </c>
      <c r="C308" s="108"/>
      <c r="D308" s="59"/>
      <c r="E308" s="59"/>
      <c r="F308" s="59"/>
    </row>
    <row r="309" spans="1:6" s="8" customFormat="1" ht="14.25" customHeight="1" x14ac:dyDescent="0.2">
      <c r="A309" s="156" t="s">
        <v>157</v>
      </c>
      <c r="B309" s="157"/>
      <c r="C309" s="158"/>
      <c r="D309" s="109">
        <f t="shared" ref="D309:F309" si="135">D310</f>
        <v>1800000</v>
      </c>
      <c r="E309" s="109">
        <f t="shared" si="135"/>
        <v>1900000</v>
      </c>
      <c r="F309" s="109">
        <f t="shared" si="135"/>
        <v>100000</v>
      </c>
    </row>
    <row r="310" spans="1:6" s="8" customFormat="1" ht="14.25" customHeight="1" x14ac:dyDescent="0.2">
      <c r="A310" s="156" t="s">
        <v>152</v>
      </c>
      <c r="B310" s="157"/>
      <c r="C310" s="158"/>
      <c r="D310" s="109">
        <f t="shared" ref="D310:E310" si="136">SUM(D311:D324)</f>
        <v>1800000</v>
      </c>
      <c r="E310" s="109">
        <f t="shared" si="136"/>
        <v>1900000</v>
      </c>
      <c r="F310" s="109">
        <f t="shared" ref="F310" si="137">SUM(F311:F324)</f>
        <v>100000</v>
      </c>
    </row>
    <row r="311" spans="1:6" s="8" customFormat="1" ht="18.600000000000001" hidden="1" customHeight="1" x14ac:dyDescent="0.2">
      <c r="A311" s="110"/>
      <c r="B311" s="111" t="s">
        <v>16</v>
      </c>
      <c r="C311" s="108"/>
      <c r="D311" s="59"/>
      <c r="E311" s="59"/>
      <c r="F311" s="59"/>
    </row>
    <row r="312" spans="1:6" s="8" customFormat="1" ht="18.600000000000001" hidden="1" customHeight="1" x14ac:dyDescent="0.2">
      <c r="A312" s="110"/>
      <c r="B312" s="111" t="s">
        <v>17</v>
      </c>
      <c r="C312" s="108"/>
      <c r="D312" s="59"/>
      <c r="E312" s="59"/>
      <c r="F312" s="59"/>
    </row>
    <row r="313" spans="1:6" s="8" customFormat="1" ht="18" hidden="1" customHeight="1" x14ac:dyDescent="0.2">
      <c r="A313" s="110"/>
      <c r="B313" s="193" t="s">
        <v>18</v>
      </c>
      <c r="C313" s="194"/>
      <c r="D313" s="59"/>
      <c r="E313" s="59"/>
      <c r="F313" s="59"/>
    </row>
    <row r="314" spans="1:6" s="8" customFormat="1" ht="18.600000000000001" hidden="1" customHeight="1" x14ac:dyDescent="0.2">
      <c r="A314" s="110"/>
      <c r="B314" s="111" t="s">
        <v>19</v>
      </c>
      <c r="C314" s="108"/>
      <c r="D314" s="57"/>
      <c r="E314" s="57"/>
      <c r="F314" s="57"/>
    </row>
    <row r="315" spans="1:6" s="8" customFormat="1" ht="18.600000000000001" hidden="1" customHeight="1" x14ac:dyDescent="0.2">
      <c r="A315" s="114"/>
      <c r="B315" s="111" t="s">
        <v>20</v>
      </c>
      <c r="C315" s="108"/>
      <c r="D315" s="59"/>
      <c r="E315" s="59"/>
      <c r="F315" s="59"/>
    </row>
    <row r="316" spans="1:6" s="8" customFormat="1" ht="32.25" hidden="1" customHeight="1" x14ac:dyDescent="0.2">
      <c r="A316" s="115"/>
      <c r="B316" s="195" t="s">
        <v>21</v>
      </c>
      <c r="C316" s="196"/>
      <c r="D316" s="59"/>
      <c r="E316" s="59"/>
      <c r="F316" s="59"/>
    </row>
    <row r="317" spans="1:6" s="8" customFormat="1" ht="27.6" hidden="1" customHeight="1" x14ac:dyDescent="0.2">
      <c r="A317" s="115"/>
      <c r="B317" s="159" t="s">
        <v>22</v>
      </c>
      <c r="C317" s="160"/>
      <c r="D317" s="59"/>
      <c r="E317" s="59"/>
      <c r="F317" s="59"/>
    </row>
    <row r="318" spans="1:6" s="8" customFormat="1" ht="26.45" customHeight="1" x14ac:dyDescent="0.2">
      <c r="A318" s="115"/>
      <c r="B318" s="155" t="s">
        <v>23</v>
      </c>
      <c r="C318" s="155"/>
      <c r="D318" s="59">
        <v>1450000</v>
      </c>
      <c r="E318" s="59">
        <v>1540000</v>
      </c>
      <c r="F318" s="59">
        <f>E318-D318</f>
        <v>90000</v>
      </c>
    </row>
    <row r="319" spans="1:6" s="8" customFormat="1" ht="18.600000000000001" hidden="1" customHeight="1" x14ac:dyDescent="0.2">
      <c r="A319" s="115"/>
      <c r="B319" s="177" t="s">
        <v>24</v>
      </c>
      <c r="C319" s="177"/>
      <c r="D319" s="59"/>
      <c r="E319" s="59"/>
      <c r="F319" s="59"/>
    </row>
    <row r="320" spans="1:6" s="8" customFormat="1" ht="27.6" hidden="1" customHeight="1" x14ac:dyDescent="0.2">
      <c r="A320" s="115"/>
      <c r="B320" s="155" t="s">
        <v>25</v>
      </c>
      <c r="C320" s="155"/>
      <c r="D320" s="59"/>
      <c r="E320" s="59"/>
      <c r="F320" s="59"/>
    </row>
    <row r="321" spans="1:6" s="8" customFormat="1" ht="30" hidden="1" customHeight="1" x14ac:dyDescent="0.2">
      <c r="A321" s="115"/>
      <c r="B321" s="145" t="s">
        <v>26</v>
      </c>
      <c r="C321" s="145"/>
      <c r="D321" s="59"/>
      <c r="E321" s="59"/>
      <c r="F321" s="59"/>
    </row>
    <row r="322" spans="1:6" s="8" customFormat="1" ht="28.15" hidden="1" customHeight="1" x14ac:dyDescent="0.2">
      <c r="A322" s="115"/>
      <c r="B322" s="145" t="s">
        <v>27</v>
      </c>
      <c r="C322" s="145"/>
      <c r="D322" s="59"/>
      <c r="E322" s="59"/>
      <c r="F322" s="59"/>
    </row>
    <row r="323" spans="1:6" s="8" customFormat="1" ht="18.600000000000001" hidden="1" customHeight="1" x14ac:dyDescent="0.2">
      <c r="A323" s="115"/>
      <c r="B323" s="111" t="s">
        <v>28</v>
      </c>
      <c r="C323" s="108"/>
      <c r="D323" s="59"/>
      <c r="E323" s="59"/>
      <c r="F323" s="59"/>
    </row>
    <row r="324" spans="1:6" s="8" customFormat="1" ht="18.600000000000001" customHeight="1" x14ac:dyDescent="0.2">
      <c r="A324" s="114"/>
      <c r="B324" s="111" t="s">
        <v>29</v>
      </c>
      <c r="C324" s="108"/>
      <c r="D324" s="59">
        <v>350000</v>
      </c>
      <c r="E324" s="59">
        <v>360000</v>
      </c>
      <c r="F324" s="59">
        <f>E324-D324</f>
        <v>10000</v>
      </c>
    </row>
    <row r="325" spans="1:6" s="8" customFormat="1" ht="15" hidden="1" customHeight="1" x14ac:dyDescent="0.2">
      <c r="A325" s="110" t="s">
        <v>30</v>
      </c>
      <c r="B325" s="108"/>
      <c r="C325" s="116"/>
      <c r="D325" s="109"/>
      <c r="E325" s="109"/>
      <c r="F325" s="109"/>
    </row>
    <row r="326" spans="1:6" s="8" customFormat="1" ht="14.45" hidden="1" customHeight="1" x14ac:dyDescent="0.2">
      <c r="A326" s="114"/>
      <c r="B326" s="41" t="s">
        <v>31</v>
      </c>
      <c r="C326" s="108"/>
      <c r="D326" s="57"/>
      <c r="E326" s="57"/>
      <c r="F326" s="57"/>
    </row>
    <row r="327" spans="1:6" s="8" customFormat="1" ht="18.600000000000001" hidden="1" customHeight="1" x14ac:dyDescent="0.2">
      <c r="A327" s="110" t="s">
        <v>32</v>
      </c>
      <c r="B327" s="108"/>
      <c r="C327" s="41"/>
      <c r="D327" s="109"/>
      <c r="E327" s="109"/>
      <c r="F327" s="109"/>
    </row>
    <row r="328" spans="1:6" s="8" customFormat="1" ht="16.5" hidden="1" customHeight="1" x14ac:dyDescent="0.2">
      <c r="A328" s="110"/>
      <c r="B328" s="41" t="s">
        <v>33</v>
      </c>
      <c r="C328" s="108"/>
      <c r="D328" s="57"/>
      <c r="E328" s="57"/>
      <c r="F328" s="57"/>
    </row>
    <row r="329" spans="1:6" s="8" customFormat="1" ht="12.6" hidden="1" customHeight="1" x14ac:dyDescent="0.2">
      <c r="A329" s="110" t="s">
        <v>90</v>
      </c>
      <c r="B329" s="108"/>
      <c r="C329" s="41"/>
      <c r="D329" s="109"/>
      <c r="E329" s="109"/>
      <c r="F329" s="109"/>
    </row>
    <row r="330" spans="1:6" s="8" customFormat="1" hidden="1" x14ac:dyDescent="0.2">
      <c r="A330" s="110"/>
      <c r="B330" s="108" t="s">
        <v>34</v>
      </c>
      <c r="C330" s="41"/>
      <c r="D330" s="57"/>
      <c r="E330" s="57"/>
      <c r="F330" s="57"/>
    </row>
    <row r="331" spans="1:6" s="26" customFormat="1" ht="12.75" hidden="1" x14ac:dyDescent="0.25">
      <c r="A331" s="117"/>
      <c r="B331" s="178" t="s">
        <v>91</v>
      </c>
      <c r="C331" s="164"/>
      <c r="D331" s="109"/>
      <c r="E331" s="109"/>
      <c r="F331" s="109"/>
    </row>
    <row r="332" spans="1:6" s="26" customFormat="1" ht="33" hidden="1" customHeight="1" x14ac:dyDescent="0.25">
      <c r="A332" s="117"/>
      <c r="B332" s="118"/>
      <c r="C332" s="118" t="s">
        <v>36</v>
      </c>
      <c r="D332" s="57"/>
      <c r="E332" s="57"/>
      <c r="F332" s="57"/>
    </row>
    <row r="333" spans="1:6" s="8" customFormat="1" ht="15" hidden="1" customHeight="1" x14ac:dyDescent="0.2">
      <c r="A333" s="110"/>
      <c r="B333" s="111" t="s">
        <v>37</v>
      </c>
      <c r="C333" s="108"/>
      <c r="D333" s="59"/>
      <c r="E333" s="59"/>
      <c r="F333" s="59"/>
    </row>
    <row r="334" spans="1:6" s="8" customFormat="1" ht="27" customHeight="1" x14ac:dyDescent="0.2">
      <c r="A334" s="144" t="s">
        <v>92</v>
      </c>
      <c r="B334" s="144"/>
      <c r="C334" s="144"/>
      <c r="D334" s="109">
        <f t="shared" ref="D334:E334" si="138">D336+D337+D335</f>
        <v>-264500</v>
      </c>
      <c r="E334" s="109">
        <f t="shared" si="138"/>
        <v>-264500</v>
      </c>
      <c r="F334" s="109">
        <f t="shared" ref="F334" si="139">F336+F337+F335</f>
        <v>0</v>
      </c>
    </row>
    <row r="335" spans="1:6" s="8" customFormat="1" ht="18.600000000000001" hidden="1" customHeight="1" x14ac:dyDescent="0.2">
      <c r="A335" s="104"/>
      <c r="B335" s="111" t="s">
        <v>38</v>
      </c>
      <c r="C335" s="108"/>
      <c r="D335" s="57"/>
      <c r="E335" s="57"/>
      <c r="F335" s="57"/>
    </row>
    <row r="336" spans="1:6" s="8" customFormat="1" ht="25.5" customHeight="1" x14ac:dyDescent="0.2">
      <c r="A336" s="104"/>
      <c r="B336" s="145" t="s">
        <v>93</v>
      </c>
      <c r="C336" s="145"/>
      <c r="D336" s="59">
        <v>-264500</v>
      </c>
      <c r="E336" s="59">
        <v>-264500</v>
      </c>
      <c r="F336" s="59">
        <f>E336-D336</f>
        <v>0</v>
      </c>
    </row>
    <row r="337" spans="1:6" s="8" customFormat="1" ht="18.600000000000001" hidden="1" customHeight="1" x14ac:dyDescent="0.2">
      <c r="A337" s="104"/>
      <c r="B337" s="111" t="s">
        <v>40</v>
      </c>
      <c r="C337" s="108"/>
      <c r="D337" s="59"/>
      <c r="E337" s="59"/>
      <c r="F337" s="59"/>
    </row>
    <row r="338" spans="1:6" s="23" customFormat="1" ht="13.9" hidden="1" customHeight="1" x14ac:dyDescent="0.25">
      <c r="A338" s="117" t="s">
        <v>45</v>
      </c>
      <c r="B338" s="119"/>
      <c r="C338" s="120"/>
      <c r="D338" s="121"/>
      <c r="E338" s="121"/>
      <c r="F338" s="121"/>
    </row>
    <row r="339" spans="1:6" s="25" customFormat="1" ht="22.15" hidden="1" customHeight="1" x14ac:dyDescent="0.25">
      <c r="A339" s="146" t="s">
        <v>94</v>
      </c>
      <c r="B339" s="146"/>
      <c r="C339" s="146"/>
      <c r="D339" s="121"/>
      <c r="E339" s="121"/>
      <c r="F339" s="121"/>
    </row>
    <row r="340" spans="1:6" s="25" customFormat="1" ht="30.75" hidden="1" customHeight="1" x14ac:dyDescent="0.25">
      <c r="A340" s="122"/>
      <c r="B340" s="176" t="s">
        <v>95</v>
      </c>
      <c r="C340" s="176"/>
      <c r="D340" s="121"/>
      <c r="E340" s="121"/>
      <c r="F340" s="121"/>
    </row>
    <row r="341" spans="1:6" s="25" customFormat="1" ht="30.75" hidden="1" customHeight="1" x14ac:dyDescent="0.2">
      <c r="A341" s="122"/>
      <c r="B341" s="123"/>
      <c r="C341" s="95" t="s">
        <v>46</v>
      </c>
      <c r="D341" s="59"/>
      <c r="E341" s="59"/>
      <c r="F341" s="59"/>
    </row>
    <row r="342" spans="1:6" s="23" customFormat="1" ht="18" hidden="1" customHeight="1" x14ac:dyDescent="0.25">
      <c r="A342" s="117" t="s">
        <v>49</v>
      </c>
      <c r="B342" s="95"/>
      <c r="C342" s="95"/>
      <c r="D342" s="109"/>
      <c r="E342" s="109"/>
      <c r="F342" s="109"/>
    </row>
    <row r="343" spans="1:6" s="25" customFormat="1" ht="29.25" hidden="1" customHeight="1" x14ac:dyDescent="0.25">
      <c r="A343" s="117"/>
      <c r="B343" s="155" t="s">
        <v>50</v>
      </c>
      <c r="C343" s="155"/>
      <c r="D343" s="57"/>
      <c r="E343" s="57"/>
      <c r="F343" s="57"/>
    </row>
    <row r="344" spans="1:6" s="25" customFormat="1" ht="23.45" hidden="1" customHeight="1" x14ac:dyDescent="0.2">
      <c r="A344" s="117"/>
      <c r="B344" s="155" t="s">
        <v>51</v>
      </c>
      <c r="C344" s="164"/>
      <c r="D344" s="59"/>
      <c r="E344" s="59"/>
      <c r="F344" s="59"/>
    </row>
    <row r="345" spans="1:6" s="8" customFormat="1" ht="15.6" customHeight="1" x14ac:dyDescent="0.2">
      <c r="A345" s="106" t="s">
        <v>158</v>
      </c>
      <c r="B345" s="41"/>
      <c r="C345" s="41"/>
      <c r="D345" s="121">
        <f t="shared" ref="D345:F345" si="140">D349</f>
        <v>18860771</v>
      </c>
      <c r="E345" s="121">
        <f t="shared" ref="E345" si="141">E349</f>
        <v>18860771</v>
      </c>
      <c r="F345" s="121">
        <f t="shared" si="140"/>
        <v>0</v>
      </c>
    </row>
    <row r="346" spans="1:6" s="8" customFormat="1" ht="18.600000000000001" hidden="1" customHeight="1" x14ac:dyDescent="0.2">
      <c r="A346" s="106" t="s">
        <v>96</v>
      </c>
      <c r="B346" s="41"/>
      <c r="C346" s="41"/>
      <c r="D346" s="121"/>
      <c r="E346" s="121"/>
      <c r="F346" s="121"/>
    </row>
    <row r="347" spans="1:6" s="8" customFormat="1" ht="18.600000000000001" hidden="1" customHeight="1" x14ac:dyDescent="0.2">
      <c r="A347" s="106"/>
      <c r="B347" s="41" t="s">
        <v>54</v>
      </c>
      <c r="C347" s="41"/>
      <c r="D347" s="59"/>
      <c r="E347" s="59"/>
      <c r="F347" s="59"/>
    </row>
    <row r="348" spans="1:6" s="8" customFormat="1" ht="45.6" hidden="1" customHeight="1" x14ac:dyDescent="0.2">
      <c r="A348" s="106"/>
      <c r="B348" s="163" t="s">
        <v>97</v>
      </c>
      <c r="C348" s="163"/>
      <c r="D348" s="57"/>
      <c r="E348" s="57"/>
      <c r="F348" s="57"/>
    </row>
    <row r="349" spans="1:6" s="8" customFormat="1" x14ac:dyDescent="0.2">
      <c r="A349" s="106"/>
      <c r="B349" s="111" t="s">
        <v>58</v>
      </c>
      <c r="C349" s="108"/>
      <c r="D349" s="59">
        <v>18860771</v>
      </c>
      <c r="E349" s="59">
        <v>18860771</v>
      </c>
      <c r="F349" s="59">
        <f>E349-D349</f>
        <v>0</v>
      </c>
    </row>
    <row r="350" spans="1:6" s="8" customFormat="1" ht="39" hidden="1" customHeight="1" x14ac:dyDescent="0.2">
      <c r="A350" s="106"/>
      <c r="B350" s="145" t="s">
        <v>59</v>
      </c>
      <c r="C350" s="145"/>
      <c r="D350" s="57"/>
      <c r="E350" s="57"/>
      <c r="F350" s="57"/>
    </row>
    <row r="351" spans="1:6" s="8" customFormat="1" ht="18" hidden="1" customHeight="1" x14ac:dyDescent="0.2">
      <c r="A351" s="106"/>
      <c r="B351" s="145" t="s">
        <v>61</v>
      </c>
      <c r="C351" s="145"/>
      <c r="D351" s="59"/>
      <c r="E351" s="59"/>
      <c r="F351" s="59"/>
    </row>
    <row r="352" spans="1:6" s="8" customFormat="1" ht="30.6" hidden="1" customHeight="1" x14ac:dyDescent="0.2">
      <c r="A352" s="106"/>
      <c r="B352" s="155" t="s">
        <v>71</v>
      </c>
      <c r="C352" s="164"/>
      <c r="D352" s="57"/>
      <c r="E352" s="57"/>
      <c r="F352" s="57"/>
    </row>
    <row r="353" spans="1:6" s="45" customFormat="1" ht="18" x14ac:dyDescent="0.25">
      <c r="A353" s="142" t="s">
        <v>155</v>
      </c>
      <c r="B353" s="164"/>
      <c r="C353" s="164"/>
      <c r="D353" s="103">
        <f t="shared" ref="D353:F353" si="142">D375+D360</f>
        <v>524500</v>
      </c>
      <c r="E353" s="103">
        <f t="shared" ref="E353" si="143">E375+E360</f>
        <v>524500</v>
      </c>
      <c r="F353" s="103">
        <f t="shared" si="142"/>
        <v>0</v>
      </c>
    </row>
    <row r="354" spans="1:6" s="8" customFormat="1" ht="13.9" hidden="1" customHeight="1" x14ac:dyDescent="0.2">
      <c r="A354" s="9" t="s">
        <v>99</v>
      </c>
      <c r="B354" s="10"/>
      <c r="C354" s="11"/>
      <c r="D354" s="53">
        <f t="shared" ref="D354:F355" si="144">D355</f>
        <v>264500</v>
      </c>
      <c r="E354" s="53">
        <f t="shared" si="144"/>
        <v>264500</v>
      </c>
      <c r="F354" s="53">
        <f t="shared" si="144"/>
        <v>0</v>
      </c>
    </row>
    <row r="355" spans="1:6" s="8" customFormat="1" ht="14.45" hidden="1" customHeight="1" x14ac:dyDescent="0.2">
      <c r="A355" s="16" t="s">
        <v>100</v>
      </c>
      <c r="B355" s="17"/>
      <c r="C355" s="18"/>
      <c r="D355" s="53">
        <f t="shared" si="144"/>
        <v>264500</v>
      </c>
      <c r="E355" s="53">
        <f t="shared" si="144"/>
        <v>264500</v>
      </c>
      <c r="F355" s="53">
        <f t="shared" si="144"/>
        <v>0</v>
      </c>
    </row>
    <row r="356" spans="1:6" s="8" customFormat="1" ht="18.600000000000001" hidden="1" customHeight="1" x14ac:dyDescent="0.2">
      <c r="A356" s="16" t="s">
        <v>101</v>
      </c>
      <c r="B356" s="18"/>
      <c r="C356" s="18"/>
      <c r="D356" s="53">
        <f t="shared" ref="D356:E356" si="145">D357+D360</f>
        <v>264500</v>
      </c>
      <c r="E356" s="53">
        <f t="shared" si="145"/>
        <v>264500</v>
      </c>
      <c r="F356" s="53">
        <f t="shared" ref="F356" si="146">F357+F360</f>
        <v>0</v>
      </c>
    </row>
    <row r="357" spans="1:6" s="8" customFormat="1" hidden="1" x14ac:dyDescent="0.2">
      <c r="A357" s="20" t="s">
        <v>102</v>
      </c>
      <c r="B357" s="15"/>
      <c r="C357" s="18"/>
      <c r="D357" s="53">
        <f t="shared" ref="D357:F358" si="147">D358</f>
        <v>0</v>
      </c>
      <c r="E357" s="53">
        <f t="shared" si="147"/>
        <v>0</v>
      </c>
      <c r="F357" s="53">
        <f t="shared" si="147"/>
        <v>0</v>
      </c>
    </row>
    <row r="358" spans="1:6" s="26" customFormat="1" ht="27.6" hidden="1" customHeight="1" x14ac:dyDescent="0.25">
      <c r="A358" s="21"/>
      <c r="B358" s="172" t="s">
        <v>103</v>
      </c>
      <c r="C358" s="173"/>
      <c r="D358" s="56">
        <f t="shared" si="147"/>
        <v>0</v>
      </c>
      <c r="E358" s="56">
        <f t="shared" si="147"/>
        <v>0</v>
      </c>
      <c r="F358" s="56">
        <f t="shared" si="147"/>
        <v>0</v>
      </c>
    </row>
    <row r="359" spans="1:6" s="26" customFormat="1" ht="27" hidden="1" customHeight="1" x14ac:dyDescent="0.25">
      <c r="A359" s="21"/>
      <c r="B359" s="27"/>
      <c r="C359" s="27" t="s">
        <v>35</v>
      </c>
      <c r="D359" s="55"/>
      <c r="E359" s="55"/>
      <c r="F359" s="55"/>
    </row>
    <row r="360" spans="1:6" s="8" customFormat="1" ht="18.600000000000001" customHeight="1" x14ac:dyDescent="0.2">
      <c r="A360" s="12" t="s">
        <v>174</v>
      </c>
      <c r="B360" s="13"/>
      <c r="C360" s="13"/>
      <c r="D360" s="53">
        <f t="shared" ref="D360:F360" si="148">D361</f>
        <v>264500</v>
      </c>
      <c r="E360" s="53">
        <f t="shared" si="148"/>
        <v>264500</v>
      </c>
      <c r="F360" s="53">
        <f t="shared" si="148"/>
        <v>0</v>
      </c>
    </row>
    <row r="361" spans="1:6" s="8" customFormat="1" ht="16.149999999999999" customHeight="1" x14ac:dyDescent="0.2">
      <c r="A361" s="18"/>
      <c r="B361" s="14" t="s">
        <v>39</v>
      </c>
      <c r="C361" s="14"/>
      <c r="D361" s="54">
        <v>264500</v>
      </c>
      <c r="E361" s="54">
        <v>264500</v>
      </c>
      <c r="F361" s="54">
        <f>E361-D361</f>
        <v>0</v>
      </c>
    </row>
    <row r="362" spans="1:6" s="8" customFormat="1" ht="18.600000000000001" hidden="1" customHeight="1" x14ac:dyDescent="0.2">
      <c r="A362" s="20" t="s">
        <v>41</v>
      </c>
      <c r="B362" s="28"/>
      <c r="C362" s="29"/>
      <c r="D362" s="53">
        <f t="shared" ref="D362:F362" si="149">D363</f>
        <v>0</v>
      </c>
      <c r="E362" s="53">
        <f t="shared" si="149"/>
        <v>0</v>
      </c>
      <c r="F362" s="53">
        <f t="shared" si="149"/>
        <v>0</v>
      </c>
    </row>
    <row r="363" spans="1:6" s="8" customFormat="1" ht="18.600000000000001" hidden="1" customHeight="1" x14ac:dyDescent="0.2">
      <c r="A363" s="20" t="s">
        <v>42</v>
      </c>
      <c r="B363" s="15"/>
      <c r="C363" s="18"/>
      <c r="D363" s="53">
        <f t="shared" ref="D363:E363" si="150">D364+D365</f>
        <v>0</v>
      </c>
      <c r="E363" s="53">
        <f t="shared" si="150"/>
        <v>0</v>
      </c>
      <c r="F363" s="53">
        <f t="shared" ref="F363" si="151">F364+F365</f>
        <v>0</v>
      </c>
    </row>
    <row r="364" spans="1:6" s="8" customFormat="1" ht="18.600000000000001" hidden="1" customHeight="1" x14ac:dyDescent="0.2">
      <c r="A364" s="20"/>
      <c r="B364" s="18" t="s">
        <v>43</v>
      </c>
      <c r="C364" s="15"/>
      <c r="D364" s="54"/>
      <c r="E364" s="54"/>
      <c r="F364" s="54"/>
    </row>
    <row r="365" spans="1:6" s="8" customFormat="1" ht="18.600000000000001" hidden="1" customHeight="1" x14ac:dyDescent="0.2">
      <c r="A365" s="20"/>
      <c r="B365" s="18" t="s">
        <v>44</v>
      </c>
      <c r="C365" s="15"/>
      <c r="D365" s="54"/>
      <c r="E365" s="54"/>
      <c r="F365" s="54"/>
    </row>
    <row r="366" spans="1:6" s="25" customFormat="1" ht="18" hidden="1" customHeight="1" x14ac:dyDescent="0.25">
      <c r="A366" s="21" t="s">
        <v>105</v>
      </c>
      <c r="B366" s="30"/>
      <c r="C366" s="31"/>
      <c r="D366" s="56">
        <f t="shared" ref="D366:F366" si="152">D367</f>
        <v>0</v>
      </c>
      <c r="E366" s="56">
        <f t="shared" si="152"/>
        <v>0</v>
      </c>
      <c r="F366" s="56">
        <f t="shared" si="152"/>
        <v>0</v>
      </c>
    </row>
    <row r="367" spans="1:6" s="25" customFormat="1" ht="26.25" hidden="1" customHeight="1" x14ac:dyDescent="0.25">
      <c r="A367" s="174" t="s">
        <v>106</v>
      </c>
      <c r="B367" s="174"/>
      <c r="C367" s="174"/>
      <c r="D367" s="56">
        <f t="shared" ref="D367:E367" si="153">D368+D370</f>
        <v>0</v>
      </c>
      <c r="E367" s="56">
        <f t="shared" si="153"/>
        <v>0</v>
      </c>
      <c r="F367" s="56">
        <f t="shared" ref="F367" si="154">F368+F370</f>
        <v>0</v>
      </c>
    </row>
    <row r="368" spans="1:6" s="25" customFormat="1" ht="30.75" hidden="1" customHeight="1" x14ac:dyDescent="0.25">
      <c r="A368" s="32"/>
      <c r="B368" s="175" t="s">
        <v>107</v>
      </c>
      <c r="C368" s="175"/>
      <c r="D368" s="56">
        <f t="shared" ref="D368:F368" si="155">D369</f>
        <v>0</v>
      </c>
      <c r="E368" s="56">
        <f t="shared" si="155"/>
        <v>0</v>
      </c>
      <c r="F368" s="56">
        <f t="shared" si="155"/>
        <v>0</v>
      </c>
    </row>
    <row r="369" spans="1:6" s="25" customFormat="1" ht="30.75" hidden="1" customHeight="1" x14ac:dyDescent="0.25">
      <c r="A369" s="32"/>
      <c r="B369" s="33"/>
      <c r="C369" s="34" t="s">
        <v>47</v>
      </c>
      <c r="D369" s="57"/>
      <c r="E369" s="57"/>
      <c r="F369" s="57"/>
    </row>
    <row r="370" spans="1:6" s="25" customFormat="1" ht="18" hidden="1" customHeight="1" x14ac:dyDescent="0.25">
      <c r="A370" s="21"/>
      <c r="B370" s="153" t="s">
        <v>48</v>
      </c>
      <c r="C370" s="153"/>
      <c r="D370" s="57"/>
      <c r="E370" s="57"/>
      <c r="F370" s="57"/>
    </row>
    <row r="371" spans="1:6" s="8" customFormat="1" ht="18.600000000000001" hidden="1" customHeight="1" x14ac:dyDescent="0.2">
      <c r="A371" s="16" t="s">
        <v>108</v>
      </c>
      <c r="B371" s="18"/>
      <c r="C371" s="18"/>
      <c r="D371" s="56"/>
      <c r="E371" s="56"/>
      <c r="F371" s="56"/>
    </row>
    <row r="372" spans="1:6" s="8" customFormat="1" ht="42" hidden="1" customHeight="1" x14ac:dyDescent="0.2">
      <c r="A372" s="16"/>
      <c r="B372" s="148" t="s">
        <v>55</v>
      </c>
      <c r="C372" s="148"/>
      <c r="D372" s="57"/>
      <c r="E372" s="57"/>
      <c r="F372" s="57"/>
    </row>
    <row r="373" spans="1:6" s="23" customFormat="1" ht="15" hidden="1" customHeight="1" x14ac:dyDescent="0.2">
      <c r="A373" s="24"/>
      <c r="B373" s="161" t="s">
        <v>56</v>
      </c>
      <c r="C373" s="161"/>
      <c r="D373" s="57"/>
      <c r="E373" s="57"/>
      <c r="F373" s="57"/>
    </row>
    <row r="374" spans="1:6" s="23" customFormat="1" ht="65.45" hidden="1" customHeight="1" x14ac:dyDescent="0.25">
      <c r="A374" s="24"/>
      <c r="B374" s="162" t="s">
        <v>57</v>
      </c>
      <c r="C374" s="151"/>
      <c r="D374" s="57"/>
      <c r="E374" s="57"/>
      <c r="F374" s="57"/>
    </row>
    <row r="375" spans="1:6" s="8" customFormat="1" ht="14.25" customHeight="1" x14ac:dyDescent="0.2">
      <c r="A375" s="199" t="s">
        <v>158</v>
      </c>
      <c r="B375" s="200"/>
      <c r="C375" s="201"/>
      <c r="D375" s="53">
        <f t="shared" ref="D375:E375" si="156">D376+D377+D381+D385+D386</f>
        <v>260000</v>
      </c>
      <c r="E375" s="53">
        <f t="shared" si="156"/>
        <v>260000</v>
      </c>
      <c r="F375" s="53">
        <f t="shared" ref="F375" si="157">F376+F377+F381+F385+F386</f>
        <v>0</v>
      </c>
    </row>
    <row r="376" spans="1:6" s="8" customFormat="1" ht="32.450000000000003" hidden="1" customHeight="1" x14ac:dyDescent="0.2">
      <c r="A376" s="16"/>
      <c r="B376" s="197" t="s">
        <v>60</v>
      </c>
      <c r="C376" s="198"/>
      <c r="D376" s="54"/>
      <c r="E376" s="54"/>
      <c r="F376" s="54"/>
    </row>
    <row r="377" spans="1:6" s="8" customFormat="1" ht="30.75" hidden="1" customHeight="1" x14ac:dyDescent="0.2">
      <c r="A377" s="16"/>
      <c r="B377" s="152" t="s">
        <v>62</v>
      </c>
      <c r="C377" s="152"/>
      <c r="D377" s="53"/>
      <c r="E377" s="53"/>
      <c r="F377" s="53"/>
    </row>
    <row r="378" spans="1:6" s="8" customFormat="1" ht="48" hidden="1" customHeight="1" x14ac:dyDescent="0.2">
      <c r="A378" s="16"/>
      <c r="B378" s="35"/>
      <c r="C378" s="19" t="s">
        <v>63</v>
      </c>
      <c r="D378" s="57"/>
      <c r="E378" s="57"/>
      <c r="F378" s="57"/>
    </row>
    <row r="379" spans="1:6" s="8" customFormat="1" ht="28.5" hidden="1" customHeight="1" x14ac:dyDescent="0.2">
      <c r="A379" s="16"/>
      <c r="B379" s="35"/>
      <c r="C379" s="19" t="s">
        <v>64</v>
      </c>
      <c r="D379" s="57"/>
      <c r="E379" s="57"/>
      <c r="F379" s="57"/>
    </row>
    <row r="380" spans="1:6" s="8" customFormat="1" ht="31.15" hidden="1" customHeight="1" x14ac:dyDescent="0.2">
      <c r="A380" s="16"/>
      <c r="B380" s="35"/>
      <c r="C380" s="19" t="s">
        <v>65</v>
      </c>
      <c r="D380" s="57"/>
      <c r="E380" s="57"/>
      <c r="F380" s="57"/>
    </row>
    <row r="381" spans="1:6" s="8" customFormat="1" ht="44.25" hidden="1" customHeight="1" x14ac:dyDescent="0.2">
      <c r="A381" s="16"/>
      <c r="B381" s="152" t="s">
        <v>66</v>
      </c>
      <c r="C381" s="152"/>
      <c r="D381" s="53"/>
      <c r="E381" s="53"/>
      <c r="F381" s="53"/>
    </row>
    <row r="382" spans="1:6" s="8" customFormat="1" ht="45" hidden="1" customHeight="1" x14ac:dyDescent="0.2">
      <c r="A382" s="16"/>
      <c r="B382" s="35"/>
      <c r="C382" s="19" t="s">
        <v>67</v>
      </c>
      <c r="D382" s="57"/>
      <c r="E382" s="57"/>
      <c r="F382" s="57"/>
    </row>
    <row r="383" spans="1:6" s="8" customFormat="1" ht="43.15" hidden="1" customHeight="1" x14ac:dyDescent="0.2">
      <c r="A383" s="16"/>
      <c r="B383" s="35"/>
      <c r="C383" s="19" t="s">
        <v>68</v>
      </c>
      <c r="D383" s="57"/>
      <c r="E383" s="57"/>
      <c r="F383" s="57"/>
    </row>
    <row r="384" spans="1:6" s="8" customFormat="1" ht="25.5" hidden="1" customHeight="1" x14ac:dyDescent="0.2">
      <c r="A384" s="16"/>
      <c r="B384" s="35"/>
      <c r="C384" s="19" t="s">
        <v>69</v>
      </c>
      <c r="D384" s="57"/>
      <c r="E384" s="57"/>
      <c r="F384" s="57"/>
    </row>
    <row r="385" spans="1:6" s="8" customFormat="1" ht="14.25" customHeight="1" x14ac:dyDescent="0.2">
      <c r="A385" s="16"/>
      <c r="B385" s="197" t="s">
        <v>70</v>
      </c>
      <c r="C385" s="198"/>
      <c r="D385" s="57">
        <v>260000</v>
      </c>
      <c r="E385" s="57">
        <v>260000</v>
      </c>
      <c r="F385" s="141">
        <f>E385-D385</f>
        <v>0</v>
      </c>
    </row>
    <row r="386" spans="1:6" s="8" customFormat="1" ht="31.5" hidden="1" customHeight="1" x14ac:dyDescent="0.2">
      <c r="A386" s="16"/>
      <c r="B386" s="153" t="s">
        <v>110</v>
      </c>
      <c r="C386" s="154"/>
      <c r="D386" s="57"/>
      <c r="E386" s="57"/>
      <c r="F386" s="57"/>
    </row>
    <row r="387" spans="1:6" s="8" customFormat="1" ht="42" hidden="1" customHeight="1" x14ac:dyDescent="0.2">
      <c r="A387" s="150" t="s">
        <v>111</v>
      </c>
      <c r="B387" s="150"/>
      <c r="C387" s="150"/>
      <c r="D387" s="56">
        <f t="shared" ref="D387:E387" si="158">D388+D391+D394+D397+D402+D405+D410+D415+D420+D425+D430+D435+D439+D444</f>
        <v>0</v>
      </c>
      <c r="E387" s="56">
        <f t="shared" si="158"/>
        <v>0</v>
      </c>
      <c r="F387" s="56">
        <f t="shared" ref="F387" si="159">F388+F391+F394+F397+F402+F405+F410+F415+F420+F425+F430+F435+F439+F444</f>
        <v>0</v>
      </c>
    </row>
    <row r="388" spans="1:6" s="8" customFormat="1" ht="19.5" hidden="1" customHeight="1" x14ac:dyDescent="0.2">
      <c r="A388" s="36"/>
      <c r="B388" s="152" t="s">
        <v>112</v>
      </c>
      <c r="C388" s="152"/>
      <c r="D388" s="56">
        <f t="shared" ref="D388:F388" si="160">D389+D390</f>
        <v>0</v>
      </c>
      <c r="E388" s="56">
        <f t="shared" ref="E388" si="161">E389+E390</f>
        <v>0</v>
      </c>
      <c r="F388" s="56">
        <f t="shared" si="160"/>
        <v>0</v>
      </c>
    </row>
    <row r="389" spans="1:6" s="8" customFormat="1" ht="18.600000000000001" hidden="1" customHeight="1" x14ac:dyDescent="0.2">
      <c r="A389" s="36"/>
      <c r="B389" s="35"/>
      <c r="C389" s="18" t="s">
        <v>72</v>
      </c>
      <c r="D389" s="59"/>
      <c r="E389" s="59"/>
      <c r="F389" s="59"/>
    </row>
    <row r="390" spans="1:6" s="40" customFormat="1" ht="18.600000000000001" hidden="1" customHeight="1" x14ac:dyDescent="0.2">
      <c r="A390" s="37"/>
      <c r="B390" s="38"/>
      <c r="C390" s="39" t="s">
        <v>73</v>
      </c>
      <c r="D390" s="58"/>
      <c r="E390" s="58"/>
      <c r="F390" s="58"/>
    </row>
    <row r="391" spans="1:6" s="40" customFormat="1" ht="29.25" hidden="1" customHeight="1" x14ac:dyDescent="0.2">
      <c r="A391" s="37"/>
      <c r="B391" s="155" t="s">
        <v>113</v>
      </c>
      <c r="C391" s="155"/>
      <c r="D391" s="56">
        <f t="shared" ref="D391:F391" si="162">D392+D393</f>
        <v>0</v>
      </c>
      <c r="E391" s="56">
        <f t="shared" ref="E391" si="163">E392+E393</f>
        <v>0</v>
      </c>
      <c r="F391" s="56">
        <f t="shared" si="162"/>
        <v>0</v>
      </c>
    </row>
    <row r="392" spans="1:6" s="40" customFormat="1" ht="18.600000000000001" hidden="1" customHeight="1" x14ac:dyDescent="0.2">
      <c r="A392" s="37"/>
      <c r="B392" s="38"/>
      <c r="C392" s="41" t="s">
        <v>72</v>
      </c>
      <c r="D392" s="59"/>
      <c r="E392" s="59"/>
      <c r="F392" s="59"/>
    </row>
    <row r="393" spans="1:6" s="40" customFormat="1" ht="18.600000000000001" hidden="1" customHeight="1" x14ac:dyDescent="0.2">
      <c r="A393" s="37"/>
      <c r="B393" s="38"/>
      <c r="C393" s="39" t="s">
        <v>73</v>
      </c>
      <c r="D393" s="58"/>
      <c r="E393" s="58"/>
      <c r="F393" s="58"/>
    </row>
    <row r="394" spans="1:6" s="40" customFormat="1" ht="33" hidden="1" customHeight="1" x14ac:dyDescent="0.2">
      <c r="A394" s="37"/>
      <c r="B394" s="145" t="s">
        <v>114</v>
      </c>
      <c r="C394" s="145"/>
      <c r="D394" s="56">
        <f t="shared" ref="D394:F394" si="164">D395+D396</f>
        <v>0</v>
      </c>
      <c r="E394" s="56">
        <f t="shared" ref="E394" si="165">E395+E396</f>
        <v>0</v>
      </c>
      <c r="F394" s="56">
        <f t="shared" si="164"/>
        <v>0</v>
      </c>
    </row>
    <row r="395" spans="1:6" s="40" customFormat="1" ht="18.600000000000001" hidden="1" customHeight="1" x14ac:dyDescent="0.2">
      <c r="A395" s="37"/>
      <c r="B395" s="38"/>
      <c r="C395" s="41" t="s">
        <v>72</v>
      </c>
      <c r="D395" s="59"/>
      <c r="E395" s="59"/>
      <c r="F395" s="59"/>
    </row>
    <row r="396" spans="1:6" s="40" customFormat="1" ht="18.600000000000001" hidden="1" customHeight="1" x14ac:dyDescent="0.2">
      <c r="A396" s="37"/>
      <c r="B396" s="38"/>
      <c r="C396" s="39" t="s">
        <v>73</v>
      </c>
      <c r="D396" s="58"/>
      <c r="E396" s="58"/>
      <c r="F396" s="58"/>
    </row>
    <row r="397" spans="1:6" s="8" customFormat="1" ht="30" hidden="1" customHeight="1" x14ac:dyDescent="0.2">
      <c r="A397" s="36"/>
      <c r="B397" s="152" t="s">
        <v>115</v>
      </c>
      <c r="C397" s="152"/>
      <c r="D397" s="56">
        <f t="shared" ref="D397:E397" si="166">D398+D399+D400+D401</f>
        <v>0</v>
      </c>
      <c r="E397" s="56">
        <f t="shared" si="166"/>
        <v>0</v>
      </c>
      <c r="F397" s="56">
        <f t="shared" ref="F397" si="167">F398+F399+F400+F401</f>
        <v>0</v>
      </c>
    </row>
    <row r="398" spans="1:6" s="8" customFormat="1" ht="18.600000000000001" hidden="1" customHeight="1" x14ac:dyDescent="0.2">
      <c r="A398" s="36"/>
      <c r="B398" s="35"/>
      <c r="C398" s="18" t="s">
        <v>74</v>
      </c>
      <c r="D398" s="59"/>
      <c r="E398" s="59"/>
      <c r="F398" s="59"/>
    </row>
    <row r="399" spans="1:6" s="8" customFormat="1" ht="18.600000000000001" hidden="1" customHeight="1" x14ac:dyDescent="0.2">
      <c r="A399" s="36"/>
      <c r="B399" s="35"/>
      <c r="C399" s="18" t="s">
        <v>72</v>
      </c>
      <c r="D399" s="58"/>
      <c r="E399" s="58"/>
      <c r="F399" s="58"/>
    </row>
    <row r="400" spans="1:6" s="8" customFormat="1" ht="18.600000000000001" hidden="1" customHeight="1" x14ac:dyDescent="0.2">
      <c r="A400" s="36"/>
      <c r="B400" s="35"/>
      <c r="C400" s="18" t="s">
        <v>75</v>
      </c>
      <c r="D400" s="59"/>
      <c r="E400" s="59"/>
      <c r="F400" s="59"/>
    </row>
    <row r="401" spans="1:6" s="8" customFormat="1" ht="18.600000000000001" hidden="1" customHeight="1" x14ac:dyDescent="0.2">
      <c r="A401" s="36"/>
      <c r="B401" s="35"/>
      <c r="C401" s="22" t="s">
        <v>73</v>
      </c>
      <c r="D401" s="58"/>
      <c r="E401" s="58"/>
      <c r="F401" s="58"/>
    </row>
    <row r="402" spans="1:6" s="8" customFormat="1" ht="18.75" hidden="1" customHeight="1" x14ac:dyDescent="0.2">
      <c r="A402" s="36"/>
      <c r="B402" s="152" t="s">
        <v>116</v>
      </c>
      <c r="C402" s="152"/>
      <c r="D402" s="56">
        <f t="shared" ref="D402:F402" si="168">D403+D404</f>
        <v>0</v>
      </c>
      <c r="E402" s="56">
        <f t="shared" ref="E402" si="169">E403+E404</f>
        <v>0</v>
      </c>
      <c r="F402" s="56">
        <f t="shared" si="168"/>
        <v>0</v>
      </c>
    </row>
    <row r="403" spans="1:6" s="8" customFormat="1" ht="18.600000000000001" hidden="1" customHeight="1" x14ac:dyDescent="0.2">
      <c r="A403" s="36"/>
      <c r="B403" s="35"/>
      <c r="C403" s="18" t="s">
        <v>72</v>
      </c>
      <c r="D403" s="59"/>
      <c r="E403" s="59"/>
      <c r="F403" s="59"/>
    </row>
    <row r="404" spans="1:6" s="40" customFormat="1" ht="18.600000000000001" hidden="1" customHeight="1" x14ac:dyDescent="0.2">
      <c r="A404" s="37"/>
      <c r="B404" s="38"/>
      <c r="C404" s="39" t="s">
        <v>73</v>
      </c>
      <c r="D404" s="58"/>
      <c r="E404" s="58"/>
      <c r="F404" s="58"/>
    </row>
    <row r="405" spans="1:6" s="8" customFormat="1" ht="28.15" hidden="1" customHeight="1" x14ac:dyDescent="0.2">
      <c r="A405" s="36"/>
      <c r="B405" s="152" t="s">
        <v>117</v>
      </c>
      <c r="C405" s="152"/>
      <c r="D405" s="56">
        <f t="shared" ref="D405:E405" si="170">D406+D407+D408+D409</f>
        <v>0</v>
      </c>
      <c r="E405" s="56">
        <f t="shared" si="170"/>
        <v>0</v>
      </c>
      <c r="F405" s="56">
        <f t="shared" ref="F405" si="171">F406+F407+F408+F409</f>
        <v>0</v>
      </c>
    </row>
    <row r="406" spans="1:6" s="8" customFormat="1" ht="18.600000000000001" hidden="1" customHeight="1" x14ac:dyDescent="0.2">
      <c r="A406" s="36"/>
      <c r="B406" s="35"/>
      <c r="C406" s="18" t="s">
        <v>74</v>
      </c>
      <c r="D406" s="59"/>
      <c r="E406" s="59"/>
      <c r="F406" s="59"/>
    </row>
    <row r="407" spans="1:6" s="8" customFormat="1" ht="18.600000000000001" hidden="1" customHeight="1" x14ac:dyDescent="0.2">
      <c r="A407" s="36"/>
      <c r="B407" s="35"/>
      <c r="C407" s="18" t="s">
        <v>72</v>
      </c>
      <c r="D407" s="58"/>
      <c r="E407" s="58"/>
      <c r="F407" s="58"/>
    </row>
    <row r="408" spans="1:6" s="8" customFormat="1" ht="18.600000000000001" hidden="1" customHeight="1" x14ac:dyDescent="0.2">
      <c r="A408" s="36"/>
      <c r="B408" s="35"/>
      <c r="C408" s="18" t="s">
        <v>75</v>
      </c>
      <c r="D408" s="59"/>
      <c r="E408" s="59"/>
      <c r="F408" s="59"/>
    </row>
    <row r="409" spans="1:6" s="8" customFormat="1" ht="18.600000000000001" hidden="1" customHeight="1" x14ac:dyDescent="0.2">
      <c r="A409" s="36"/>
      <c r="B409" s="35"/>
      <c r="C409" s="22" t="s">
        <v>73</v>
      </c>
      <c r="D409" s="58"/>
      <c r="E409" s="58"/>
      <c r="F409" s="58"/>
    </row>
    <row r="410" spans="1:6" s="8" customFormat="1" ht="27.75" hidden="1" customHeight="1" x14ac:dyDescent="0.2">
      <c r="A410" s="36"/>
      <c r="B410" s="152" t="s">
        <v>118</v>
      </c>
      <c r="C410" s="152"/>
      <c r="D410" s="56">
        <f t="shared" ref="D410:E410" si="172">D411+D412+D413+D414</f>
        <v>0</v>
      </c>
      <c r="E410" s="56">
        <f t="shared" si="172"/>
        <v>0</v>
      </c>
      <c r="F410" s="56">
        <f t="shared" ref="F410" si="173">F411+F412+F413+F414</f>
        <v>0</v>
      </c>
    </row>
    <row r="411" spans="1:6" s="8" customFormat="1" ht="18.600000000000001" hidden="1" customHeight="1" x14ac:dyDescent="0.2">
      <c r="A411" s="36"/>
      <c r="B411" s="35"/>
      <c r="C411" s="18" t="s">
        <v>74</v>
      </c>
      <c r="D411" s="59"/>
      <c r="E411" s="59"/>
      <c r="F411" s="59"/>
    </row>
    <row r="412" spans="1:6" s="8" customFormat="1" ht="18.600000000000001" hidden="1" customHeight="1" x14ac:dyDescent="0.2">
      <c r="A412" s="36"/>
      <c r="B412" s="35"/>
      <c r="C412" s="18" t="s">
        <v>72</v>
      </c>
      <c r="D412" s="58"/>
      <c r="E412" s="58"/>
      <c r="F412" s="58"/>
    </row>
    <row r="413" spans="1:6" s="8" customFormat="1" ht="18.600000000000001" hidden="1" customHeight="1" x14ac:dyDescent="0.2">
      <c r="A413" s="36"/>
      <c r="B413" s="35"/>
      <c r="C413" s="18" t="s">
        <v>75</v>
      </c>
      <c r="D413" s="59"/>
      <c r="E413" s="59"/>
      <c r="F413" s="59"/>
    </row>
    <row r="414" spans="1:6" s="8" customFormat="1" ht="18.600000000000001" hidden="1" customHeight="1" x14ac:dyDescent="0.2">
      <c r="A414" s="36"/>
      <c r="B414" s="35"/>
      <c r="C414" s="22" t="s">
        <v>73</v>
      </c>
      <c r="D414" s="58"/>
      <c r="E414" s="58"/>
      <c r="F414" s="58"/>
    </row>
    <row r="415" spans="1:6" s="8" customFormat="1" ht="33.6" hidden="1" customHeight="1" x14ac:dyDescent="0.2">
      <c r="A415" s="36"/>
      <c r="B415" s="152" t="s">
        <v>119</v>
      </c>
      <c r="C415" s="152"/>
      <c r="D415" s="56">
        <f t="shared" ref="D415:E415" si="174">D416+D417+D418+D419</f>
        <v>0</v>
      </c>
      <c r="E415" s="56">
        <f t="shared" si="174"/>
        <v>0</v>
      </c>
      <c r="F415" s="56">
        <f t="shared" ref="F415" si="175">F416+F417+F418+F419</f>
        <v>0</v>
      </c>
    </row>
    <row r="416" spans="1:6" s="8" customFormat="1" ht="18.600000000000001" hidden="1" customHeight="1" x14ac:dyDescent="0.2">
      <c r="A416" s="36"/>
      <c r="B416" s="35"/>
      <c r="C416" s="18" t="s">
        <v>74</v>
      </c>
      <c r="D416" s="59"/>
      <c r="E416" s="59"/>
      <c r="F416" s="59"/>
    </row>
    <row r="417" spans="1:6" s="8" customFormat="1" ht="18.600000000000001" hidden="1" customHeight="1" x14ac:dyDescent="0.2">
      <c r="A417" s="36"/>
      <c r="B417" s="35"/>
      <c r="C417" s="18" t="s">
        <v>72</v>
      </c>
      <c r="D417" s="58"/>
      <c r="E417" s="58"/>
      <c r="F417" s="58"/>
    </row>
    <row r="418" spans="1:6" s="8" customFormat="1" ht="18.600000000000001" hidden="1" customHeight="1" x14ac:dyDescent="0.2">
      <c r="A418" s="36"/>
      <c r="B418" s="35"/>
      <c r="C418" s="18" t="s">
        <v>75</v>
      </c>
      <c r="D418" s="59"/>
      <c r="E418" s="59"/>
      <c r="F418" s="59"/>
    </row>
    <row r="419" spans="1:6" s="8" customFormat="1" ht="18.600000000000001" hidden="1" customHeight="1" x14ac:dyDescent="0.2">
      <c r="A419" s="36"/>
      <c r="B419" s="35"/>
      <c r="C419" s="22" t="s">
        <v>73</v>
      </c>
      <c r="D419" s="58"/>
      <c r="E419" s="58"/>
      <c r="F419" s="58"/>
    </row>
    <row r="420" spans="1:6" s="8" customFormat="1" ht="30" hidden="1" customHeight="1" x14ac:dyDescent="0.2">
      <c r="A420" s="36"/>
      <c r="B420" s="152" t="s">
        <v>120</v>
      </c>
      <c r="C420" s="152"/>
      <c r="D420" s="56">
        <f t="shared" ref="D420:E420" si="176">D421+D422+D423+D424</f>
        <v>0</v>
      </c>
      <c r="E420" s="56">
        <f t="shared" si="176"/>
        <v>0</v>
      </c>
      <c r="F420" s="56">
        <f t="shared" ref="F420" si="177">F421+F422+F423+F424</f>
        <v>0</v>
      </c>
    </row>
    <row r="421" spans="1:6" s="8" customFormat="1" ht="18.600000000000001" hidden="1" customHeight="1" x14ac:dyDescent="0.2">
      <c r="A421" s="36"/>
      <c r="B421" s="35"/>
      <c r="C421" s="18" t="s">
        <v>74</v>
      </c>
      <c r="D421" s="59"/>
      <c r="E421" s="59"/>
      <c r="F421" s="59"/>
    </row>
    <row r="422" spans="1:6" s="8" customFormat="1" ht="18.600000000000001" hidden="1" customHeight="1" x14ac:dyDescent="0.2">
      <c r="A422" s="36"/>
      <c r="B422" s="35"/>
      <c r="C422" s="18" t="s">
        <v>72</v>
      </c>
      <c r="D422" s="58"/>
      <c r="E422" s="58"/>
      <c r="F422" s="58"/>
    </row>
    <row r="423" spans="1:6" s="8" customFormat="1" ht="18.600000000000001" hidden="1" customHeight="1" x14ac:dyDescent="0.2">
      <c r="A423" s="36"/>
      <c r="B423" s="35"/>
      <c r="C423" s="18" t="s">
        <v>75</v>
      </c>
      <c r="D423" s="59"/>
      <c r="E423" s="59"/>
      <c r="F423" s="59"/>
    </row>
    <row r="424" spans="1:6" s="8" customFormat="1" ht="18.600000000000001" hidden="1" customHeight="1" x14ac:dyDescent="0.2">
      <c r="A424" s="36"/>
      <c r="B424" s="35"/>
      <c r="C424" s="22" t="s">
        <v>73</v>
      </c>
      <c r="D424" s="58"/>
      <c r="E424" s="58"/>
      <c r="F424" s="58"/>
    </row>
    <row r="425" spans="1:6" s="8" customFormat="1" ht="30" hidden="1" customHeight="1" x14ac:dyDescent="0.2">
      <c r="A425" s="36"/>
      <c r="B425" s="152" t="s">
        <v>76</v>
      </c>
      <c r="C425" s="152"/>
      <c r="D425" s="56">
        <f t="shared" ref="D425:E425" si="178">D426+D427+D428+D429</f>
        <v>0</v>
      </c>
      <c r="E425" s="56">
        <f t="shared" si="178"/>
        <v>0</v>
      </c>
      <c r="F425" s="56">
        <f t="shared" ref="F425" si="179">F426+F427+F428+F429</f>
        <v>0</v>
      </c>
    </row>
    <row r="426" spans="1:6" s="8" customFormat="1" ht="18.600000000000001" hidden="1" customHeight="1" x14ac:dyDescent="0.2">
      <c r="A426" s="36"/>
      <c r="B426" s="35"/>
      <c r="C426" s="18" t="s">
        <v>74</v>
      </c>
      <c r="D426" s="59"/>
      <c r="E426" s="59"/>
      <c r="F426" s="59"/>
    </row>
    <row r="427" spans="1:6" s="8" customFormat="1" ht="18.600000000000001" hidden="1" customHeight="1" x14ac:dyDescent="0.2">
      <c r="A427" s="36"/>
      <c r="B427" s="35"/>
      <c r="C427" s="18" t="s">
        <v>72</v>
      </c>
      <c r="D427" s="58"/>
      <c r="E427" s="58"/>
      <c r="F427" s="58"/>
    </row>
    <row r="428" spans="1:6" s="8" customFormat="1" ht="18.600000000000001" hidden="1" customHeight="1" x14ac:dyDescent="0.2">
      <c r="A428" s="36"/>
      <c r="B428" s="35"/>
      <c r="C428" s="22" t="s">
        <v>75</v>
      </c>
      <c r="D428" s="59"/>
      <c r="E428" s="59"/>
      <c r="F428" s="59"/>
    </row>
    <row r="429" spans="1:6" s="8" customFormat="1" ht="18.600000000000001" hidden="1" customHeight="1" x14ac:dyDescent="0.2">
      <c r="A429" s="36"/>
      <c r="B429" s="35"/>
      <c r="C429" s="22" t="s">
        <v>73</v>
      </c>
      <c r="D429" s="58"/>
      <c r="E429" s="58"/>
      <c r="F429" s="58"/>
    </row>
    <row r="430" spans="1:6" s="23" customFormat="1" ht="29.25" hidden="1" customHeight="1" x14ac:dyDescent="0.25">
      <c r="A430" s="42"/>
      <c r="B430" s="153" t="s">
        <v>77</v>
      </c>
      <c r="C430" s="153"/>
      <c r="D430" s="56">
        <f t="shared" ref="D430:E430" si="180">D431+D432+D433+D434</f>
        <v>0</v>
      </c>
      <c r="E430" s="56">
        <f t="shared" si="180"/>
        <v>0</v>
      </c>
      <c r="F430" s="56">
        <f t="shared" ref="F430" si="181">F431+F432+F433+F434</f>
        <v>0</v>
      </c>
    </row>
    <row r="431" spans="1:6" s="8" customFormat="1" ht="18.600000000000001" hidden="1" customHeight="1" x14ac:dyDescent="0.2">
      <c r="A431" s="36"/>
      <c r="B431" s="35"/>
      <c r="C431" s="18" t="s">
        <v>74</v>
      </c>
      <c r="D431" s="59"/>
      <c r="E431" s="59"/>
      <c r="F431" s="59"/>
    </row>
    <row r="432" spans="1:6" s="8" customFormat="1" ht="18.600000000000001" hidden="1" customHeight="1" x14ac:dyDescent="0.2">
      <c r="A432" s="36"/>
      <c r="B432" s="35"/>
      <c r="C432" s="18" t="s">
        <v>72</v>
      </c>
      <c r="D432" s="58"/>
      <c r="E432" s="58"/>
      <c r="F432" s="58"/>
    </row>
    <row r="433" spans="1:6" s="8" customFormat="1" ht="18.600000000000001" hidden="1" customHeight="1" x14ac:dyDescent="0.2">
      <c r="A433" s="36"/>
      <c r="B433" s="35"/>
      <c r="C433" s="22" t="s">
        <v>75</v>
      </c>
      <c r="D433" s="59"/>
      <c r="E433" s="59"/>
      <c r="F433" s="59"/>
    </row>
    <row r="434" spans="1:6" s="8" customFormat="1" ht="18.600000000000001" hidden="1" customHeight="1" x14ac:dyDescent="0.2">
      <c r="A434" s="36"/>
      <c r="B434" s="35"/>
      <c r="C434" s="22" t="s">
        <v>73</v>
      </c>
      <c r="D434" s="58"/>
      <c r="E434" s="58"/>
      <c r="F434" s="58"/>
    </row>
    <row r="435" spans="1:6" s="8" customFormat="1" ht="43.5" hidden="1" customHeight="1" x14ac:dyDescent="0.2">
      <c r="A435" s="36"/>
      <c r="B435" s="149" t="s">
        <v>121</v>
      </c>
      <c r="C435" s="149"/>
      <c r="D435" s="56">
        <f t="shared" ref="D435:E435" si="182">D436+D437+D438</f>
        <v>0</v>
      </c>
      <c r="E435" s="56">
        <f t="shared" si="182"/>
        <v>0</v>
      </c>
      <c r="F435" s="56">
        <f t="shared" ref="F435" si="183">F436+F437+F438</f>
        <v>0</v>
      </c>
    </row>
    <row r="436" spans="1:6" s="8" customFormat="1" ht="18.600000000000001" hidden="1" customHeight="1" x14ac:dyDescent="0.2">
      <c r="A436" s="36"/>
      <c r="B436" s="43"/>
      <c r="C436" s="18" t="s">
        <v>74</v>
      </c>
      <c r="D436" s="59"/>
      <c r="E436" s="59"/>
      <c r="F436" s="59"/>
    </row>
    <row r="437" spans="1:6" s="8" customFormat="1" ht="18.600000000000001" hidden="1" customHeight="1" x14ac:dyDescent="0.2">
      <c r="A437" s="36"/>
      <c r="B437" s="43"/>
      <c r="C437" s="18" t="s">
        <v>72</v>
      </c>
      <c r="D437" s="58"/>
      <c r="E437" s="58"/>
      <c r="F437" s="58"/>
    </row>
    <row r="438" spans="1:6" s="8" customFormat="1" ht="18.600000000000001" hidden="1" customHeight="1" x14ac:dyDescent="0.2">
      <c r="A438" s="36"/>
      <c r="B438" s="35"/>
      <c r="C438" s="22" t="s">
        <v>73</v>
      </c>
      <c r="D438" s="59"/>
      <c r="E438" s="59"/>
      <c r="F438" s="59"/>
    </row>
    <row r="439" spans="1:6" s="8" customFormat="1" ht="30" hidden="1" customHeight="1" x14ac:dyDescent="0.2">
      <c r="A439" s="44"/>
      <c r="B439" s="149" t="s">
        <v>78</v>
      </c>
      <c r="C439" s="149"/>
      <c r="D439" s="56">
        <f t="shared" ref="D439:E439" si="184">D440+D441+D442+D443</f>
        <v>0</v>
      </c>
      <c r="E439" s="56">
        <f t="shared" si="184"/>
        <v>0</v>
      </c>
      <c r="F439" s="56">
        <f t="shared" ref="F439" si="185">F440+F441+F442+F443</f>
        <v>0</v>
      </c>
    </row>
    <row r="440" spans="1:6" s="8" customFormat="1" ht="18.600000000000001" hidden="1" customHeight="1" x14ac:dyDescent="0.2">
      <c r="A440" s="44"/>
      <c r="B440" s="44"/>
      <c r="C440" s="22" t="s">
        <v>74</v>
      </c>
      <c r="D440" s="59"/>
      <c r="E440" s="59"/>
      <c r="F440" s="59"/>
    </row>
    <row r="441" spans="1:6" s="8" customFormat="1" ht="18.600000000000001" hidden="1" customHeight="1" x14ac:dyDescent="0.2">
      <c r="A441" s="44"/>
      <c r="B441" s="44"/>
      <c r="C441" s="22" t="s">
        <v>72</v>
      </c>
      <c r="D441" s="58"/>
      <c r="E441" s="58"/>
      <c r="F441" s="58"/>
    </row>
    <row r="442" spans="1:6" s="8" customFormat="1" ht="18.600000000000001" hidden="1" customHeight="1" x14ac:dyDescent="0.2">
      <c r="A442" s="44"/>
      <c r="B442" s="44"/>
      <c r="C442" s="22" t="s">
        <v>75</v>
      </c>
      <c r="D442" s="59"/>
      <c r="E442" s="59"/>
      <c r="F442" s="59"/>
    </row>
    <row r="443" spans="1:6" s="8" customFormat="1" ht="18.600000000000001" hidden="1" customHeight="1" x14ac:dyDescent="0.2">
      <c r="A443" s="36"/>
      <c r="B443" s="35"/>
      <c r="C443" s="22" t="s">
        <v>73</v>
      </c>
      <c r="D443" s="58"/>
      <c r="E443" s="58"/>
      <c r="F443" s="58"/>
    </row>
    <row r="444" spans="1:6" s="8" customFormat="1" ht="40.9" hidden="1" customHeight="1" x14ac:dyDescent="0.2">
      <c r="A444" s="44"/>
      <c r="B444" s="149" t="s">
        <v>79</v>
      </c>
      <c r="C444" s="149"/>
      <c r="D444" s="56">
        <f t="shared" ref="D444:E444" si="186">D445+D446+D447+D448</f>
        <v>0</v>
      </c>
      <c r="E444" s="56">
        <f t="shared" si="186"/>
        <v>0</v>
      </c>
      <c r="F444" s="56">
        <f t="shared" ref="F444" si="187">F445+F446+F447+F448</f>
        <v>0</v>
      </c>
    </row>
    <row r="445" spans="1:6" s="8" customFormat="1" ht="18.600000000000001" hidden="1" customHeight="1" x14ac:dyDescent="0.2">
      <c r="A445" s="44"/>
      <c r="B445" s="44"/>
      <c r="C445" s="22" t="s">
        <v>74</v>
      </c>
      <c r="D445" s="59"/>
      <c r="E445" s="59"/>
      <c r="F445" s="59"/>
    </row>
    <row r="446" spans="1:6" s="8" customFormat="1" ht="18.600000000000001" hidden="1" customHeight="1" x14ac:dyDescent="0.2">
      <c r="A446" s="44"/>
      <c r="B446" s="44"/>
      <c r="C446" s="22" t="s">
        <v>72</v>
      </c>
      <c r="D446" s="58"/>
      <c r="E446" s="58"/>
      <c r="F446" s="58"/>
    </row>
    <row r="447" spans="1:6" s="8" customFormat="1" ht="18.600000000000001" hidden="1" customHeight="1" x14ac:dyDescent="0.2">
      <c r="A447" s="44"/>
      <c r="B447" s="44"/>
      <c r="C447" s="22" t="s">
        <v>75</v>
      </c>
      <c r="D447" s="59"/>
      <c r="E447" s="59"/>
      <c r="F447" s="59"/>
    </row>
    <row r="448" spans="1:6" s="8" customFormat="1" ht="18.600000000000001" hidden="1" customHeight="1" x14ac:dyDescent="0.2">
      <c r="A448" s="36"/>
      <c r="B448" s="35"/>
      <c r="C448" s="22" t="s">
        <v>73</v>
      </c>
      <c r="D448" s="58"/>
      <c r="E448" s="58"/>
      <c r="F448" s="58"/>
    </row>
    <row r="449" spans="1:6" s="23" customFormat="1" ht="47.45" hidden="1" customHeight="1" x14ac:dyDescent="0.25">
      <c r="A449" s="150" t="s">
        <v>80</v>
      </c>
      <c r="B449" s="151"/>
      <c r="C449" s="151"/>
      <c r="D449" s="56">
        <f t="shared" ref="D449:E449" si="188">D450+D454+D458+D462+D466+D470+D474+D478+D481</f>
        <v>0</v>
      </c>
      <c r="E449" s="56">
        <f t="shared" si="188"/>
        <v>0</v>
      </c>
      <c r="F449" s="56">
        <f t="shared" ref="F449" si="189">F450+F454+F458+F462+F466+F470+F474+F478+F481</f>
        <v>0</v>
      </c>
    </row>
    <row r="450" spans="1:6" s="23" customFormat="1" ht="28.15" hidden="1" customHeight="1" x14ac:dyDescent="0.25">
      <c r="A450" s="42"/>
      <c r="B450" s="153" t="s">
        <v>81</v>
      </c>
      <c r="C450" s="151"/>
      <c r="D450" s="56">
        <f t="shared" ref="D450:E450" si="190">D451+D452+D453</f>
        <v>0</v>
      </c>
      <c r="E450" s="56">
        <f t="shared" si="190"/>
        <v>0</v>
      </c>
      <c r="F450" s="56">
        <f t="shared" ref="F450" si="191">F451+F452+F453</f>
        <v>0</v>
      </c>
    </row>
    <row r="451" spans="1:6" s="23" customFormat="1" ht="12.75" hidden="1" x14ac:dyDescent="0.25">
      <c r="A451" s="44"/>
      <c r="B451" s="44"/>
      <c r="C451" s="22" t="s">
        <v>74</v>
      </c>
      <c r="D451" s="57"/>
      <c r="E451" s="57"/>
      <c r="F451" s="57"/>
    </row>
    <row r="452" spans="1:6" s="23" customFormat="1" ht="12.75" hidden="1" x14ac:dyDescent="0.25">
      <c r="A452" s="44"/>
      <c r="B452" s="44"/>
      <c r="C452" s="22" t="s">
        <v>72</v>
      </c>
      <c r="D452" s="57"/>
      <c r="E452" s="57"/>
      <c r="F452" s="57"/>
    </row>
    <row r="453" spans="1:6" s="23" customFormat="1" ht="12.75" hidden="1" x14ac:dyDescent="0.25">
      <c r="A453" s="44"/>
      <c r="B453" s="44"/>
      <c r="C453" s="22" t="s">
        <v>75</v>
      </c>
      <c r="D453" s="57"/>
      <c r="E453" s="57"/>
      <c r="F453" s="57"/>
    </row>
    <row r="454" spans="1:6" s="23" customFormat="1" ht="31.9" hidden="1" customHeight="1" x14ac:dyDescent="0.25">
      <c r="A454" s="44"/>
      <c r="B454" s="189" t="s">
        <v>82</v>
      </c>
      <c r="C454" s="190"/>
      <c r="D454" s="56">
        <f t="shared" ref="D454:E454" si="192">D455+D456+D457</f>
        <v>0</v>
      </c>
      <c r="E454" s="56">
        <f t="shared" si="192"/>
        <v>0</v>
      </c>
      <c r="F454" s="56">
        <f t="shared" ref="F454" si="193">F455+F456+F457</f>
        <v>0</v>
      </c>
    </row>
    <row r="455" spans="1:6" s="23" customFormat="1" ht="12.75" hidden="1" x14ac:dyDescent="0.25">
      <c r="A455" s="44"/>
      <c r="B455" s="44"/>
      <c r="C455" s="22" t="s">
        <v>74</v>
      </c>
      <c r="D455" s="57"/>
      <c r="E455" s="57"/>
      <c r="F455" s="57"/>
    </row>
    <row r="456" spans="1:6" s="23" customFormat="1" ht="12.75" hidden="1" x14ac:dyDescent="0.25">
      <c r="A456" s="44"/>
      <c r="B456" s="44"/>
      <c r="C456" s="22" t="s">
        <v>72</v>
      </c>
      <c r="D456" s="57"/>
      <c r="E456" s="57"/>
      <c r="F456" s="57"/>
    </row>
    <row r="457" spans="1:6" s="23" customFormat="1" ht="12.75" hidden="1" x14ac:dyDescent="0.25">
      <c r="A457" s="44"/>
      <c r="B457" s="44"/>
      <c r="C457" s="22" t="s">
        <v>75</v>
      </c>
      <c r="D457" s="57"/>
      <c r="E457" s="57"/>
      <c r="F457" s="57"/>
    </row>
    <row r="458" spans="1:6" s="23" customFormat="1" ht="18" hidden="1" customHeight="1" x14ac:dyDescent="0.25">
      <c r="A458" s="44"/>
      <c r="B458" s="189" t="s">
        <v>83</v>
      </c>
      <c r="C458" s="190"/>
      <c r="D458" s="56">
        <f t="shared" ref="D458:E458" si="194">D459+D460+D461</f>
        <v>0</v>
      </c>
      <c r="E458" s="56">
        <f t="shared" si="194"/>
        <v>0</v>
      </c>
      <c r="F458" s="56">
        <f t="shared" ref="F458" si="195">F459+F460+F461</f>
        <v>0</v>
      </c>
    </row>
    <row r="459" spans="1:6" s="23" customFormat="1" ht="12.75" hidden="1" x14ac:dyDescent="0.25">
      <c r="A459" s="44"/>
      <c r="B459" s="44"/>
      <c r="C459" s="22" t="s">
        <v>74</v>
      </c>
      <c r="D459" s="57"/>
      <c r="E459" s="57"/>
      <c r="F459" s="57"/>
    </row>
    <row r="460" spans="1:6" s="23" customFormat="1" ht="12.75" hidden="1" x14ac:dyDescent="0.25">
      <c r="A460" s="44"/>
      <c r="B460" s="44"/>
      <c r="C460" s="22" t="s">
        <v>72</v>
      </c>
      <c r="D460" s="57"/>
      <c r="E460" s="57"/>
      <c r="F460" s="57"/>
    </row>
    <row r="461" spans="1:6" s="23" customFormat="1" ht="12.75" hidden="1" x14ac:dyDescent="0.25">
      <c r="A461" s="44"/>
      <c r="B461" s="44"/>
      <c r="C461" s="22" t="s">
        <v>75</v>
      </c>
      <c r="D461" s="57"/>
      <c r="E461" s="57"/>
      <c r="F461" s="57"/>
    </row>
    <row r="462" spans="1:6" s="23" customFormat="1" ht="27.6" hidden="1" customHeight="1" x14ac:dyDescent="0.25">
      <c r="A462" s="44"/>
      <c r="B462" s="149" t="s">
        <v>84</v>
      </c>
      <c r="C462" s="185"/>
      <c r="D462" s="56">
        <f t="shared" ref="D462:E462" si="196">D463+D464+D465</f>
        <v>0</v>
      </c>
      <c r="E462" s="56">
        <f t="shared" si="196"/>
        <v>0</v>
      </c>
      <c r="F462" s="56">
        <f t="shared" ref="F462" si="197">F463+F464+F465</f>
        <v>0</v>
      </c>
    </row>
    <row r="463" spans="1:6" s="23" customFormat="1" ht="12.75" hidden="1" x14ac:dyDescent="0.25">
      <c r="A463" s="44"/>
      <c r="B463" s="44"/>
      <c r="C463" s="22" t="s">
        <v>74</v>
      </c>
      <c r="D463" s="57"/>
      <c r="E463" s="57"/>
      <c r="F463" s="57"/>
    </row>
    <row r="464" spans="1:6" s="23" customFormat="1" ht="12.75" hidden="1" x14ac:dyDescent="0.25">
      <c r="A464" s="44"/>
      <c r="B464" s="44"/>
      <c r="C464" s="22" t="s">
        <v>72</v>
      </c>
      <c r="D464" s="57"/>
      <c r="E464" s="57"/>
      <c r="F464" s="57"/>
    </row>
    <row r="465" spans="1:6" s="23" customFormat="1" ht="12.75" hidden="1" x14ac:dyDescent="0.25">
      <c r="A465" s="44"/>
      <c r="B465" s="44"/>
      <c r="C465" s="22" t="s">
        <v>75</v>
      </c>
      <c r="D465" s="57"/>
      <c r="E465" s="57"/>
      <c r="F465" s="57"/>
    </row>
    <row r="466" spans="1:6" s="23" customFormat="1" ht="29.45" hidden="1" customHeight="1" x14ac:dyDescent="0.25">
      <c r="A466" s="44"/>
      <c r="B466" s="149" t="s">
        <v>85</v>
      </c>
      <c r="C466" s="185"/>
      <c r="D466" s="56">
        <f t="shared" ref="D466:E466" si="198">D467+D468+D469</f>
        <v>0</v>
      </c>
      <c r="E466" s="56">
        <f t="shared" si="198"/>
        <v>0</v>
      </c>
      <c r="F466" s="56">
        <f t="shared" ref="F466" si="199">F467+F468+F469</f>
        <v>0</v>
      </c>
    </row>
    <row r="467" spans="1:6" s="23" customFormat="1" ht="12.75" hidden="1" x14ac:dyDescent="0.25">
      <c r="A467" s="44"/>
      <c r="B467" s="44"/>
      <c r="C467" s="22" t="s">
        <v>74</v>
      </c>
      <c r="D467" s="57"/>
      <c r="E467" s="57"/>
      <c r="F467" s="57"/>
    </row>
    <row r="468" spans="1:6" s="23" customFormat="1" ht="12.75" hidden="1" x14ac:dyDescent="0.25">
      <c r="A468" s="44"/>
      <c r="B468" s="44"/>
      <c r="C468" s="22" t="s">
        <v>72</v>
      </c>
      <c r="D468" s="57"/>
      <c r="E468" s="57"/>
      <c r="F468" s="57"/>
    </row>
    <row r="469" spans="1:6" s="23" customFormat="1" ht="12.75" hidden="1" x14ac:dyDescent="0.25">
      <c r="A469" s="44"/>
      <c r="B469" s="44"/>
      <c r="C469" s="22" t="s">
        <v>75</v>
      </c>
      <c r="D469" s="57"/>
      <c r="E469" s="57"/>
      <c r="F469" s="57"/>
    </row>
    <row r="470" spans="1:6" s="23" customFormat="1" ht="28.15" hidden="1" customHeight="1" x14ac:dyDescent="0.25">
      <c r="A470" s="44"/>
      <c r="B470" s="149" t="s">
        <v>86</v>
      </c>
      <c r="C470" s="185"/>
      <c r="D470" s="56">
        <f t="shared" ref="D470:E470" si="200">D471+D472+D473</f>
        <v>0</v>
      </c>
      <c r="E470" s="56">
        <f t="shared" si="200"/>
        <v>0</v>
      </c>
      <c r="F470" s="56">
        <f t="shared" ref="F470" si="201">F471+F472+F473</f>
        <v>0</v>
      </c>
    </row>
    <row r="471" spans="1:6" s="23" customFormat="1" ht="12.75" hidden="1" x14ac:dyDescent="0.25">
      <c r="A471" s="44"/>
      <c r="B471" s="44"/>
      <c r="C471" s="22" t="s">
        <v>74</v>
      </c>
      <c r="D471" s="57"/>
      <c r="E471" s="57"/>
      <c r="F471" s="57"/>
    </row>
    <row r="472" spans="1:6" s="23" customFormat="1" ht="12.75" hidden="1" x14ac:dyDescent="0.25">
      <c r="A472" s="44"/>
      <c r="B472" s="44"/>
      <c r="C472" s="22" t="s">
        <v>72</v>
      </c>
      <c r="D472" s="57"/>
      <c r="E472" s="57"/>
      <c r="F472" s="57"/>
    </row>
    <row r="473" spans="1:6" s="23" customFormat="1" ht="12.75" hidden="1" x14ac:dyDescent="0.25">
      <c r="A473" s="44"/>
      <c r="B473" s="44"/>
      <c r="C473" s="22" t="s">
        <v>75</v>
      </c>
      <c r="D473" s="57"/>
      <c r="E473" s="57"/>
      <c r="F473" s="57"/>
    </row>
    <row r="474" spans="1:6" s="23" customFormat="1" ht="28.15" hidden="1" customHeight="1" x14ac:dyDescent="0.25">
      <c r="A474" s="44"/>
      <c r="B474" s="149" t="s">
        <v>87</v>
      </c>
      <c r="C474" s="185"/>
      <c r="D474" s="56">
        <f t="shared" ref="D474:E474" si="202">D475+D476+D477</f>
        <v>0</v>
      </c>
      <c r="E474" s="56">
        <f t="shared" si="202"/>
        <v>0</v>
      </c>
      <c r="F474" s="56">
        <f t="shared" ref="F474" si="203">F475+F476+F477</f>
        <v>0</v>
      </c>
    </row>
    <row r="475" spans="1:6" s="23" customFormat="1" ht="12.75" hidden="1" x14ac:dyDescent="0.25">
      <c r="A475" s="44"/>
      <c r="B475" s="44"/>
      <c r="C475" s="22" t="s">
        <v>74</v>
      </c>
      <c r="D475" s="57"/>
      <c r="E475" s="57"/>
      <c r="F475" s="57"/>
    </row>
    <row r="476" spans="1:6" s="23" customFormat="1" ht="12.75" hidden="1" x14ac:dyDescent="0.25">
      <c r="A476" s="44"/>
      <c r="B476" s="44"/>
      <c r="C476" s="22" t="s">
        <v>72</v>
      </c>
      <c r="D476" s="57"/>
      <c r="E476" s="57"/>
      <c r="F476" s="57"/>
    </row>
    <row r="477" spans="1:6" s="23" customFormat="1" ht="12.75" hidden="1" x14ac:dyDescent="0.25">
      <c r="A477" s="44"/>
      <c r="B477" s="44"/>
      <c r="C477" s="22" t="s">
        <v>75</v>
      </c>
      <c r="D477" s="57"/>
      <c r="E477" s="57"/>
      <c r="F477" s="57"/>
    </row>
    <row r="478" spans="1:6" s="26" customFormat="1" ht="25.15" hidden="1" customHeight="1" x14ac:dyDescent="0.25">
      <c r="A478" s="44"/>
      <c r="B478" s="149" t="s">
        <v>88</v>
      </c>
      <c r="C478" s="185"/>
      <c r="D478" s="56">
        <f t="shared" ref="D478:E478" si="204">D479+D480</f>
        <v>0</v>
      </c>
      <c r="E478" s="56">
        <f t="shared" si="204"/>
        <v>0</v>
      </c>
      <c r="F478" s="56">
        <f t="shared" ref="F478" si="205">F479+F480</f>
        <v>0</v>
      </c>
    </row>
    <row r="479" spans="1:6" s="26" customFormat="1" ht="12.75" hidden="1" x14ac:dyDescent="0.25">
      <c r="A479" s="44"/>
      <c r="B479" s="44"/>
      <c r="C479" s="22" t="s">
        <v>74</v>
      </c>
      <c r="D479" s="57"/>
      <c r="E479" s="57"/>
      <c r="F479" s="57"/>
    </row>
    <row r="480" spans="1:6" s="26" customFormat="1" ht="12.75" hidden="1" x14ac:dyDescent="0.25">
      <c r="A480" s="44"/>
      <c r="B480" s="44"/>
      <c r="C480" s="22" t="s">
        <v>72</v>
      </c>
      <c r="D480" s="57"/>
      <c r="E480" s="57"/>
      <c r="F480" s="57"/>
    </row>
    <row r="481" spans="1:6" s="26" customFormat="1" ht="27" hidden="1" customHeight="1" x14ac:dyDescent="0.25">
      <c r="A481" s="44"/>
      <c r="B481" s="149" t="s">
        <v>89</v>
      </c>
      <c r="C481" s="185"/>
      <c r="D481" s="56">
        <f t="shared" ref="D481:E481" si="206">D482+D483+D484</f>
        <v>0</v>
      </c>
      <c r="E481" s="56">
        <f t="shared" si="206"/>
        <v>0</v>
      </c>
      <c r="F481" s="56">
        <f t="shared" ref="F481" si="207">F482+F483+F484</f>
        <v>0</v>
      </c>
    </row>
    <row r="482" spans="1:6" s="26" customFormat="1" ht="12.75" hidden="1" x14ac:dyDescent="0.25">
      <c r="A482" s="44"/>
      <c r="B482" s="44"/>
      <c r="C482" s="22" t="s">
        <v>74</v>
      </c>
      <c r="D482" s="57"/>
      <c r="E482" s="57"/>
      <c r="F482" s="57"/>
    </row>
    <row r="483" spans="1:6" s="26" customFormat="1" ht="12.75" hidden="1" x14ac:dyDescent="0.25">
      <c r="A483" s="44"/>
      <c r="B483" s="44"/>
      <c r="C483" s="22" t="s">
        <v>72</v>
      </c>
      <c r="D483" s="57"/>
      <c r="E483" s="57"/>
      <c r="F483" s="57"/>
    </row>
    <row r="484" spans="1:6" s="26" customFormat="1" ht="12.75" hidden="1" x14ac:dyDescent="0.25">
      <c r="A484" s="44"/>
      <c r="B484" s="44"/>
      <c r="C484" s="22" t="s">
        <v>75</v>
      </c>
      <c r="D484" s="57"/>
      <c r="E484" s="57"/>
      <c r="F484" s="57"/>
    </row>
    <row r="485" spans="1:6" s="8" customFormat="1" ht="15.75" x14ac:dyDescent="0.2">
      <c r="A485" s="191" t="s">
        <v>159</v>
      </c>
      <c r="B485" s="192"/>
      <c r="C485" s="192"/>
      <c r="D485" s="102">
        <f>D486+D542</f>
        <v>7700000</v>
      </c>
      <c r="E485" s="102">
        <f t="shared" ref="E485:F485" si="208">E486+E542</f>
        <v>8370000</v>
      </c>
      <c r="F485" s="102">
        <f t="shared" si="208"/>
        <v>670000</v>
      </c>
    </row>
    <row r="486" spans="1:6" s="45" customFormat="1" ht="18" x14ac:dyDescent="0.25">
      <c r="A486" s="142" t="s">
        <v>156</v>
      </c>
      <c r="B486" s="164"/>
      <c r="C486" s="164"/>
      <c r="D486" s="103">
        <f t="shared" ref="D486:F486" si="209">D498+D537</f>
        <v>7693579</v>
      </c>
      <c r="E486" s="103">
        <f t="shared" ref="E486" si="210">E498+E537</f>
        <v>8363579</v>
      </c>
      <c r="F486" s="103">
        <f t="shared" si="209"/>
        <v>670000</v>
      </c>
    </row>
    <row r="487" spans="1:6" s="8" customFormat="1" ht="18.600000000000001" hidden="1" customHeight="1" x14ac:dyDescent="0.2">
      <c r="A487" s="104" t="s">
        <v>5</v>
      </c>
      <c r="B487" s="41"/>
      <c r="C487" s="105"/>
      <c r="D487" s="109"/>
      <c r="E487" s="109"/>
      <c r="F487" s="109"/>
    </row>
    <row r="488" spans="1:6" s="8" customFormat="1" ht="18.600000000000001" hidden="1" customHeight="1" x14ac:dyDescent="0.2">
      <c r="A488" s="104" t="s">
        <v>6</v>
      </c>
      <c r="B488" s="108"/>
      <c r="C488" s="105"/>
      <c r="D488" s="109"/>
      <c r="E488" s="109"/>
      <c r="F488" s="109"/>
    </row>
    <row r="489" spans="1:6" s="8" customFormat="1" ht="16.899999999999999" hidden="1" customHeight="1" x14ac:dyDescent="0.2">
      <c r="A489" s="110"/>
      <c r="B489" s="111" t="s">
        <v>7</v>
      </c>
      <c r="C489" s="108"/>
      <c r="D489" s="109"/>
      <c r="E489" s="109"/>
      <c r="F489" s="109"/>
    </row>
    <row r="490" spans="1:6" s="23" customFormat="1" ht="18" hidden="1" customHeight="1" x14ac:dyDescent="0.2">
      <c r="A490" s="117"/>
      <c r="B490" s="39"/>
      <c r="C490" s="124" t="s">
        <v>8</v>
      </c>
      <c r="D490" s="59"/>
      <c r="E490" s="59"/>
      <c r="F490" s="59"/>
    </row>
    <row r="491" spans="1:6" s="8" customFormat="1" ht="13.9" hidden="1" customHeight="1" x14ac:dyDescent="0.2">
      <c r="A491" s="110"/>
      <c r="B491" s="111" t="s">
        <v>9</v>
      </c>
      <c r="C491" s="108"/>
      <c r="D491" s="125"/>
      <c r="E491" s="125"/>
      <c r="F491" s="125"/>
    </row>
    <row r="492" spans="1:6" s="8" customFormat="1" ht="19.149999999999999" hidden="1" customHeight="1" x14ac:dyDescent="0.2">
      <c r="A492" s="110"/>
      <c r="B492" s="111"/>
      <c r="C492" s="108" t="s">
        <v>10</v>
      </c>
      <c r="D492" s="59"/>
      <c r="E492" s="59"/>
      <c r="F492" s="59"/>
    </row>
    <row r="493" spans="1:6" s="25" customFormat="1" ht="26.25" hidden="1" customHeight="1" x14ac:dyDescent="0.25">
      <c r="A493" s="126"/>
      <c r="B493" s="39"/>
      <c r="C493" s="127" t="s">
        <v>11</v>
      </c>
      <c r="D493" s="57"/>
      <c r="E493" s="57"/>
      <c r="F493" s="57"/>
    </row>
    <row r="494" spans="1:6" s="8" customFormat="1" ht="15.6" hidden="1" customHeight="1" x14ac:dyDescent="0.2">
      <c r="A494" s="106"/>
      <c r="B494" s="111" t="s">
        <v>12</v>
      </c>
      <c r="C494" s="108"/>
      <c r="D494" s="59"/>
      <c r="E494" s="59"/>
      <c r="F494" s="59"/>
    </row>
    <row r="495" spans="1:6" s="8" customFormat="1" ht="15.6" hidden="1" customHeight="1" x14ac:dyDescent="0.2">
      <c r="A495" s="106"/>
      <c r="B495" s="111" t="s">
        <v>13</v>
      </c>
      <c r="C495" s="108"/>
      <c r="D495" s="59"/>
      <c r="E495" s="59"/>
      <c r="F495" s="59"/>
    </row>
    <row r="496" spans="1:6" s="8" customFormat="1" ht="18.600000000000001" hidden="1" customHeight="1" x14ac:dyDescent="0.2">
      <c r="A496" s="106" t="s">
        <v>14</v>
      </c>
      <c r="B496" s="111"/>
      <c r="C496" s="108"/>
      <c r="D496" s="109"/>
      <c r="E496" s="109"/>
      <c r="F496" s="109"/>
    </row>
    <row r="497" spans="1:6" s="8" customFormat="1" ht="14.25" hidden="1" customHeight="1" x14ac:dyDescent="0.2">
      <c r="A497" s="106"/>
      <c r="B497" s="111" t="s">
        <v>15</v>
      </c>
      <c r="C497" s="108"/>
      <c r="D497" s="59"/>
      <c r="E497" s="59"/>
      <c r="F497" s="59"/>
    </row>
    <row r="498" spans="1:6" s="8" customFormat="1" x14ac:dyDescent="0.2">
      <c r="A498" s="144" t="s">
        <v>157</v>
      </c>
      <c r="B498" s="144"/>
      <c r="C498" s="144"/>
      <c r="D498" s="109">
        <f t="shared" ref="D498:F498" si="211">D499+D523</f>
        <v>399000</v>
      </c>
      <c r="E498" s="109">
        <f t="shared" ref="E498" si="212">E499+E523</f>
        <v>399000</v>
      </c>
      <c r="F498" s="109">
        <f t="shared" si="211"/>
        <v>0</v>
      </c>
    </row>
    <row r="499" spans="1:6" s="8" customFormat="1" x14ac:dyDescent="0.2">
      <c r="A499" s="144" t="s">
        <v>152</v>
      </c>
      <c r="B499" s="144"/>
      <c r="C499" s="144"/>
      <c r="D499" s="109">
        <f t="shared" ref="D499:E499" si="213">SUM(D500:D513)</f>
        <v>344471</v>
      </c>
      <c r="E499" s="109">
        <f t="shared" si="213"/>
        <v>344471</v>
      </c>
      <c r="F499" s="109">
        <f t="shared" ref="F499" si="214">SUM(F500:F513)</f>
        <v>0</v>
      </c>
    </row>
    <row r="500" spans="1:6" s="8" customFormat="1" ht="18.600000000000001" hidden="1" customHeight="1" x14ac:dyDescent="0.2">
      <c r="A500" s="110"/>
      <c r="B500" s="111" t="s">
        <v>16</v>
      </c>
      <c r="C500" s="108"/>
      <c r="D500" s="59"/>
      <c r="E500" s="59"/>
      <c r="F500" s="59"/>
    </row>
    <row r="501" spans="1:6" s="8" customFormat="1" ht="18.600000000000001" hidden="1" customHeight="1" x14ac:dyDescent="0.2">
      <c r="A501" s="110"/>
      <c r="B501" s="111" t="s">
        <v>17</v>
      </c>
      <c r="C501" s="108"/>
      <c r="D501" s="59"/>
      <c r="E501" s="59"/>
      <c r="F501" s="59"/>
    </row>
    <row r="502" spans="1:6" s="8" customFormat="1" ht="18" hidden="1" customHeight="1" x14ac:dyDescent="0.2">
      <c r="A502" s="110"/>
      <c r="B502" s="171" t="s">
        <v>18</v>
      </c>
      <c r="C502" s="171"/>
      <c r="D502" s="59"/>
      <c r="E502" s="59"/>
      <c r="F502" s="59"/>
    </row>
    <row r="503" spans="1:6" s="8" customFormat="1" ht="18.600000000000001" hidden="1" customHeight="1" x14ac:dyDescent="0.2">
      <c r="A503" s="110"/>
      <c r="B503" s="111" t="s">
        <v>19</v>
      </c>
      <c r="C503" s="108"/>
      <c r="D503" s="57"/>
      <c r="E503" s="57"/>
      <c r="F503" s="57"/>
    </row>
    <row r="504" spans="1:6" s="8" customFormat="1" ht="18.600000000000001" hidden="1" customHeight="1" x14ac:dyDescent="0.2">
      <c r="A504" s="114"/>
      <c r="B504" s="111" t="s">
        <v>20</v>
      </c>
      <c r="C504" s="108"/>
      <c r="D504" s="59"/>
      <c r="E504" s="59"/>
      <c r="F504" s="59"/>
    </row>
    <row r="505" spans="1:6" s="8" customFormat="1" ht="32.25" hidden="1" customHeight="1" x14ac:dyDescent="0.2">
      <c r="A505" s="115"/>
      <c r="B505" s="155" t="s">
        <v>21</v>
      </c>
      <c r="C505" s="155"/>
      <c r="D505" s="59"/>
      <c r="E505" s="59"/>
      <c r="F505" s="59"/>
    </row>
    <row r="506" spans="1:6" s="8" customFormat="1" ht="27.6" hidden="1" customHeight="1" x14ac:dyDescent="0.2">
      <c r="A506" s="115"/>
      <c r="B506" s="145" t="s">
        <v>22</v>
      </c>
      <c r="C506" s="145"/>
      <c r="D506" s="59"/>
      <c r="E506" s="59"/>
      <c r="F506" s="59"/>
    </row>
    <row r="507" spans="1:6" s="8" customFormat="1" ht="26.45" customHeight="1" x14ac:dyDescent="0.2">
      <c r="A507" s="115"/>
      <c r="B507" s="155" t="s">
        <v>23</v>
      </c>
      <c r="C507" s="155"/>
      <c r="D507" s="59">
        <v>50000</v>
      </c>
      <c r="E507" s="59">
        <v>50000</v>
      </c>
      <c r="F507" s="59">
        <f>E507-D507</f>
        <v>0</v>
      </c>
    </row>
    <row r="508" spans="1:6" s="8" customFormat="1" ht="18.600000000000001" hidden="1" customHeight="1" x14ac:dyDescent="0.2">
      <c r="A508" s="115"/>
      <c r="B508" s="177" t="s">
        <v>24</v>
      </c>
      <c r="C508" s="177"/>
      <c r="D508" s="59"/>
      <c r="E508" s="59"/>
      <c r="F508" s="59"/>
    </row>
    <row r="509" spans="1:6" s="8" customFormat="1" ht="27.6" hidden="1" customHeight="1" x14ac:dyDescent="0.2">
      <c r="A509" s="115"/>
      <c r="B509" s="155" t="s">
        <v>25</v>
      </c>
      <c r="C509" s="155"/>
      <c r="D509" s="59"/>
      <c r="E509" s="59"/>
      <c r="F509" s="59"/>
    </row>
    <row r="510" spans="1:6" s="8" customFormat="1" ht="30" hidden="1" customHeight="1" x14ac:dyDescent="0.2">
      <c r="A510" s="115"/>
      <c r="B510" s="145" t="s">
        <v>26</v>
      </c>
      <c r="C510" s="145"/>
      <c r="D510" s="59"/>
      <c r="E510" s="59"/>
      <c r="F510" s="59"/>
    </row>
    <row r="511" spans="1:6" s="8" customFormat="1" ht="28.15" hidden="1" customHeight="1" x14ac:dyDescent="0.2">
      <c r="A511" s="115"/>
      <c r="B511" s="145" t="s">
        <v>27</v>
      </c>
      <c r="C511" s="145"/>
      <c r="D511" s="59"/>
      <c r="E511" s="59"/>
      <c r="F511" s="59"/>
    </row>
    <row r="512" spans="1:6" s="8" customFormat="1" ht="18.600000000000001" hidden="1" customHeight="1" x14ac:dyDescent="0.2">
      <c r="A512" s="115"/>
      <c r="B512" s="111" t="s">
        <v>28</v>
      </c>
      <c r="C512" s="108"/>
      <c r="D512" s="59"/>
      <c r="E512" s="59"/>
      <c r="F512" s="59"/>
    </row>
    <row r="513" spans="1:6" s="8" customFormat="1" x14ac:dyDescent="0.2">
      <c r="A513" s="114"/>
      <c r="B513" s="111" t="s">
        <v>29</v>
      </c>
      <c r="C513" s="108"/>
      <c r="D513" s="59">
        <v>294471</v>
      </c>
      <c r="E513" s="59">
        <v>294471</v>
      </c>
      <c r="F513" s="59">
        <f>E513-D513</f>
        <v>0</v>
      </c>
    </row>
    <row r="514" spans="1:6" s="8" customFormat="1" ht="15" hidden="1" customHeight="1" x14ac:dyDescent="0.2">
      <c r="A514" s="110" t="s">
        <v>30</v>
      </c>
      <c r="B514" s="108"/>
      <c r="C514" s="116"/>
      <c r="D514" s="109"/>
      <c r="E514" s="109"/>
      <c r="F514" s="109"/>
    </row>
    <row r="515" spans="1:6" s="8" customFormat="1" ht="14.45" hidden="1" customHeight="1" x14ac:dyDescent="0.2">
      <c r="A515" s="114"/>
      <c r="B515" s="41" t="s">
        <v>31</v>
      </c>
      <c r="C515" s="108"/>
      <c r="D515" s="57"/>
      <c r="E515" s="57"/>
      <c r="F515" s="57"/>
    </row>
    <row r="516" spans="1:6" s="8" customFormat="1" ht="18.600000000000001" hidden="1" customHeight="1" x14ac:dyDescent="0.2">
      <c r="A516" s="110" t="s">
        <v>32</v>
      </c>
      <c r="B516" s="108"/>
      <c r="C516" s="41"/>
      <c r="D516" s="109"/>
      <c r="E516" s="109"/>
      <c r="F516" s="109"/>
    </row>
    <row r="517" spans="1:6" s="8" customFormat="1" ht="16.5" hidden="1" customHeight="1" x14ac:dyDescent="0.2">
      <c r="A517" s="110"/>
      <c r="B517" s="41" t="s">
        <v>33</v>
      </c>
      <c r="C517" s="108"/>
      <c r="D517" s="57"/>
      <c r="E517" s="57"/>
      <c r="F517" s="57"/>
    </row>
    <row r="518" spans="1:6" s="8" customFormat="1" ht="12.6" hidden="1" customHeight="1" x14ac:dyDescent="0.2">
      <c r="A518" s="110" t="s">
        <v>90</v>
      </c>
      <c r="B518" s="108"/>
      <c r="C518" s="41"/>
      <c r="D518" s="109"/>
      <c r="E518" s="109"/>
      <c r="F518" s="109"/>
    </row>
    <row r="519" spans="1:6" s="8" customFormat="1" hidden="1" x14ac:dyDescent="0.2">
      <c r="A519" s="110"/>
      <c r="B519" s="108" t="s">
        <v>34</v>
      </c>
      <c r="C519" s="41"/>
      <c r="D519" s="57"/>
      <c r="E519" s="57"/>
      <c r="F519" s="57"/>
    </row>
    <row r="520" spans="1:6" s="26" customFormat="1" ht="12.75" hidden="1" x14ac:dyDescent="0.25">
      <c r="A520" s="117"/>
      <c r="B520" s="178" t="s">
        <v>91</v>
      </c>
      <c r="C520" s="164"/>
      <c r="D520" s="109"/>
      <c r="E520" s="109"/>
      <c r="F520" s="109"/>
    </row>
    <row r="521" spans="1:6" s="26" customFormat="1" ht="33" hidden="1" customHeight="1" x14ac:dyDescent="0.25">
      <c r="A521" s="117"/>
      <c r="B521" s="118"/>
      <c r="C521" s="118" t="s">
        <v>36</v>
      </c>
      <c r="D521" s="57"/>
      <c r="E521" s="57"/>
      <c r="F521" s="57"/>
    </row>
    <row r="522" spans="1:6" s="8" customFormat="1" ht="15" hidden="1" customHeight="1" x14ac:dyDescent="0.2">
      <c r="A522" s="110"/>
      <c r="B522" s="111" t="s">
        <v>37</v>
      </c>
      <c r="C522" s="108"/>
      <c r="D522" s="59"/>
      <c r="E522" s="59"/>
      <c r="F522" s="59"/>
    </row>
    <row r="523" spans="1:6" s="8" customFormat="1" x14ac:dyDescent="0.2">
      <c r="A523" s="144" t="s">
        <v>154</v>
      </c>
      <c r="B523" s="144"/>
      <c r="C523" s="144"/>
      <c r="D523" s="109">
        <f t="shared" ref="D523:E523" si="215">D525+D526+D524</f>
        <v>54529</v>
      </c>
      <c r="E523" s="109">
        <f t="shared" si="215"/>
        <v>54529</v>
      </c>
      <c r="F523" s="109">
        <f t="shared" ref="F523" si="216">F525+F526+F524</f>
        <v>0</v>
      </c>
    </row>
    <row r="524" spans="1:6" s="8" customFormat="1" x14ac:dyDescent="0.2">
      <c r="A524" s="104"/>
      <c r="B524" s="111" t="s">
        <v>38</v>
      </c>
      <c r="C524" s="108"/>
      <c r="D524" s="57">
        <v>54529</v>
      </c>
      <c r="E524" s="57">
        <v>54529</v>
      </c>
      <c r="F524" s="57">
        <f>E524-D524</f>
        <v>0</v>
      </c>
    </row>
    <row r="525" spans="1:6" s="8" customFormat="1" ht="26.25" hidden="1" customHeight="1" x14ac:dyDescent="0.2">
      <c r="A525" s="104"/>
      <c r="B525" s="145" t="s">
        <v>93</v>
      </c>
      <c r="C525" s="145"/>
      <c r="D525" s="59"/>
      <c r="E525" s="59"/>
      <c r="F525" s="59"/>
    </row>
    <row r="526" spans="1:6" s="8" customFormat="1" hidden="1" x14ac:dyDescent="0.2">
      <c r="A526" s="104"/>
      <c r="B526" s="111" t="s">
        <v>40</v>
      </c>
      <c r="C526" s="108"/>
      <c r="D526" s="59"/>
      <c r="E526" s="59"/>
      <c r="F526" s="59"/>
    </row>
    <row r="527" spans="1:6" s="23" customFormat="1" ht="12.75" hidden="1" x14ac:dyDescent="0.25">
      <c r="A527" s="117" t="s">
        <v>45</v>
      </c>
      <c r="B527" s="119"/>
      <c r="C527" s="120"/>
      <c r="D527" s="121"/>
      <c r="E527" s="121"/>
      <c r="F527" s="121"/>
    </row>
    <row r="528" spans="1:6" s="25" customFormat="1" hidden="1" x14ac:dyDescent="0.25">
      <c r="A528" s="146" t="s">
        <v>94</v>
      </c>
      <c r="B528" s="146"/>
      <c r="C528" s="146"/>
      <c r="D528" s="121"/>
      <c r="E528" s="121"/>
      <c r="F528" s="121"/>
    </row>
    <row r="529" spans="1:10" s="25" customFormat="1" hidden="1" x14ac:dyDescent="0.25">
      <c r="A529" s="122"/>
      <c r="B529" s="176" t="s">
        <v>95</v>
      </c>
      <c r="C529" s="176"/>
      <c r="D529" s="121"/>
      <c r="E529" s="121"/>
      <c r="F529" s="121"/>
    </row>
    <row r="530" spans="1:10" s="25" customFormat="1" ht="25.5" hidden="1" x14ac:dyDescent="0.2">
      <c r="A530" s="122"/>
      <c r="B530" s="123"/>
      <c r="C530" s="95" t="s">
        <v>46</v>
      </c>
      <c r="D530" s="59"/>
      <c r="E530" s="59"/>
      <c r="F530" s="59"/>
    </row>
    <row r="531" spans="1:10" s="23" customFormat="1" ht="12.75" hidden="1" x14ac:dyDescent="0.25">
      <c r="A531" s="117" t="s">
        <v>49</v>
      </c>
      <c r="B531" s="95"/>
      <c r="C531" s="95"/>
      <c r="D531" s="109"/>
      <c r="E531" s="109"/>
      <c r="F531" s="109"/>
    </row>
    <row r="532" spans="1:10" s="25" customFormat="1" hidden="1" x14ac:dyDescent="0.25">
      <c r="A532" s="117"/>
      <c r="B532" s="155" t="s">
        <v>50</v>
      </c>
      <c r="C532" s="155"/>
      <c r="D532" s="57"/>
      <c r="E532" s="57"/>
      <c r="F532" s="57"/>
    </row>
    <row r="533" spans="1:10" s="25" customFormat="1" hidden="1" x14ac:dyDescent="0.2">
      <c r="A533" s="117"/>
      <c r="B533" s="155" t="s">
        <v>51</v>
      </c>
      <c r="C533" s="164"/>
      <c r="D533" s="59"/>
      <c r="E533" s="59"/>
      <c r="F533" s="59"/>
    </row>
    <row r="534" spans="1:10" s="8" customFormat="1" hidden="1" x14ac:dyDescent="0.2">
      <c r="A534" s="106" t="s">
        <v>96</v>
      </c>
      <c r="B534" s="41"/>
      <c r="C534" s="41"/>
      <c r="D534" s="121"/>
      <c r="E534" s="121"/>
      <c r="F534" s="121"/>
    </row>
    <row r="535" spans="1:10" s="8" customFormat="1" hidden="1" x14ac:dyDescent="0.2">
      <c r="A535" s="106"/>
      <c r="B535" s="41" t="s">
        <v>54</v>
      </c>
      <c r="C535" s="41"/>
      <c r="D535" s="59"/>
      <c r="E535" s="59"/>
      <c r="F535" s="59"/>
    </row>
    <row r="536" spans="1:10" s="8" customFormat="1" hidden="1" x14ac:dyDescent="0.2">
      <c r="A536" s="106"/>
      <c r="B536" s="163" t="s">
        <v>97</v>
      </c>
      <c r="C536" s="163"/>
      <c r="D536" s="57"/>
      <c r="E536" s="57"/>
      <c r="F536" s="57"/>
    </row>
    <row r="537" spans="1:10" s="8" customFormat="1" x14ac:dyDescent="0.2">
      <c r="A537" s="144" t="s">
        <v>158</v>
      </c>
      <c r="B537" s="144"/>
      <c r="C537" s="144"/>
      <c r="D537" s="109">
        <f t="shared" ref="D537:E537" si="217">D538+D539+D540+D541</f>
        <v>7294579</v>
      </c>
      <c r="E537" s="109">
        <f t="shared" si="217"/>
        <v>7964579</v>
      </c>
      <c r="F537" s="109">
        <f t="shared" ref="F537" si="218">F538+F539+F540+F541</f>
        <v>670000</v>
      </c>
    </row>
    <row r="538" spans="1:10" s="8" customFormat="1" x14ac:dyDescent="0.2">
      <c r="A538" s="106"/>
      <c r="B538" s="111" t="s">
        <v>58</v>
      </c>
      <c r="C538" s="108"/>
      <c r="D538" s="59">
        <v>7294579</v>
      </c>
      <c r="E538" s="59">
        <f>7294579+670000</f>
        <v>7964579</v>
      </c>
      <c r="F538" s="59">
        <f>E538-D538</f>
        <v>670000</v>
      </c>
      <c r="J538" s="91"/>
    </row>
    <row r="539" spans="1:10" s="8" customFormat="1" ht="39" hidden="1" customHeight="1" x14ac:dyDescent="0.2">
      <c r="A539" s="106"/>
      <c r="B539" s="145" t="s">
        <v>59</v>
      </c>
      <c r="C539" s="145"/>
      <c r="D539" s="57"/>
      <c r="E539" s="57"/>
      <c r="F539" s="57"/>
    </row>
    <row r="540" spans="1:10" s="8" customFormat="1" ht="18" hidden="1" customHeight="1" x14ac:dyDescent="0.2">
      <c r="A540" s="106"/>
      <c r="B540" s="145" t="s">
        <v>61</v>
      </c>
      <c r="C540" s="145"/>
      <c r="D540" s="59"/>
      <c r="E540" s="59"/>
      <c r="F540" s="59"/>
    </row>
    <row r="541" spans="1:10" s="8" customFormat="1" ht="30.6" hidden="1" customHeight="1" x14ac:dyDescent="0.2">
      <c r="A541" s="106"/>
      <c r="B541" s="155" t="s">
        <v>71</v>
      </c>
      <c r="C541" s="164"/>
      <c r="D541" s="57"/>
      <c r="E541" s="57"/>
      <c r="F541" s="57"/>
    </row>
    <row r="542" spans="1:10" s="45" customFormat="1" ht="18" x14ac:dyDescent="0.25">
      <c r="A542" s="142" t="s">
        <v>161</v>
      </c>
      <c r="B542" s="164"/>
      <c r="C542" s="164"/>
      <c r="D542" s="103">
        <f>D545</f>
        <v>6421</v>
      </c>
      <c r="E542" s="103">
        <f t="shared" ref="E542:F542" si="219">E545</f>
        <v>6421</v>
      </c>
      <c r="F542" s="103">
        <f t="shared" si="219"/>
        <v>0</v>
      </c>
    </row>
    <row r="543" spans="1:10" s="8" customFormat="1" ht="18.600000000000001" hidden="1" customHeight="1" x14ac:dyDescent="0.2">
      <c r="A543" s="12" t="s">
        <v>174</v>
      </c>
      <c r="B543" s="13"/>
      <c r="C543" s="13"/>
      <c r="D543" s="53">
        <f t="shared" ref="D543:F543" si="220">D544</f>
        <v>0</v>
      </c>
      <c r="E543" s="53">
        <f t="shared" si="220"/>
        <v>1</v>
      </c>
      <c r="F543" s="53">
        <f t="shared" si="220"/>
        <v>2</v>
      </c>
    </row>
    <row r="544" spans="1:10" s="8" customFormat="1" ht="16.149999999999999" hidden="1" customHeight="1" x14ac:dyDescent="0.2">
      <c r="A544" s="18"/>
      <c r="B544" s="14" t="s">
        <v>39</v>
      </c>
      <c r="C544" s="14"/>
      <c r="D544" s="54">
        <v>0</v>
      </c>
      <c r="E544" s="54">
        <v>1</v>
      </c>
      <c r="F544" s="54">
        <v>2</v>
      </c>
    </row>
    <row r="545" spans="1:6" s="8" customFormat="1" ht="14.25" customHeight="1" x14ac:dyDescent="0.2">
      <c r="A545" s="199" t="s">
        <v>158</v>
      </c>
      <c r="B545" s="200"/>
      <c r="C545" s="201"/>
      <c r="D545" s="53">
        <f>D546</f>
        <v>6421</v>
      </c>
      <c r="E545" s="53">
        <f t="shared" ref="E545:F545" si="221">E546</f>
        <v>6421</v>
      </c>
      <c r="F545" s="53">
        <f t="shared" si="221"/>
        <v>0</v>
      </c>
    </row>
    <row r="546" spans="1:6" s="8" customFormat="1" ht="14.25" customHeight="1" x14ac:dyDescent="0.2">
      <c r="A546" s="16"/>
      <c r="B546" s="197" t="s">
        <v>70</v>
      </c>
      <c r="C546" s="198"/>
      <c r="D546" s="57">
        <v>6421</v>
      </c>
      <c r="E546" s="57">
        <v>6421</v>
      </c>
      <c r="F546" s="57">
        <f>E546-D546</f>
        <v>0</v>
      </c>
    </row>
    <row r="547" spans="1:6" s="8" customFormat="1" ht="15.75" x14ac:dyDescent="0.2">
      <c r="A547" s="191" t="s">
        <v>194</v>
      </c>
      <c r="B547" s="192"/>
      <c r="C547" s="192"/>
      <c r="D547" s="102">
        <f>D548+D601</f>
        <v>6968000</v>
      </c>
      <c r="E547" s="102">
        <f t="shared" ref="E547:F547" si="222">E548+E601</f>
        <v>7685000</v>
      </c>
      <c r="F547" s="102">
        <f t="shared" si="222"/>
        <v>717000</v>
      </c>
    </row>
    <row r="548" spans="1:6" s="45" customFormat="1" ht="18" x14ac:dyDescent="0.25">
      <c r="A548" s="142" t="s">
        <v>156</v>
      </c>
      <c r="B548" s="164"/>
      <c r="C548" s="164"/>
      <c r="D548" s="103">
        <f>D560+D599</f>
        <v>6961579</v>
      </c>
      <c r="E548" s="103">
        <f>E560+E599</f>
        <v>7678579</v>
      </c>
      <c r="F548" s="103">
        <f>F560+F599</f>
        <v>717000</v>
      </c>
    </row>
    <row r="549" spans="1:6" s="8" customFormat="1" ht="18.600000000000001" hidden="1" customHeight="1" x14ac:dyDescent="0.2">
      <c r="A549" s="104" t="s">
        <v>5</v>
      </c>
      <c r="B549" s="41"/>
      <c r="C549" s="105"/>
      <c r="D549" s="109"/>
      <c r="E549" s="109"/>
      <c r="F549" s="109"/>
    </row>
    <row r="550" spans="1:6" s="8" customFormat="1" ht="18.600000000000001" hidden="1" customHeight="1" x14ac:dyDescent="0.2">
      <c r="A550" s="104" t="s">
        <v>6</v>
      </c>
      <c r="B550" s="108"/>
      <c r="C550" s="105"/>
      <c r="D550" s="109"/>
      <c r="E550" s="109"/>
      <c r="F550" s="109"/>
    </row>
    <row r="551" spans="1:6" s="8" customFormat="1" ht="16.899999999999999" hidden="1" customHeight="1" x14ac:dyDescent="0.2">
      <c r="A551" s="110"/>
      <c r="B551" s="111" t="s">
        <v>7</v>
      </c>
      <c r="C551" s="108"/>
      <c r="D551" s="109"/>
      <c r="E551" s="109"/>
      <c r="F551" s="109"/>
    </row>
    <row r="552" spans="1:6" s="23" customFormat="1" ht="18" hidden="1" customHeight="1" x14ac:dyDescent="0.2">
      <c r="A552" s="117"/>
      <c r="B552" s="39"/>
      <c r="C552" s="124" t="s">
        <v>8</v>
      </c>
      <c r="D552" s="59"/>
      <c r="E552" s="59"/>
      <c r="F552" s="59"/>
    </row>
    <row r="553" spans="1:6" s="8" customFormat="1" ht="13.9" hidden="1" customHeight="1" x14ac:dyDescent="0.2">
      <c r="A553" s="110"/>
      <c r="B553" s="111" t="s">
        <v>9</v>
      </c>
      <c r="C553" s="108"/>
      <c r="D553" s="125"/>
      <c r="E553" s="125"/>
      <c r="F553" s="125"/>
    </row>
    <row r="554" spans="1:6" s="8" customFormat="1" ht="19.149999999999999" hidden="1" customHeight="1" x14ac:dyDescent="0.2">
      <c r="A554" s="110"/>
      <c r="B554" s="111"/>
      <c r="C554" s="108" t="s">
        <v>10</v>
      </c>
      <c r="D554" s="59"/>
      <c r="E554" s="59"/>
      <c r="F554" s="59"/>
    </row>
    <row r="555" spans="1:6" s="25" customFormat="1" ht="26.25" hidden="1" customHeight="1" x14ac:dyDescent="0.25">
      <c r="A555" s="126"/>
      <c r="B555" s="39"/>
      <c r="C555" s="127" t="s">
        <v>11</v>
      </c>
      <c r="D555" s="57"/>
      <c r="E555" s="57"/>
      <c r="F555" s="57"/>
    </row>
    <row r="556" spans="1:6" s="8" customFormat="1" ht="15.6" hidden="1" customHeight="1" x14ac:dyDescent="0.2">
      <c r="A556" s="106"/>
      <c r="B556" s="111" t="s">
        <v>12</v>
      </c>
      <c r="C556" s="108"/>
      <c r="D556" s="59"/>
      <c r="E556" s="59"/>
      <c r="F556" s="59"/>
    </row>
    <row r="557" spans="1:6" s="8" customFormat="1" ht="15.6" hidden="1" customHeight="1" x14ac:dyDescent="0.2">
      <c r="A557" s="106"/>
      <c r="B557" s="111" t="s">
        <v>13</v>
      </c>
      <c r="C557" s="108"/>
      <c r="D557" s="59"/>
      <c r="E557" s="59"/>
      <c r="F557" s="59"/>
    </row>
    <row r="558" spans="1:6" s="8" customFormat="1" ht="18.600000000000001" hidden="1" customHeight="1" x14ac:dyDescent="0.2">
      <c r="A558" s="106" t="s">
        <v>14</v>
      </c>
      <c r="B558" s="111"/>
      <c r="C558" s="108"/>
      <c r="D558" s="109"/>
      <c r="E558" s="109"/>
      <c r="F558" s="109"/>
    </row>
    <row r="559" spans="1:6" s="8" customFormat="1" ht="14.25" hidden="1" customHeight="1" x14ac:dyDescent="0.2">
      <c r="A559" s="106"/>
      <c r="B559" s="111" t="s">
        <v>15</v>
      </c>
      <c r="C559" s="108"/>
      <c r="D559" s="59"/>
      <c r="E559" s="59"/>
      <c r="F559" s="59"/>
    </row>
    <row r="560" spans="1:6" s="8" customFormat="1" x14ac:dyDescent="0.2">
      <c r="A560" s="144" t="s">
        <v>157</v>
      </c>
      <c r="B560" s="144"/>
      <c r="C560" s="144"/>
      <c r="D560" s="109">
        <f>D561+D585</f>
        <v>167000</v>
      </c>
      <c r="E560" s="109">
        <f>E561+E585</f>
        <v>179000</v>
      </c>
      <c r="F560" s="109">
        <f>F561+F585</f>
        <v>12000</v>
      </c>
    </row>
    <row r="561" spans="1:6" s="8" customFormat="1" x14ac:dyDescent="0.2">
      <c r="A561" s="144" t="s">
        <v>152</v>
      </c>
      <c r="B561" s="144"/>
      <c r="C561" s="144"/>
      <c r="D561" s="109">
        <f t="shared" ref="D561:E561" si="223">SUM(D562:D575)</f>
        <v>103196</v>
      </c>
      <c r="E561" s="109">
        <f t="shared" si="223"/>
        <v>115196</v>
      </c>
      <c r="F561" s="109">
        <f t="shared" ref="F561" si="224">SUM(F562:F575)</f>
        <v>12000</v>
      </c>
    </row>
    <row r="562" spans="1:6" s="8" customFormat="1" ht="18.600000000000001" hidden="1" customHeight="1" x14ac:dyDescent="0.2">
      <c r="A562" s="110"/>
      <c r="B562" s="111" t="s">
        <v>16</v>
      </c>
      <c r="C562" s="108"/>
      <c r="D562" s="59"/>
      <c r="E562" s="59"/>
      <c r="F562" s="59"/>
    </row>
    <row r="563" spans="1:6" s="8" customFormat="1" ht="18.600000000000001" hidden="1" customHeight="1" x14ac:dyDescent="0.2">
      <c r="A563" s="110"/>
      <c r="B563" s="111" t="s">
        <v>17</v>
      </c>
      <c r="C563" s="108"/>
      <c r="D563" s="59"/>
      <c r="E563" s="59"/>
      <c r="F563" s="59"/>
    </row>
    <row r="564" spans="1:6" s="8" customFormat="1" ht="18" hidden="1" customHeight="1" x14ac:dyDescent="0.2">
      <c r="A564" s="110"/>
      <c r="B564" s="171" t="s">
        <v>18</v>
      </c>
      <c r="C564" s="171"/>
      <c r="D564" s="59"/>
      <c r="E564" s="59"/>
      <c r="F564" s="59"/>
    </row>
    <row r="565" spans="1:6" s="8" customFormat="1" ht="18.600000000000001" hidden="1" customHeight="1" x14ac:dyDescent="0.2">
      <c r="A565" s="110"/>
      <c r="B565" s="111" t="s">
        <v>19</v>
      </c>
      <c r="C565" s="108"/>
      <c r="D565" s="57"/>
      <c r="E565" s="57"/>
      <c r="F565" s="57"/>
    </row>
    <row r="566" spans="1:6" s="8" customFormat="1" ht="18.600000000000001" hidden="1" customHeight="1" x14ac:dyDescent="0.2">
      <c r="A566" s="114"/>
      <c r="B566" s="111" t="s">
        <v>20</v>
      </c>
      <c r="C566" s="108"/>
      <c r="D566" s="59"/>
      <c r="E566" s="59"/>
      <c r="F566" s="59"/>
    </row>
    <row r="567" spans="1:6" s="8" customFormat="1" ht="32.25" hidden="1" customHeight="1" x14ac:dyDescent="0.2">
      <c r="A567" s="115"/>
      <c r="B567" s="155" t="s">
        <v>21</v>
      </c>
      <c r="C567" s="155"/>
      <c r="D567" s="59"/>
      <c r="E567" s="59"/>
      <c r="F567" s="59"/>
    </row>
    <row r="568" spans="1:6" s="8" customFormat="1" hidden="1" x14ac:dyDescent="0.2">
      <c r="A568" s="115"/>
      <c r="B568" s="145" t="s">
        <v>22</v>
      </c>
      <c r="C568" s="145"/>
      <c r="D568" s="59"/>
      <c r="E568" s="59"/>
      <c r="F568" s="59"/>
    </row>
    <row r="569" spans="1:6" s="8" customFormat="1" ht="27" hidden="1" customHeight="1" x14ac:dyDescent="0.2">
      <c r="A569" s="115"/>
      <c r="B569" s="155" t="s">
        <v>23</v>
      </c>
      <c r="C569" s="155"/>
      <c r="D569" s="59"/>
      <c r="E569" s="59"/>
      <c r="F569" s="59"/>
    </row>
    <row r="570" spans="1:6" s="8" customFormat="1" hidden="1" x14ac:dyDescent="0.2">
      <c r="A570" s="115"/>
      <c r="B570" s="177" t="s">
        <v>24</v>
      </c>
      <c r="C570" s="177"/>
      <c r="D570" s="59"/>
      <c r="E570" s="59"/>
      <c r="F570" s="59"/>
    </row>
    <row r="571" spans="1:6" s="8" customFormat="1" hidden="1" x14ac:dyDescent="0.2">
      <c r="A571" s="115"/>
      <c r="B571" s="155" t="s">
        <v>25</v>
      </c>
      <c r="C571" s="155"/>
      <c r="D571" s="59"/>
      <c r="E571" s="59"/>
      <c r="F571" s="59"/>
    </row>
    <row r="572" spans="1:6" s="8" customFormat="1" hidden="1" x14ac:dyDescent="0.2">
      <c r="A572" s="115"/>
      <c r="B572" s="145" t="s">
        <v>26</v>
      </c>
      <c r="C572" s="145"/>
      <c r="D572" s="59"/>
      <c r="E572" s="59"/>
      <c r="F572" s="59"/>
    </row>
    <row r="573" spans="1:6" s="8" customFormat="1" hidden="1" x14ac:dyDescent="0.2">
      <c r="A573" s="115"/>
      <c r="B573" s="145" t="s">
        <v>27</v>
      </c>
      <c r="C573" s="145"/>
      <c r="D573" s="59"/>
      <c r="E573" s="59"/>
      <c r="F573" s="59"/>
    </row>
    <row r="574" spans="1:6" s="8" customFormat="1" hidden="1" x14ac:dyDescent="0.2">
      <c r="A574" s="115"/>
      <c r="B574" s="111" t="s">
        <v>28</v>
      </c>
      <c r="C574" s="108"/>
      <c r="D574" s="59"/>
      <c r="E574" s="59"/>
      <c r="F574" s="59"/>
    </row>
    <row r="575" spans="1:6" s="8" customFormat="1" ht="18.600000000000001" customHeight="1" x14ac:dyDescent="0.2">
      <c r="A575" s="114"/>
      <c r="B575" s="111" t="s">
        <v>29</v>
      </c>
      <c r="C575" s="108"/>
      <c r="D575" s="59">
        <v>103196</v>
      </c>
      <c r="E575" s="59">
        <f>103196+12000</f>
        <v>115196</v>
      </c>
      <c r="F575" s="59">
        <f>E575-D575</f>
        <v>12000</v>
      </c>
    </row>
    <row r="576" spans="1:6" s="8" customFormat="1" ht="15" hidden="1" customHeight="1" x14ac:dyDescent="0.2">
      <c r="A576" s="110" t="s">
        <v>30</v>
      </c>
      <c r="B576" s="108"/>
      <c r="C576" s="116"/>
      <c r="D576" s="109"/>
      <c r="E576" s="109"/>
      <c r="F576" s="109"/>
    </row>
    <row r="577" spans="1:6" s="8" customFormat="1" ht="14.45" hidden="1" customHeight="1" x14ac:dyDescent="0.2">
      <c r="A577" s="114"/>
      <c r="B577" s="41" t="s">
        <v>31</v>
      </c>
      <c r="C577" s="108"/>
      <c r="D577" s="57"/>
      <c r="E577" s="57"/>
      <c r="F577" s="57"/>
    </row>
    <row r="578" spans="1:6" s="8" customFormat="1" ht="18.600000000000001" hidden="1" customHeight="1" x14ac:dyDescent="0.2">
      <c r="A578" s="110" t="s">
        <v>32</v>
      </c>
      <c r="B578" s="108"/>
      <c r="C578" s="41"/>
      <c r="D578" s="109"/>
      <c r="E578" s="109"/>
      <c r="F578" s="109"/>
    </row>
    <row r="579" spans="1:6" s="8" customFormat="1" ht="16.5" hidden="1" customHeight="1" x14ac:dyDescent="0.2">
      <c r="A579" s="110"/>
      <c r="B579" s="41" t="s">
        <v>33</v>
      </c>
      <c r="C579" s="108"/>
      <c r="D579" s="57"/>
      <c r="E579" s="57"/>
      <c r="F579" s="57"/>
    </row>
    <row r="580" spans="1:6" s="8" customFormat="1" ht="12.6" hidden="1" customHeight="1" x14ac:dyDescent="0.2">
      <c r="A580" s="110" t="s">
        <v>90</v>
      </c>
      <c r="B580" s="108"/>
      <c r="C580" s="41"/>
      <c r="D580" s="109"/>
      <c r="E580" s="109"/>
      <c r="F580" s="109"/>
    </row>
    <row r="581" spans="1:6" s="8" customFormat="1" hidden="1" x14ac:dyDescent="0.2">
      <c r="A581" s="110"/>
      <c r="B581" s="108" t="s">
        <v>34</v>
      </c>
      <c r="C581" s="41"/>
      <c r="D581" s="57"/>
      <c r="E581" s="57"/>
      <c r="F581" s="57"/>
    </row>
    <row r="582" spans="1:6" s="26" customFormat="1" ht="12.75" hidden="1" x14ac:dyDescent="0.25">
      <c r="A582" s="117"/>
      <c r="B582" s="178" t="s">
        <v>91</v>
      </c>
      <c r="C582" s="164"/>
      <c r="D582" s="109"/>
      <c r="E582" s="109"/>
      <c r="F582" s="109"/>
    </row>
    <row r="583" spans="1:6" s="26" customFormat="1" ht="33" hidden="1" customHeight="1" x14ac:dyDescent="0.25">
      <c r="A583" s="117"/>
      <c r="B583" s="118"/>
      <c r="C583" s="118" t="s">
        <v>36</v>
      </c>
      <c r="D583" s="57"/>
      <c r="E583" s="57"/>
      <c r="F583" s="57"/>
    </row>
    <row r="584" spans="1:6" s="8" customFormat="1" ht="15" hidden="1" customHeight="1" x14ac:dyDescent="0.2">
      <c r="A584" s="110"/>
      <c r="B584" s="111" t="s">
        <v>37</v>
      </c>
      <c r="C584" s="108"/>
      <c r="D584" s="59"/>
      <c r="E584" s="59"/>
      <c r="F584" s="59"/>
    </row>
    <row r="585" spans="1:6" s="8" customFormat="1" x14ac:dyDescent="0.2">
      <c r="A585" s="144" t="s">
        <v>154</v>
      </c>
      <c r="B585" s="144"/>
      <c r="C585" s="144"/>
      <c r="D585" s="109">
        <f t="shared" ref="D585:E585" si="225">D587+D588+D586</f>
        <v>63804</v>
      </c>
      <c r="E585" s="109">
        <f t="shared" si="225"/>
        <v>63804</v>
      </c>
      <c r="F585" s="109">
        <f t="shared" ref="F585" si="226">F587+F588+F586</f>
        <v>0</v>
      </c>
    </row>
    <row r="586" spans="1:6" s="8" customFormat="1" ht="18.600000000000001" customHeight="1" x14ac:dyDescent="0.2">
      <c r="A586" s="104"/>
      <c r="B586" s="111" t="s">
        <v>38</v>
      </c>
      <c r="C586" s="108"/>
      <c r="D586" s="57">
        <v>63804</v>
      </c>
      <c r="E586" s="57">
        <v>63804</v>
      </c>
      <c r="F586" s="57">
        <f>E586-D586</f>
        <v>0</v>
      </c>
    </row>
    <row r="587" spans="1:6" s="8" customFormat="1" ht="30.6" hidden="1" customHeight="1" x14ac:dyDescent="0.2">
      <c r="A587" s="104"/>
      <c r="B587" s="145" t="s">
        <v>93</v>
      </c>
      <c r="C587" s="145"/>
      <c r="D587" s="59"/>
      <c r="E587" s="59"/>
      <c r="F587" s="59"/>
    </row>
    <row r="588" spans="1:6" s="8" customFormat="1" ht="18.600000000000001" hidden="1" customHeight="1" x14ac:dyDescent="0.2">
      <c r="A588" s="104"/>
      <c r="B588" s="111" t="s">
        <v>40</v>
      </c>
      <c r="C588" s="108"/>
      <c r="D588" s="59"/>
      <c r="E588" s="59"/>
      <c r="F588" s="59"/>
    </row>
    <row r="589" spans="1:6" s="23" customFormat="1" ht="13.9" hidden="1" customHeight="1" x14ac:dyDescent="0.25">
      <c r="A589" s="117" t="s">
        <v>45</v>
      </c>
      <c r="B589" s="119"/>
      <c r="C589" s="120"/>
      <c r="D589" s="121"/>
      <c r="E589" s="121"/>
      <c r="F589" s="121"/>
    </row>
    <row r="590" spans="1:6" s="25" customFormat="1" ht="22.15" hidden="1" customHeight="1" x14ac:dyDescent="0.25">
      <c r="A590" s="146" t="s">
        <v>94</v>
      </c>
      <c r="B590" s="146"/>
      <c r="C590" s="146"/>
      <c r="D590" s="121"/>
      <c r="E590" s="121"/>
      <c r="F590" s="121"/>
    </row>
    <row r="591" spans="1:6" s="25" customFormat="1" ht="30.75" hidden="1" customHeight="1" x14ac:dyDescent="0.25">
      <c r="A591" s="122"/>
      <c r="B591" s="176" t="s">
        <v>95</v>
      </c>
      <c r="C591" s="176"/>
      <c r="D591" s="121"/>
      <c r="E591" s="121"/>
      <c r="F591" s="121"/>
    </row>
    <row r="592" spans="1:6" s="25" customFormat="1" ht="30.75" hidden="1" customHeight="1" x14ac:dyDescent="0.2">
      <c r="A592" s="122"/>
      <c r="B592" s="123"/>
      <c r="C592" s="95" t="s">
        <v>46</v>
      </c>
      <c r="D592" s="59"/>
      <c r="E592" s="59"/>
      <c r="F592" s="59"/>
    </row>
    <row r="593" spans="1:10" s="23" customFormat="1" ht="18" hidden="1" customHeight="1" x14ac:dyDescent="0.25">
      <c r="A593" s="117" t="s">
        <v>49</v>
      </c>
      <c r="B593" s="95"/>
      <c r="C593" s="95"/>
      <c r="D593" s="109"/>
      <c r="E593" s="109"/>
      <c r="F593" s="109"/>
    </row>
    <row r="594" spans="1:10" s="25" customFormat="1" ht="29.25" hidden="1" customHeight="1" x14ac:dyDescent="0.25">
      <c r="A594" s="117"/>
      <c r="B594" s="155" t="s">
        <v>50</v>
      </c>
      <c r="C594" s="155"/>
      <c r="D594" s="57"/>
      <c r="E594" s="57"/>
      <c r="F594" s="57"/>
    </row>
    <row r="595" spans="1:10" s="25" customFormat="1" ht="23.45" hidden="1" customHeight="1" x14ac:dyDescent="0.2">
      <c r="A595" s="117"/>
      <c r="B595" s="155" t="s">
        <v>51</v>
      </c>
      <c r="C595" s="164"/>
      <c r="D595" s="59"/>
      <c r="E595" s="59"/>
      <c r="F595" s="59"/>
    </row>
    <row r="596" spans="1:10" s="8" customFormat="1" ht="18.600000000000001" hidden="1" customHeight="1" x14ac:dyDescent="0.2">
      <c r="A596" s="106" t="s">
        <v>96</v>
      </c>
      <c r="B596" s="41"/>
      <c r="C596" s="41"/>
      <c r="D596" s="121"/>
      <c r="E596" s="121"/>
      <c r="F596" s="121"/>
    </row>
    <row r="597" spans="1:10" s="8" customFormat="1" ht="18.600000000000001" hidden="1" customHeight="1" x14ac:dyDescent="0.2">
      <c r="A597" s="106"/>
      <c r="B597" s="41" t="s">
        <v>54</v>
      </c>
      <c r="C597" s="41"/>
      <c r="D597" s="59"/>
      <c r="E597" s="59"/>
      <c r="F597" s="59"/>
    </row>
    <row r="598" spans="1:10" s="8" customFormat="1" ht="45.6" hidden="1" customHeight="1" x14ac:dyDescent="0.2">
      <c r="A598" s="106"/>
      <c r="B598" s="163" t="s">
        <v>97</v>
      </c>
      <c r="C598" s="163"/>
      <c r="D598" s="57"/>
      <c r="E598" s="57"/>
      <c r="F598" s="57"/>
    </row>
    <row r="599" spans="1:10" s="8" customFormat="1" x14ac:dyDescent="0.2">
      <c r="A599" s="144" t="s">
        <v>158</v>
      </c>
      <c r="B599" s="144"/>
      <c r="C599" s="144"/>
      <c r="D599" s="109">
        <f>D600</f>
        <v>6794579</v>
      </c>
      <c r="E599" s="109">
        <f>E600</f>
        <v>7499579</v>
      </c>
      <c r="F599" s="109">
        <f>F600</f>
        <v>705000</v>
      </c>
    </row>
    <row r="600" spans="1:10" s="8" customFormat="1" x14ac:dyDescent="0.2">
      <c r="A600" s="106"/>
      <c r="B600" s="111" t="s">
        <v>58</v>
      </c>
      <c r="C600" s="108"/>
      <c r="D600" s="59">
        <v>6794579</v>
      </c>
      <c r="E600" s="59">
        <f>6394579+400000+705000</f>
        <v>7499579</v>
      </c>
      <c r="F600" s="59">
        <f>E600-D600</f>
        <v>705000</v>
      </c>
      <c r="J600" s="91"/>
    </row>
    <row r="601" spans="1:10" s="45" customFormat="1" ht="18" x14ac:dyDescent="0.25">
      <c r="A601" s="142" t="s">
        <v>161</v>
      </c>
      <c r="B601" s="164"/>
      <c r="C601" s="164"/>
      <c r="D601" s="103">
        <f t="shared" ref="D601:E601" si="227">D602+D610+D614+D619+D637+D699</f>
        <v>6421</v>
      </c>
      <c r="E601" s="103">
        <f t="shared" si="227"/>
        <v>6421</v>
      </c>
      <c r="F601" s="103">
        <f t="shared" ref="F601" si="228">F602+F610+F614+F619+F637+F699</f>
        <v>0</v>
      </c>
    </row>
    <row r="602" spans="1:10" s="8" customFormat="1" ht="13.9" hidden="1" customHeight="1" x14ac:dyDescent="0.2">
      <c r="A602" s="9" t="s">
        <v>99</v>
      </c>
      <c r="B602" s="10"/>
      <c r="C602" s="11"/>
      <c r="D602" s="53">
        <f t="shared" ref="D602:F603" si="229">D603</f>
        <v>0</v>
      </c>
      <c r="E602" s="53">
        <f t="shared" si="229"/>
        <v>0</v>
      </c>
      <c r="F602" s="53">
        <f t="shared" si="229"/>
        <v>0</v>
      </c>
    </row>
    <row r="603" spans="1:10" s="8" customFormat="1" ht="14.45" hidden="1" customHeight="1" x14ac:dyDescent="0.2">
      <c r="A603" s="16" t="s">
        <v>100</v>
      </c>
      <c r="B603" s="17"/>
      <c r="C603" s="18"/>
      <c r="D603" s="53">
        <f t="shared" si="229"/>
        <v>0</v>
      </c>
      <c r="E603" s="53">
        <f t="shared" si="229"/>
        <v>0</v>
      </c>
      <c r="F603" s="53">
        <f t="shared" si="229"/>
        <v>0</v>
      </c>
    </row>
    <row r="604" spans="1:10" s="8" customFormat="1" ht="18.600000000000001" hidden="1" customHeight="1" x14ac:dyDescent="0.2">
      <c r="A604" s="16" t="s">
        <v>101</v>
      </c>
      <c r="B604" s="18"/>
      <c r="C604" s="18"/>
      <c r="D604" s="53">
        <f t="shared" ref="D604:E604" si="230">D605+D608</f>
        <v>0</v>
      </c>
      <c r="E604" s="53">
        <f t="shared" si="230"/>
        <v>0</v>
      </c>
      <c r="F604" s="53">
        <f t="shared" ref="F604" si="231">F605+F608</f>
        <v>0</v>
      </c>
    </row>
    <row r="605" spans="1:10" s="8" customFormat="1" hidden="1" x14ac:dyDescent="0.2">
      <c r="A605" s="20" t="s">
        <v>102</v>
      </c>
      <c r="B605" s="15"/>
      <c r="C605" s="18"/>
      <c r="D605" s="53">
        <f t="shared" ref="D605:F606" si="232">D606</f>
        <v>0</v>
      </c>
      <c r="E605" s="53">
        <f t="shared" si="232"/>
        <v>0</v>
      </c>
      <c r="F605" s="53">
        <f t="shared" si="232"/>
        <v>0</v>
      </c>
    </row>
    <row r="606" spans="1:10" s="26" customFormat="1" ht="27.6" hidden="1" customHeight="1" x14ac:dyDescent="0.25">
      <c r="A606" s="21"/>
      <c r="B606" s="172" t="s">
        <v>103</v>
      </c>
      <c r="C606" s="173"/>
      <c r="D606" s="56">
        <f t="shared" si="232"/>
        <v>0</v>
      </c>
      <c r="E606" s="56">
        <f t="shared" si="232"/>
        <v>0</v>
      </c>
      <c r="F606" s="56">
        <f t="shared" si="232"/>
        <v>0</v>
      </c>
    </row>
    <row r="607" spans="1:10" s="26" customFormat="1" ht="27" hidden="1" customHeight="1" x14ac:dyDescent="0.25">
      <c r="A607" s="21"/>
      <c r="B607" s="27"/>
      <c r="C607" s="27" t="s">
        <v>35</v>
      </c>
      <c r="D607" s="55"/>
      <c r="E607" s="55"/>
      <c r="F607" s="55"/>
    </row>
    <row r="608" spans="1:10" s="8" customFormat="1" ht="18.600000000000001" hidden="1" customHeight="1" x14ac:dyDescent="0.2">
      <c r="A608" s="12" t="s">
        <v>104</v>
      </c>
      <c r="B608" s="13"/>
      <c r="C608" s="13"/>
      <c r="D608" s="53">
        <f t="shared" ref="D608:F608" si="233">D609</f>
        <v>0</v>
      </c>
      <c r="E608" s="53">
        <f t="shared" si="233"/>
        <v>0</v>
      </c>
      <c r="F608" s="53">
        <f t="shared" si="233"/>
        <v>0</v>
      </c>
    </row>
    <row r="609" spans="1:6" s="8" customFormat="1" ht="16.149999999999999" hidden="1" customHeight="1" x14ac:dyDescent="0.2">
      <c r="A609" s="18"/>
      <c r="B609" s="14" t="s">
        <v>39</v>
      </c>
      <c r="C609" s="14"/>
      <c r="D609" s="54"/>
      <c r="E609" s="54"/>
      <c r="F609" s="54"/>
    </row>
    <row r="610" spans="1:6" s="8" customFormat="1" ht="18.600000000000001" hidden="1" customHeight="1" x14ac:dyDescent="0.2">
      <c r="A610" s="20" t="s">
        <v>41</v>
      </c>
      <c r="B610" s="28"/>
      <c r="C610" s="29"/>
      <c r="D610" s="53">
        <f t="shared" ref="D610:F610" si="234">D611</f>
        <v>0</v>
      </c>
      <c r="E610" s="53">
        <f t="shared" si="234"/>
        <v>0</v>
      </c>
      <c r="F610" s="53">
        <f t="shared" si="234"/>
        <v>0</v>
      </c>
    </row>
    <row r="611" spans="1:6" s="8" customFormat="1" ht="18.600000000000001" hidden="1" customHeight="1" x14ac:dyDescent="0.2">
      <c r="A611" s="20" t="s">
        <v>42</v>
      </c>
      <c r="B611" s="15"/>
      <c r="C611" s="18"/>
      <c r="D611" s="53">
        <f t="shared" ref="D611:E611" si="235">D612+D613</f>
        <v>0</v>
      </c>
      <c r="E611" s="53">
        <f t="shared" si="235"/>
        <v>0</v>
      </c>
      <c r="F611" s="53">
        <f t="shared" ref="F611" si="236">F612+F613</f>
        <v>0</v>
      </c>
    </row>
    <row r="612" spans="1:6" s="8" customFormat="1" ht="18.600000000000001" hidden="1" customHeight="1" x14ac:dyDescent="0.2">
      <c r="A612" s="20"/>
      <c r="B612" s="18" t="s">
        <v>43</v>
      </c>
      <c r="C612" s="15"/>
      <c r="D612" s="54"/>
      <c r="E612" s="54"/>
      <c r="F612" s="54"/>
    </row>
    <row r="613" spans="1:6" s="8" customFormat="1" ht="18.600000000000001" hidden="1" customHeight="1" x14ac:dyDescent="0.2">
      <c r="A613" s="20"/>
      <c r="B613" s="18" t="s">
        <v>44</v>
      </c>
      <c r="C613" s="15"/>
      <c r="D613" s="54"/>
      <c r="E613" s="54"/>
      <c r="F613" s="54"/>
    </row>
    <row r="614" spans="1:6" s="25" customFormat="1" ht="18" hidden="1" customHeight="1" x14ac:dyDescent="0.25">
      <c r="A614" s="21" t="s">
        <v>105</v>
      </c>
      <c r="B614" s="30"/>
      <c r="C614" s="31"/>
      <c r="D614" s="56">
        <f t="shared" ref="D614:F614" si="237">D615</f>
        <v>0</v>
      </c>
      <c r="E614" s="56">
        <f t="shared" si="237"/>
        <v>0</v>
      </c>
      <c r="F614" s="56">
        <f t="shared" si="237"/>
        <v>0</v>
      </c>
    </row>
    <row r="615" spans="1:6" s="25" customFormat="1" ht="26.25" hidden="1" customHeight="1" x14ac:dyDescent="0.25">
      <c r="A615" s="174" t="s">
        <v>106</v>
      </c>
      <c r="B615" s="174"/>
      <c r="C615" s="174"/>
      <c r="D615" s="56">
        <f t="shared" ref="D615:E615" si="238">D616+D618</f>
        <v>0</v>
      </c>
      <c r="E615" s="56">
        <f t="shared" si="238"/>
        <v>0</v>
      </c>
      <c r="F615" s="56">
        <f t="shared" ref="F615" si="239">F616+F618</f>
        <v>0</v>
      </c>
    </row>
    <row r="616" spans="1:6" s="25" customFormat="1" ht="30.75" hidden="1" customHeight="1" x14ac:dyDescent="0.25">
      <c r="A616" s="32"/>
      <c r="B616" s="175" t="s">
        <v>107</v>
      </c>
      <c r="C616" s="175"/>
      <c r="D616" s="56">
        <f t="shared" ref="D616:F616" si="240">D617</f>
        <v>0</v>
      </c>
      <c r="E616" s="56">
        <f t="shared" si="240"/>
        <v>0</v>
      </c>
      <c r="F616" s="56">
        <f t="shared" si="240"/>
        <v>0</v>
      </c>
    </row>
    <row r="617" spans="1:6" s="25" customFormat="1" ht="30.75" hidden="1" customHeight="1" x14ac:dyDescent="0.25">
      <c r="A617" s="32"/>
      <c r="B617" s="33"/>
      <c r="C617" s="34" t="s">
        <v>47</v>
      </c>
      <c r="D617" s="57"/>
      <c r="E617" s="57"/>
      <c r="F617" s="57"/>
    </row>
    <row r="618" spans="1:6" s="25" customFormat="1" ht="18" hidden="1" customHeight="1" x14ac:dyDescent="0.25">
      <c r="A618" s="21"/>
      <c r="B618" s="153" t="s">
        <v>48</v>
      </c>
      <c r="C618" s="153"/>
      <c r="D618" s="57"/>
      <c r="E618" s="57"/>
      <c r="F618" s="57"/>
    </row>
    <row r="619" spans="1:6" s="8" customFormat="1" ht="13.9" hidden="1" customHeight="1" x14ac:dyDescent="0.2">
      <c r="A619" s="16" t="s">
        <v>187</v>
      </c>
      <c r="B619" s="18"/>
      <c r="C619" s="18"/>
      <c r="D619" s="56">
        <f t="shared" ref="D619:F619" si="241">D620</f>
        <v>6421</v>
      </c>
      <c r="E619" s="56">
        <f t="shared" si="241"/>
        <v>6421</v>
      </c>
      <c r="F619" s="56">
        <f t="shared" si="241"/>
        <v>0</v>
      </c>
    </row>
    <row r="620" spans="1:6" s="8" customFormat="1" hidden="1" x14ac:dyDescent="0.2">
      <c r="A620" s="147" t="s">
        <v>188</v>
      </c>
      <c r="B620" s="147"/>
      <c r="C620" s="147"/>
      <c r="D620" s="56">
        <f t="shared" ref="D620:E620" si="242">D621+D625</f>
        <v>6421</v>
      </c>
      <c r="E620" s="56">
        <f t="shared" si="242"/>
        <v>6421</v>
      </c>
      <c r="F620" s="56">
        <f t="shared" ref="F620" si="243">F621+F625</f>
        <v>0</v>
      </c>
    </row>
    <row r="621" spans="1:6" s="8" customFormat="1" ht="18.600000000000001" hidden="1" customHeight="1" x14ac:dyDescent="0.2">
      <c r="A621" s="16" t="s">
        <v>108</v>
      </c>
      <c r="B621" s="18"/>
      <c r="C621" s="18"/>
      <c r="D621" s="56">
        <f t="shared" ref="D621:E621" si="244">D622+D623+D624</f>
        <v>0</v>
      </c>
      <c r="E621" s="56">
        <f t="shared" si="244"/>
        <v>0</v>
      </c>
      <c r="F621" s="56">
        <f t="shared" ref="F621" si="245">F622+F623+F624</f>
        <v>0</v>
      </c>
    </row>
    <row r="622" spans="1:6" s="8" customFormat="1" ht="42" hidden="1" customHeight="1" x14ac:dyDescent="0.2">
      <c r="A622" s="16"/>
      <c r="B622" s="148" t="s">
        <v>55</v>
      </c>
      <c r="C622" s="148"/>
      <c r="D622" s="57"/>
      <c r="E622" s="57"/>
      <c r="F622" s="57"/>
    </row>
    <row r="623" spans="1:6" s="23" customFormat="1" ht="15" hidden="1" customHeight="1" x14ac:dyDescent="0.2">
      <c r="A623" s="24"/>
      <c r="B623" s="161" t="s">
        <v>56</v>
      </c>
      <c r="C623" s="161"/>
      <c r="D623" s="57"/>
      <c r="E623" s="57"/>
      <c r="F623" s="57"/>
    </row>
    <row r="624" spans="1:6" s="23" customFormat="1" ht="65.45" hidden="1" customHeight="1" x14ac:dyDescent="0.25">
      <c r="A624" s="24"/>
      <c r="B624" s="162" t="s">
        <v>57</v>
      </c>
      <c r="C624" s="151"/>
      <c r="D624" s="57"/>
      <c r="E624" s="57"/>
      <c r="F624" s="57"/>
    </row>
    <row r="625" spans="1:6" s="8" customFormat="1" x14ac:dyDescent="0.2">
      <c r="A625" s="147" t="s">
        <v>158</v>
      </c>
      <c r="B625" s="147"/>
      <c r="C625" s="147"/>
      <c r="D625" s="53">
        <f t="shared" ref="D625:E625" si="246">D626+D627+D631+D635+D636</f>
        <v>6421</v>
      </c>
      <c r="E625" s="53">
        <f t="shared" si="246"/>
        <v>6421</v>
      </c>
      <c r="F625" s="53">
        <f t="shared" ref="F625" si="247">F626+F627+F631+F635+F636</f>
        <v>0</v>
      </c>
    </row>
    <row r="626" spans="1:6" s="8" customFormat="1" ht="32.450000000000003" hidden="1" customHeight="1" x14ac:dyDescent="0.2">
      <c r="A626" s="16"/>
      <c r="B626" s="152" t="s">
        <v>60</v>
      </c>
      <c r="C626" s="152"/>
      <c r="D626" s="54"/>
      <c r="E626" s="54"/>
      <c r="F626" s="54"/>
    </row>
    <row r="627" spans="1:6" s="8" customFormat="1" ht="30.75" hidden="1" customHeight="1" x14ac:dyDescent="0.2">
      <c r="A627" s="16"/>
      <c r="B627" s="152" t="s">
        <v>62</v>
      </c>
      <c r="C627" s="152"/>
      <c r="D627" s="53">
        <f t="shared" ref="D627:E627" si="248">D628+D629+D630</f>
        <v>0</v>
      </c>
      <c r="E627" s="53">
        <f t="shared" si="248"/>
        <v>0</v>
      </c>
      <c r="F627" s="53">
        <f t="shared" ref="F627" si="249">F628+F629+F630</f>
        <v>0</v>
      </c>
    </row>
    <row r="628" spans="1:6" s="8" customFormat="1" ht="48" hidden="1" customHeight="1" x14ac:dyDescent="0.2">
      <c r="A628" s="16"/>
      <c r="B628" s="35"/>
      <c r="C628" s="19" t="s">
        <v>63</v>
      </c>
      <c r="D628" s="57"/>
      <c r="E628" s="57"/>
      <c r="F628" s="57"/>
    </row>
    <row r="629" spans="1:6" s="8" customFormat="1" ht="28.5" hidden="1" customHeight="1" x14ac:dyDescent="0.2">
      <c r="A629" s="16"/>
      <c r="B629" s="35"/>
      <c r="C629" s="19" t="s">
        <v>64</v>
      </c>
      <c r="D629" s="57"/>
      <c r="E629" s="57"/>
      <c r="F629" s="57"/>
    </row>
    <row r="630" spans="1:6" s="8" customFormat="1" ht="31.15" hidden="1" customHeight="1" x14ac:dyDescent="0.2">
      <c r="A630" s="16"/>
      <c r="B630" s="35"/>
      <c r="C630" s="19" t="s">
        <v>65</v>
      </c>
      <c r="D630" s="57"/>
      <c r="E630" s="57"/>
      <c r="F630" s="57"/>
    </row>
    <row r="631" spans="1:6" s="8" customFormat="1" ht="44.25" hidden="1" customHeight="1" x14ac:dyDescent="0.2">
      <c r="A631" s="16"/>
      <c r="B631" s="152" t="s">
        <v>66</v>
      </c>
      <c r="C631" s="152"/>
      <c r="D631" s="53">
        <f t="shared" ref="D631:E631" si="250">D632+D633+D634</f>
        <v>0</v>
      </c>
      <c r="E631" s="53">
        <f t="shared" si="250"/>
        <v>0</v>
      </c>
      <c r="F631" s="53">
        <f t="shared" ref="F631" si="251">F632+F633+F634</f>
        <v>0</v>
      </c>
    </row>
    <row r="632" spans="1:6" s="8" customFormat="1" ht="45" hidden="1" customHeight="1" x14ac:dyDescent="0.2">
      <c r="A632" s="16"/>
      <c r="B632" s="35"/>
      <c r="C632" s="19" t="s">
        <v>67</v>
      </c>
      <c r="D632" s="57"/>
      <c r="E632" s="57"/>
      <c r="F632" s="57"/>
    </row>
    <row r="633" spans="1:6" s="8" customFormat="1" ht="43.15" hidden="1" customHeight="1" x14ac:dyDescent="0.2">
      <c r="A633" s="16"/>
      <c r="B633" s="35"/>
      <c r="C633" s="19" t="s">
        <v>68</v>
      </c>
      <c r="D633" s="57"/>
      <c r="E633" s="57"/>
      <c r="F633" s="57"/>
    </row>
    <row r="634" spans="1:6" s="8" customFormat="1" ht="30.75" hidden="1" customHeight="1" x14ac:dyDescent="0.2">
      <c r="A634" s="16"/>
      <c r="B634" s="35"/>
      <c r="C634" s="19" t="s">
        <v>69</v>
      </c>
      <c r="D634" s="57"/>
      <c r="E634" s="57"/>
      <c r="F634" s="57"/>
    </row>
    <row r="635" spans="1:6" s="8" customFormat="1" x14ac:dyDescent="0.2">
      <c r="A635" s="16"/>
      <c r="B635" s="152" t="s">
        <v>70</v>
      </c>
      <c r="C635" s="152"/>
      <c r="D635" s="57">
        <v>6421</v>
      </c>
      <c r="E635" s="57">
        <v>6421</v>
      </c>
      <c r="F635" s="57">
        <f>E635-D635</f>
        <v>0</v>
      </c>
    </row>
    <row r="636" spans="1:6" s="8" customFormat="1" ht="31.5" hidden="1" customHeight="1" x14ac:dyDescent="0.2">
      <c r="A636" s="16"/>
      <c r="B636" s="153" t="s">
        <v>110</v>
      </c>
      <c r="C636" s="154"/>
      <c r="D636" s="57"/>
      <c r="E636" s="57"/>
      <c r="F636" s="57"/>
    </row>
    <row r="637" spans="1:6" s="8" customFormat="1" ht="42" hidden="1" customHeight="1" x14ac:dyDescent="0.2">
      <c r="A637" s="150" t="s">
        <v>111</v>
      </c>
      <c r="B637" s="150"/>
      <c r="C637" s="150"/>
      <c r="D637" s="56">
        <f t="shared" ref="D637:E637" si="252">D638+D641+D644+D647+D652+D655+D660+D665+D670+D675+D680+D685+D689+D694</f>
        <v>0</v>
      </c>
      <c r="E637" s="56">
        <f t="shared" si="252"/>
        <v>0</v>
      </c>
      <c r="F637" s="56">
        <f t="shared" ref="F637" si="253">F638+F641+F644+F647+F652+F655+F660+F665+F670+F675+F680+F685+F689+F694</f>
        <v>0</v>
      </c>
    </row>
    <row r="638" spans="1:6" s="8" customFormat="1" ht="19.5" hidden="1" customHeight="1" x14ac:dyDescent="0.2">
      <c r="A638" s="36"/>
      <c r="B638" s="152" t="s">
        <v>112</v>
      </c>
      <c r="C638" s="152"/>
      <c r="D638" s="56">
        <f t="shared" ref="D638:F638" si="254">D639+D640</f>
        <v>0</v>
      </c>
      <c r="E638" s="56">
        <f t="shared" ref="E638" si="255">E639+E640</f>
        <v>0</v>
      </c>
      <c r="F638" s="56">
        <f t="shared" si="254"/>
        <v>0</v>
      </c>
    </row>
    <row r="639" spans="1:6" s="8" customFormat="1" ht="18.600000000000001" hidden="1" customHeight="1" x14ac:dyDescent="0.2">
      <c r="A639" s="36"/>
      <c r="B639" s="35"/>
      <c r="C639" s="18" t="s">
        <v>72</v>
      </c>
      <c r="D639" s="59"/>
      <c r="E639" s="59"/>
      <c r="F639" s="59"/>
    </row>
    <row r="640" spans="1:6" s="40" customFormat="1" ht="18.600000000000001" hidden="1" customHeight="1" x14ac:dyDescent="0.2">
      <c r="A640" s="37"/>
      <c r="B640" s="38"/>
      <c r="C640" s="39" t="s">
        <v>73</v>
      </c>
      <c r="D640" s="58"/>
      <c r="E640" s="58"/>
      <c r="F640" s="58"/>
    </row>
    <row r="641" spans="1:6" s="40" customFormat="1" ht="29.25" hidden="1" customHeight="1" x14ac:dyDescent="0.2">
      <c r="A641" s="37"/>
      <c r="B641" s="155" t="s">
        <v>113</v>
      </c>
      <c r="C641" s="155"/>
      <c r="D641" s="56">
        <f t="shared" ref="D641:F641" si="256">D642+D643</f>
        <v>0</v>
      </c>
      <c r="E641" s="56">
        <f t="shared" ref="E641" si="257">E642+E643</f>
        <v>0</v>
      </c>
      <c r="F641" s="56">
        <f t="shared" si="256"/>
        <v>0</v>
      </c>
    </row>
    <row r="642" spans="1:6" s="40" customFormat="1" ht="18.600000000000001" hidden="1" customHeight="1" x14ac:dyDescent="0.2">
      <c r="A642" s="37"/>
      <c r="B642" s="38"/>
      <c r="C642" s="41" t="s">
        <v>72</v>
      </c>
      <c r="D642" s="59"/>
      <c r="E642" s="59"/>
      <c r="F642" s="59"/>
    </row>
    <row r="643" spans="1:6" s="40" customFormat="1" ht="18.600000000000001" hidden="1" customHeight="1" x14ac:dyDescent="0.2">
      <c r="A643" s="37"/>
      <c r="B643" s="38"/>
      <c r="C643" s="39" t="s">
        <v>73</v>
      </c>
      <c r="D643" s="58"/>
      <c r="E643" s="58"/>
      <c r="F643" s="58"/>
    </row>
    <row r="644" spans="1:6" s="40" customFormat="1" ht="33" hidden="1" customHeight="1" x14ac:dyDescent="0.2">
      <c r="A644" s="37"/>
      <c r="B644" s="145" t="s">
        <v>114</v>
      </c>
      <c r="C644" s="145"/>
      <c r="D644" s="56">
        <f t="shared" ref="D644:F644" si="258">D645+D646</f>
        <v>0</v>
      </c>
      <c r="E644" s="56">
        <f t="shared" ref="E644" si="259">E645+E646</f>
        <v>0</v>
      </c>
      <c r="F644" s="56">
        <f t="shared" si="258"/>
        <v>0</v>
      </c>
    </row>
    <row r="645" spans="1:6" s="40" customFormat="1" ht="18.600000000000001" hidden="1" customHeight="1" x14ac:dyDescent="0.2">
      <c r="A645" s="37"/>
      <c r="B645" s="38"/>
      <c r="C645" s="41" t="s">
        <v>72</v>
      </c>
      <c r="D645" s="59"/>
      <c r="E645" s="59"/>
      <c r="F645" s="59"/>
    </row>
    <row r="646" spans="1:6" s="40" customFormat="1" ht="18.600000000000001" hidden="1" customHeight="1" x14ac:dyDescent="0.2">
      <c r="A646" s="37"/>
      <c r="B646" s="38"/>
      <c r="C646" s="39" t="s">
        <v>73</v>
      </c>
      <c r="D646" s="58"/>
      <c r="E646" s="58"/>
      <c r="F646" s="58"/>
    </row>
    <row r="647" spans="1:6" s="8" customFormat="1" ht="30" hidden="1" customHeight="1" x14ac:dyDescent="0.2">
      <c r="A647" s="36"/>
      <c r="B647" s="152" t="s">
        <v>115</v>
      </c>
      <c r="C647" s="152"/>
      <c r="D647" s="56">
        <f t="shared" ref="D647:E647" si="260">D648+D649+D650+D651</f>
        <v>0</v>
      </c>
      <c r="E647" s="56">
        <f t="shared" si="260"/>
        <v>0</v>
      </c>
      <c r="F647" s="56">
        <f t="shared" ref="F647" si="261">F648+F649+F650+F651</f>
        <v>0</v>
      </c>
    </row>
    <row r="648" spans="1:6" s="8" customFormat="1" ht="18.600000000000001" hidden="1" customHeight="1" x14ac:dyDescent="0.2">
      <c r="A648" s="36"/>
      <c r="B648" s="35"/>
      <c r="C648" s="18" t="s">
        <v>74</v>
      </c>
      <c r="D648" s="59"/>
      <c r="E648" s="59"/>
      <c r="F648" s="59"/>
    </row>
    <row r="649" spans="1:6" s="8" customFormat="1" ht="18.600000000000001" hidden="1" customHeight="1" x14ac:dyDescent="0.2">
      <c r="A649" s="36"/>
      <c r="B649" s="35"/>
      <c r="C649" s="18" t="s">
        <v>72</v>
      </c>
      <c r="D649" s="58"/>
      <c r="E649" s="58"/>
      <c r="F649" s="58"/>
    </row>
    <row r="650" spans="1:6" s="8" customFormat="1" ht="18.600000000000001" hidden="1" customHeight="1" x14ac:dyDescent="0.2">
      <c r="A650" s="36"/>
      <c r="B650" s="35"/>
      <c r="C650" s="18" t="s">
        <v>75</v>
      </c>
      <c r="D650" s="59"/>
      <c r="E650" s="59"/>
      <c r="F650" s="59"/>
    </row>
    <row r="651" spans="1:6" s="8" customFormat="1" ht="18.600000000000001" hidden="1" customHeight="1" x14ac:dyDescent="0.2">
      <c r="A651" s="36"/>
      <c r="B651" s="35"/>
      <c r="C651" s="22" t="s">
        <v>73</v>
      </c>
      <c r="D651" s="58"/>
      <c r="E651" s="58"/>
      <c r="F651" s="58"/>
    </row>
    <row r="652" spans="1:6" s="8" customFormat="1" ht="18.75" hidden="1" customHeight="1" x14ac:dyDescent="0.2">
      <c r="A652" s="36"/>
      <c r="B652" s="152" t="s">
        <v>116</v>
      </c>
      <c r="C652" s="152"/>
      <c r="D652" s="56">
        <f t="shared" ref="D652:F652" si="262">D653+D654</f>
        <v>0</v>
      </c>
      <c r="E652" s="56">
        <f t="shared" ref="E652" si="263">E653+E654</f>
        <v>0</v>
      </c>
      <c r="F652" s="56">
        <f t="shared" si="262"/>
        <v>0</v>
      </c>
    </row>
    <row r="653" spans="1:6" s="8" customFormat="1" ht="18.600000000000001" hidden="1" customHeight="1" x14ac:dyDescent="0.2">
      <c r="A653" s="36"/>
      <c r="B653" s="35"/>
      <c r="C653" s="18" t="s">
        <v>72</v>
      </c>
      <c r="D653" s="59"/>
      <c r="E653" s="59"/>
      <c r="F653" s="59"/>
    </row>
    <row r="654" spans="1:6" s="40" customFormat="1" ht="18.600000000000001" hidden="1" customHeight="1" x14ac:dyDescent="0.2">
      <c r="A654" s="37"/>
      <c r="B654" s="38"/>
      <c r="C654" s="39" t="s">
        <v>73</v>
      </c>
      <c r="D654" s="58"/>
      <c r="E654" s="58"/>
      <c r="F654" s="58"/>
    </row>
    <row r="655" spans="1:6" s="8" customFormat="1" ht="28.15" hidden="1" customHeight="1" x14ac:dyDescent="0.2">
      <c r="A655" s="36"/>
      <c r="B655" s="152" t="s">
        <v>117</v>
      </c>
      <c r="C655" s="152"/>
      <c r="D655" s="56">
        <f t="shared" ref="D655:E655" si="264">D656+D657+D658+D659</f>
        <v>0</v>
      </c>
      <c r="E655" s="56">
        <f t="shared" si="264"/>
        <v>0</v>
      </c>
      <c r="F655" s="56">
        <f t="shared" ref="F655" si="265">F656+F657+F658+F659</f>
        <v>0</v>
      </c>
    </row>
    <row r="656" spans="1:6" s="8" customFormat="1" ht="18.600000000000001" hidden="1" customHeight="1" x14ac:dyDescent="0.2">
      <c r="A656" s="36"/>
      <c r="B656" s="35"/>
      <c r="C656" s="18" t="s">
        <v>74</v>
      </c>
      <c r="D656" s="59"/>
      <c r="E656" s="59"/>
      <c r="F656" s="59"/>
    </row>
    <row r="657" spans="1:6" s="8" customFormat="1" ht="18.600000000000001" hidden="1" customHeight="1" x14ac:dyDescent="0.2">
      <c r="A657" s="36"/>
      <c r="B657" s="35"/>
      <c r="C657" s="18" t="s">
        <v>72</v>
      </c>
      <c r="D657" s="58"/>
      <c r="E657" s="58"/>
      <c r="F657" s="58"/>
    </row>
    <row r="658" spans="1:6" s="8" customFormat="1" ht="18.600000000000001" hidden="1" customHeight="1" x14ac:dyDescent="0.2">
      <c r="A658" s="36"/>
      <c r="B658" s="35"/>
      <c r="C658" s="18" t="s">
        <v>75</v>
      </c>
      <c r="D658" s="59"/>
      <c r="E658" s="59"/>
      <c r="F658" s="59"/>
    </row>
    <row r="659" spans="1:6" s="8" customFormat="1" ht="18.600000000000001" hidden="1" customHeight="1" x14ac:dyDescent="0.2">
      <c r="A659" s="36"/>
      <c r="B659" s="35"/>
      <c r="C659" s="22" t="s">
        <v>73</v>
      </c>
      <c r="D659" s="58"/>
      <c r="E659" s="58"/>
      <c r="F659" s="58"/>
    </row>
    <row r="660" spans="1:6" s="8" customFormat="1" ht="27.75" hidden="1" customHeight="1" x14ac:dyDescent="0.2">
      <c r="A660" s="36"/>
      <c r="B660" s="152" t="s">
        <v>118</v>
      </c>
      <c r="C660" s="152"/>
      <c r="D660" s="56">
        <f t="shared" ref="D660:E660" si="266">D661+D662+D663+D664</f>
        <v>0</v>
      </c>
      <c r="E660" s="56">
        <f t="shared" si="266"/>
        <v>0</v>
      </c>
      <c r="F660" s="56">
        <f t="shared" ref="F660" si="267">F661+F662+F663+F664</f>
        <v>0</v>
      </c>
    </row>
    <row r="661" spans="1:6" s="8" customFormat="1" ht="18.600000000000001" hidden="1" customHeight="1" x14ac:dyDescent="0.2">
      <c r="A661" s="36"/>
      <c r="B661" s="35"/>
      <c r="C661" s="18" t="s">
        <v>74</v>
      </c>
      <c r="D661" s="59"/>
      <c r="E661" s="59"/>
      <c r="F661" s="59"/>
    </row>
    <row r="662" spans="1:6" s="8" customFormat="1" ht="18.600000000000001" hidden="1" customHeight="1" x14ac:dyDescent="0.2">
      <c r="A662" s="36"/>
      <c r="B662" s="35"/>
      <c r="C662" s="18" t="s">
        <v>72</v>
      </c>
      <c r="D662" s="58"/>
      <c r="E662" s="58"/>
      <c r="F662" s="58"/>
    </row>
    <row r="663" spans="1:6" s="8" customFormat="1" ht="18.600000000000001" hidden="1" customHeight="1" x14ac:dyDescent="0.2">
      <c r="A663" s="36"/>
      <c r="B663" s="35"/>
      <c r="C663" s="18" t="s">
        <v>75</v>
      </c>
      <c r="D663" s="59"/>
      <c r="E663" s="59"/>
      <c r="F663" s="59"/>
    </row>
    <row r="664" spans="1:6" s="8" customFormat="1" ht="18.600000000000001" hidden="1" customHeight="1" x14ac:dyDescent="0.2">
      <c r="A664" s="36"/>
      <c r="B664" s="35"/>
      <c r="C664" s="22" t="s">
        <v>73</v>
      </c>
      <c r="D664" s="58"/>
      <c r="E664" s="58"/>
      <c r="F664" s="58"/>
    </row>
    <row r="665" spans="1:6" s="8" customFormat="1" ht="33.6" hidden="1" customHeight="1" x14ac:dyDescent="0.2">
      <c r="A665" s="36"/>
      <c r="B665" s="152" t="s">
        <v>119</v>
      </c>
      <c r="C665" s="152"/>
      <c r="D665" s="56">
        <f t="shared" ref="D665:E665" si="268">D666+D667+D668+D669</f>
        <v>0</v>
      </c>
      <c r="E665" s="56">
        <f t="shared" si="268"/>
        <v>0</v>
      </c>
      <c r="F665" s="56">
        <f t="shared" ref="F665" si="269">F666+F667+F668+F669</f>
        <v>0</v>
      </c>
    </row>
    <row r="666" spans="1:6" s="8" customFormat="1" ht="18.600000000000001" hidden="1" customHeight="1" x14ac:dyDescent="0.2">
      <c r="A666" s="36"/>
      <c r="B666" s="35"/>
      <c r="C666" s="18" t="s">
        <v>74</v>
      </c>
      <c r="D666" s="59"/>
      <c r="E666" s="59"/>
      <c r="F666" s="59"/>
    </row>
    <row r="667" spans="1:6" s="8" customFormat="1" ht="18.600000000000001" hidden="1" customHeight="1" x14ac:dyDescent="0.2">
      <c r="A667" s="36"/>
      <c r="B667" s="35"/>
      <c r="C667" s="18" t="s">
        <v>72</v>
      </c>
      <c r="D667" s="58"/>
      <c r="E667" s="58"/>
      <c r="F667" s="58"/>
    </row>
    <row r="668" spans="1:6" s="8" customFormat="1" ht="18.600000000000001" hidden="1" customHeight="1" x14ac:dyDescent="0.2">
      <c r="A668" s="36"/>
      <c r="B668" s="35"/>
      <c r="C668" s="18" t="s">
        <v>75</v>
      </c>
      <c r="D668" s="59"/>
      <c r="E668" s="59"/>
      <c r="F668" s="59"/>
    </row>
    <row r="669" spans="1:6" s="8" customFormat="1" ht="18.600000000000001" hidden="1" customHeight="1" x14ac:dyDescent="0.2">
      <c r="A669" s="36"/>
      <c r="B669" s="35"/>
      <c r="C669" s="22" t="s">
        <v>73</v>
      </c>
      <c r="D669" s="58"/>
      <c r="E669" s="58"/>
      <c r="F669" s="58"/>
    </row>
    <row r="670" spans="1:6" s="8" customFormat="1" ht="30" hidden="1" customHeight="1" x14ac:dyDescent="0.2">
      <c r="A670" s="36"/>
      <c r="B670" s="152" t="s">
        <v>120</v>
      </c>
      <c r="C670" s="152"/>
      <c r="D670" s="56">
        <f t="shared" ref="D670:E670" si="270">D671+D672+D673+D674</f>
        <v>0</v>
      </c>
      <c r="E670" s="56">
        <f t="shared" si="270"/>
        <v>0</v>
      </c>
      <c r="F670" s="56">
        <f t="shared" ref="F670" si="271">F671+F672+F673+F674</f>
        <v>0</v>
      </c>
    </row>
    <row r="671" spans="1:6" s="8" customFormat="1" ht="18.600000000000001" hidden="1" customHeight="1" x14ac:dyDescent="0.2">
      <c r="A671" s="36"/>
      <c r="B671" s="35"/>
      <c r="C671" s="18" t="s">
        <v>74</v>
      </c>
      <c r="D671" s="59"/>
      <c r="E671" s="59"/>
      <c r="F671" s="59"/>
    </row>
    <row r="672" spans="1:6" s="8" customFormat="1" ht="18.600000000000001" hidden="1" customHeight="1" x14ac:dyDescent="0.2">
      <c r="A672" s="36"/>
      <c r="B672" s="35"/>
      <c r="C672" s="18" t="s">
        <v>72</v>
      </c>
      <c r="D672" s="58"/>
      <c r="E672" s="58"/>
      <c r="F672" s="58"/>
    </row>
    <row r="673" spans="1:6" s="8" customFormat="1" ht="18.600000000000001" hidden="1" customHeight="1" x14ac:dyDescent="0.2">
      <c r="A673" s="36"/>
      <c r="B673" s="35"/>
      <c r="C673" s="18" t="s">
        <v>75</v>
      </c>
      <c r="D673" s="59"/>
      <c r="E673" s="59"/>
      <c r="F673" s="59"/>
    </row>
    <row r="674" spans="1:6" s="8" customFormat="1" ht="18.600000000000001" hidden="1" customHeight="1" x14ac:dyDescent="0.2">
      <c r="A674" s="36"/>
      <c r="B674" s="35"/>
      <c r="C674" s="22" t="s">
        <v>73</v>
      </c>
      <c r="D674" s="58"/>
      <c r="E674" s="58"/>
      <c r="F674" s="58"/>
    </row>
    <row r="675" spans="1:6" s="8" customFormat="1" ht="30" hidden="1" customHeight="1" x14ac:dyDescent="0.2">
      <c r="A675" s="36"/>
      <c r="B675" s="152" t="s">
        <v>76</v>
      </c>
      <c r="C675" s="152"/>
      <c r="D675" s="56">
        <f t="shared" ref="D675:E675" si="272">D676+D677+D678+D679</f>
        <v>0</v>
      </c>
      <c r="E675" s="56">
        <f t="shared" si="272"/>
        <v>0</v>
      </c>
      <c r="F675" s="56">
        <f t="shared" ref="F675" si="273">F676+F677+F678+F679</f>
        <v>0</v>
      </c>
    </row>
    <row r="676" spans="1:6" s="8" customFormat="1" ht="18.600000000000001" hidden="1" customHeight="1" x14ac:dyDescent="0.2">
      <c r="A676" s="36"/>
      <c r="B676" s="35"/>
      <c r="C676" s="18" t="s">
        <v>74</v>
      </c>
      <c r="D676" s="59"/>
      <c r="E676" s="59"/>
      <c r="F676" s="59"/>
    </row>
    <row r="677" spans="1:6" s="8" customFormat="1" ht="18.600000000000001" hidden="1" customHeight="1" x14ac:dyDescent="0.2">
      <c r="A677" s="36"/>
      <c r="B677" s="35"/>
      <c r="C677" s="18" t="s">
        <v>72</v>
      </c>
      <c r="D677" s="58"/>
      <c r="E677" s="58"/>
      <c r="F677" s="58"/>
    </row>
    <row r="678" spans="1:6" s="8" customFormat="1" ht="18.600000000000001" hidden="1" customHeight="1" x14ac:dyDescent="0.2">
      <c r="A678" s="36"/>
      <c r="B678" s="35"/>
      <c r="C678" s="22" t="s">
        <v>75</v>
      </c>
      <c r="D678" s="59"/>
      <c r="E678" s="59"/>
      <c r="F678" s="59"/>
    </row>
    <row r="679" spans="1:6" s="8" customFormat="1" ht="18.600000000000001" hidden="1" customHeight="1" x14ac:dyDescent="0.2">
      <c r="A679" s="36"/>
      <c r="B679" s="35"/>
      <c r="C679" s="22" t="s">
        <v>73</v>
      </c>
      <c r="D679" s="58"/>
      <c r="E679" s="58"/>
      <c r="F679" s="58"/>
    </row>
    <row r="680" spans="1:6" s="23" customFormat="1" ht="29.25" hidden="1" customHeight="1" x14ac:dyDescent="0.25">
      <c r="A680" s="42"/>
      <c r="B680" s="153" t="s">
        <v>77</v>
      </c>
      <c r="C680" s="153"/>
      <c r="D680" s="56">
        <f t="shared" ref="D680:E680" si="274">D681+D682+D683+D684</f>
        <v>0</v>
      </c>
      <c r="E680" s="56">
        <f t="shared" si="274"/>
        <v>0</v>
      </c>
      <c r="F680" s="56">
        <f t="shared" ref="F680" si="275">F681+F682+F683+F684</f>
        <v>0</v>
      </c>
    </row>
    <row r="681" spans="1:6" s="8" customFormat="1" ht="18.600000000000001" hidden="1" customHeight="1" x14ac:dyDescent="0.2">
      <c r="A681" s="36"/>
      <c r="B681" s="35"/>
      <c r="C681" s="18" t="s">
        <v>74</v>
      </c>
      <c r="D681" s="59"/>
      <c r="E681" s="59"/>
      <c r="F681" s="59"/>
    </row>
    <row r="682" spans="1:6" s="8" customFormat="1" ht="18.600000000000001" hidden="1" customHeight="1" x14ac:dyDescent="0.2">
      <c r="A682" s="36"/>
      <c r="B682" s="35"/>
      <c r="C682" s="18" t="s">
        <v>72</v>
      </c>
      <c r="D682" s="58"/>
      <c r="E682" s="58"/>
      <c r="F682" s="58"/>
    </row>
    <row r="683" spans="1:6" s="8" customFormat="1" ht="18.600000000000001" hidden="1" customHeight="1" x14ac:dyDescent="0.2">
      <c r="A683" s="36"/>
      <c r="B683" s="35"/>
      <c r="C683" s="22" t="s">
        <v>75</v>
      </c>
      <c r="D683" s="59"/>
      <c r="E683" s="59"/>
      <c r="F683" s="59"/>
    </row>
    <row r="684" spans="1:6" s="8" customFormat="1" ht="18.600000000000001" hidden="1" customHeight="1" x14ac:dyDescent="0.2">
      <c r="A684" s="36"/>
      <c r="B684" s="35"/>
      <c r="C684" s="22" t="s">
        <v>73</v>
      </c>
      <c r="D684" s="58"/>
      <c r="E684" s="58"/>
      <c r="F684" s="58"/>
    </row>
    <row r="685" spans="1:6" s="8" customFormat="1" ht="43.5" hidden="1" customHeight="1" x14ac:dyDescent="0.2">
      <c r="A685" s="36"/>
      <c r="B685" s="149" t="s">
        <v>121</v>
      </c>
      <c r="C685" s="149"/>
      <c r="D685" s="56">
        <f t="shared" ref="D685:E685" si="276">D686+D687+D688</f>
        <v>0</v>
      </c>
      <c r="E685" s="56">
        <f t="shared" si="276"/>
        <v>0</v>
      </c>
      <c r="F685" s="56">
        <f t="shared" ref="F685" si="277">F686+F687+F688</f>
        <v>0</v>
      </c>
    </row>
    <row r="686" spans="1:6" s="8" customFormat="1" ht="18.600000000000001" hidden="1" customHeight="1" x14ac:dyDescent="0.2">
      <c r="A686" s="36"/>
      <c r="B686" s="43"/>
      <c r="C686" s="18" t="s">
        <v>74</v>
      </c>
      <c r="D686" s="59"/>
      <c r="E686" s="59"/>
      <c r="F686" s="59"/>
    </row>
    <row r="687" spans="1:6" s="8" customFormat="1" ht="18.600000000000001" hidden="1" customHeight="1" x14ac:dyDescent="0.2">
      <c r="A687" s="36"/>
      <c r="B687" s="43"/>
      <c r="C687" s="18" t="s">
        <v>72</v>
      </c>
      <c r="D687" s="58"/>
      <c r="E687" s="58"/>
      <c r="F687" s="58"/>
    </row>
    <row r="688" spans="1:6" s="8" customFormat="1" ht="18.600000000000001" hidden="1" customHeight="1" x14ac:dyDescent="0.2">
      <c r="A688" s="36"/>
      <c r="B688" s="35"/>
      <c r="C688" s="22" t="s">
        <v>73</v>
      </c>
      <c r="D688" s="59"/>
      <c r="E688" s="59"/>
      <c r="F688" s="59"/>
    </row>
    <row r="689" spans="1:6" s="8" customFormat="1" ht="30" hidden="1" customHeight="1" x14ac:dyDescent="0.2">
      <c r="A689" s="44"/>
      <c r="B689" s="149" t="s">
        <v>78</v>
      </c>
      <c r="C689" s="149"/>
      <c r="D689" s="56">
        <f t="shared" ref="D689:E689" si="278">D690+D691+D692+D693</f>
        <v>0</v>
      </c>
      <c r="E689" s="56">
        <f t="shared" si="278"/>
        <v>0</v>
      </c>
      <c r="F689" s="56">
        <f t="shared" ref="F689" si="279">F690+F691+F692+F693</f>
        <v>0</v>
      </c>
    </row>
    <row r="690" spans="1:6" s="8" customFormat="1" ht="18.600000000000001" hidden="1" customHeight="1" x14ac:dyDescent="0.2">
      <c r="A690" s="44"/>
      <c r="B690" s="44"/>
      <c r="C690" s="22" t="s">
        <v>74</v>
      </c>
      <c r="D690" s="59"/>
      <c r="E690" s="59"/>
      <c r="F690" s="59"/>
    </row>
    <row r="691" spans="1:6" s="8" customFormat="1" ht="18.600000000000001" hidden="1" customHeight="1" x14ac:dyDescent="0.2">
      <c r="A691" s="44"/>
      <c r="B691" s="44"/>
      <c r="C691" s="22" t="s">
        <v>72</v>
      </c>
      <c r="D691" s="58"/>
      <c r="E691" s="58"/>
      <c r="F691" s="58"/>
    </row>
    <row r="692" spans="1:6" s="8" customFormat="1" ht="18.600000000000001" hidden="1" customHeight="1" x14ac:dyDescent="0.2">
      <c r="A692" s="44"/>
      <c r="B692" s="44"/>
      <c r="C692" s="22" t="s">
        <v>75</v>
      </c>
      <c r="D692" s="59"/>
      <c r="E692" s="59"/>
      <c r="F692" s="59"/>
    </row>
    <row r="693" spans="1:6" s="8" customFormat="1" ht="18.600000000000001" hidden="1" customHeight="1" x14ac:dyDescent="0.2">
      <c r="A693" s="36"/>
      <c r="B693" s="35"/>
      <c r="C693" s="22" t="s">
        <v>73</v>
      </c>
      <c r="D693" s="58"/>
      <c r="E693" s="58"/>
      <c r="F693" s="58"/>
    </row>
    <row r="694" spans="1:6" s="8" customFormat="1" ht="40.9" hidden="1" customHeight="1" x14ac:dyDescent="0.2">
      <c r="A694" s="44"/>
      <c r="B694" s="149" t="s">
        <v>79</v>
      </c>
      <c r="C694" s="149"/>
      <c r="D694" s="56">
        <f t="shared" ref="D694:E694" si="280">D695+D696+D697+D698</f>
        <v>0</v>
      </c>
      <c r="E694" s="56">
        <f t="shared" si="280"/>
        <v>0</v>
      </c>
      <c r="F694" s="56">
        <f t="shared" ref="F694" si="281">F695+F696+F697+F698</f>
        <v>0</v>
      </c>
    </row>
    <row r="695" spans="1:6" s="8" customFormat="1" ht="18.600000000000001" hidden="1" customHeight="1" x14ac:dyDescent="0.2">
      <c r="A695" s="44"/>
      <c r="B695" s="44"/>
      <c r="C695" s="22" t="s">
        <v>74</v>
      </c>
      <c r="D695" s="59"/>
      <c r="E695" s="59"/>
      <c r="F695" s="59"/>
    </row>
    <row r="696" spans="1:6" s="8" customFormat="1" ht="18.600000000000001" hidden="1" customHeight="1" x14ac:dyDescent="0.2">
      <c r="A696" s="44"/>
      <c r="B696" s="44"/>
      <c r="C696" s="22" t="s">
        <v>72</v>
      </c>
      <c r="D696" s="58"/>
      <c r="E696" s="58"/>
      <c r="F696" s="58"/>
    </row>
    <row r="697" spans="1:6" s="8" customFormat="1" ht="18.600000000000001" hidden="1" customHeight="1" x14ac:dyDescent="0.2">
      <c r="A697" s="44"/>
      <c r="B697" s="44"/>
      <c r="C697" s="22" t="s">
        <v>75</v>
      </c>
      <c r="D697" s="59"/>
      <c r="E697" s="59"/>
      <c r="F697" s="59"/>
    </row>
    <row r="698" spans="1:6" s="8" customFormat="1" ht="18.600000000000001" hidden="1" customHeight="1" x14ac:dyDescent="0.2">
      <c r="A698" s="36"/>
      <c r="B698" s="35"/>
      <c r="C698" s="22" t="s">
        <v>73</v>
      </c>
      <c r="D698" s="58"/>
      <c r="E698" s="58"/>
      <c r="F698" s="58"/>
    </row>
    <row r="699" spans="1:6" s="23" customFormat="1" ht="47.45" hidden="1" customHeight="1" x14ac:dyDescent="0.25">
      <c r="A699" s="150" t="s">
        <v>80</v>
      </c>
      <c r="B699" s="151"/>
      <c r="C699" s="151"/>
      <c r="D699" s="56">
        <f t="shared" ref="D699:E699" si="282">D700+D704+D708+D712+D716+D720+D724+D728+D731</f>
        <v>0</v>
      </c>
      <c r="E699" s="56">
        <f t="shared" si="282"/>
        <v>0</v>
      </c>
      <c r="F699" s="56">
        <f t="shared" ref="F699" si="283">F700+F704+F708+F712+F716+F720+F724+F728+F731</f>
        <v>0</v>
      </c>
    </row>
    <row r="700" spans="1:6" s="23" customFormat="1" ht="28.15" hidden="1" customHeight="1" x14ac:dyDescent="0.25">
      <c r="A700" s="42"/>
      <c r="B700" s="153" t="s">
        <v>81</v>
      </c>
      <c r="C700" s="151"/>
      <c r="D700" s="56">
        <f t="shared" ref="D700:E700" si="284">D701+D702+D703</f>
        <v>0</v>
      </c>
      <c r="E700" s="56">
        <f t="shared" si="284"/>
        <v>0</v>
      </c>
      <c r="F700" s="56">
        <f t="shared" ref="F700" si="285">F701+F702+F703</f>
        <v>0</v>
      </c>
    </row>
    <row r="701" spans="1:6" s="23" customFormat="1" ht="12.75" hidden="1" x14ac:dyDescent="0.25">
      <c r="A701" s="44"/>
      <c r="B701" s="44"/>
      <c r="C701" s="22" t="s">
        <v>74</v>
      </c>
      <c r="D701" s="57"/>
      <c r="E701" s="57"/>
      <c r="F701" s="57"/>
    </row>
    <row r="702" spans="1:6" s="23" customFormat="1" ht="12.75" hidden="1" x14ac:dyDescent="0.25">
      <c r="A702" s="44"/>
      <c r="B702" s="44"/>
      <c r="C702" s="22" t="s">
        <v>72</v>
      </c>
      <c r="D702" s="57"/>
      <c r="E702" s="57"/>
      <c r="F702" s="57"/>
    </row>
    <row r="703" spans="1:6" s="23" customFormat="1" ht="12.75" hidden="1" x14ac:dyDescent="0.25">
      <c r="A703" s="44"/>
      <c r="B703" s="44"/>
      <c r="C703" s="22" t="s">
        <v>75</v>
      </c>
      <c r="D703" s="57"/>
      <c r="E703" s="57"/>
      <c r="F703" s="57"/>
    </row>
    <row r="704" spans="1:6" s="23" customFormat="1" ht="31.9" hidden="1" customHeight="1" x14ac:dyDescent="0.25">
      <c r="A704" s="44"/>
      <c r="B704" s="189" t="s">
        <v>82</v>
      </c>
      <c r="C704" s="190"/>
      <c r="D704" s="56">
        <f t="shared" ref="D704:E704" si="286">D705+D706+D707</f>
        <v>0</v>
      </c>
      <c r="E704" s="56">
        <f t="shared" si="286"/>
        <v>0</v>
      </c>
      <c r="F704" s="56">
        <f t="shared" ref="F704" si="287">F705+F706+F707</f>
        <v>0</v>
      </c>
    </row>
    <row r="705" spans="1:6" s="23" customFormat="1" ht="12.75" hidden="1" x14ac:dyDescent="0.25">
      <c r="A705" s="44"/>
      <c r="B705" s="44"/>
      <c r="C705" s="22" t="s">
        <v>74</v>
      </c>
      <c r="D705" s="57"/>
      <c r="E705" s="57"/>
      <c r="F705" s="57"/>
    </row>
    <row r="706" spans="1:6" s="23" customFormat="1" ht="12.75" hidden="1" x14ac:dyDescent="0.25">
      <c r="A706" s="44"/>
      <c r="B706" s="44"/>
      <c r="C706" s="22" t="s">
        <v>72</v>
      </c>
      <c r="D706" s="57"/>
      <c r="E706" s="57"/>
      <c r="F706" s="57"/>
    </row>
    <row r="707" spans="1:6" s="23" customFormat="1" ht="12.75" hidden="1" x14ac:dyDescent="0.25">
      <c r="A707" s="44"/>
      <c r="B707" s="44"/>
      <c r="C707" s="22" t="s">
        <v>75</v>
      </c>
      <c r="D707" s="57"/>
      <c r="E707" s="57"/>
      <c r="F707" s="57"/>
    </row>
    <row r="708" spans="1:6" s="23" customFormat="1" ht="18" hidden="1" customHeight="1" x14ac:dyDescent="0.25">
      <c r="A708" s="44"/>
      <c r="B708" s="189" t="s">
        <v>83</v>
      </c>
      <c r="C708" s="190"/>
      <c r="D708" s="56">
        <f t="shared" ref="D708:E708" si="288">D709+D710+D711</f>
        <v>0</v>
      </c>
      <c r="E708" s="56">
        <f t="shared" si="288"/>
        <v>0</v>
      </c>
      <c r="F708" s="56">
        <f t="shared" ref="F708" si="289">F709+F710+F711</f>
        <v>0</v>
      </c>
    </row>
    <row r="709" spans="1:6" s="23" customFormat="1" ht="12.75" hidden="1" x14ac:dyDescent="0.25">
      <c r="A709" s="44"/>
      <c r="B709" s="44"/>
      <c r="C709" s="22" t="s">
        <v>74</v>
      </c>
      <c r="D709" s="57"/>
      <c r="E709" s="57"/>
      <c r="F709" s="57"/>
    </row>
    <row r="710" spans="1:6" s="23" customFormat="1" ht="12.75" hidden="1" x14ac:dyDescent="0.25">
      <c r="A710" s="44"/>
      <c r="B710" s="44"/>
      <c r="C710" s="22" t="s">
        <v>72</v>
      </c>
      <c r="D710" s="57"/>
      <c r="E710" s="57"/>
      <c r="F710" s="57"/>
    </row>
    <row r="711" spans="1:6" s="23" customFormat="1" ht="12.75" hidden="1" x14ac:dyDescent="0.25">
      <c r="A711" s="44"/>
      <c r="B711" s="44"/>
      <c r="C711" s="22" t="s">
        <v>75</v>
      </c>
      <c r="D711" s="57"/>
      <c r="E711" s="57"/>
      <c r="F711" s="57"/>
    </row>
    <row r="712" spans="1:6" s="23" customFormat="1" ht="27.6" hidden="1" customHeight="1" x14ac:dyDescent="0.25">
      <c r="A712" s="44"/>
      <c r="B712" s="149" t="s">
        <v>84</v>
      </c>
      <c r="C712" s="185"/>
      <c r="D712" s="56">
        <f t="shared" ref="D712:E712" si="290">D713+D714+D715</f>
        <v>0</v>
      </c>
      <c r="E712" s="56">
        <f t="shared" si="290"/>
        <v>0</v>
      </c>
      <c r="F712" s="56">
        <f t="shared" ref="F712" si="291">F713+F714+F715</f>
        <v>0</v>
      </c>
    </row>
    <row r="713" spans="1:6" s="23" customFormat="1" ht="12.75" hidden="1" x14ac:dyDescent="0.25">
      <c r="A713" s="44"/>
      <c r="B713" s="44"/>
      <c r="C713" s="22" t="s">
        <v>74</v>
      </c>
      <c r="D713" s="57"/>
      <c r="E713" s="57"/>
      <c r="F713" s="57"/>
    </row>
    <row r="714" spans="1:6" s="23" customFormat="1" ht="12.75" hidden="1" x14ac:dyDescent="0.25">
      <c r="A714" s="44"/>
      <c r="B714" s="44"/>
      <c r="C714" s="22" t="s">
        <v>72</v>
      </c>
      <c r="D714" s="57"/>
      <c r="E714" s="57"/>
      <c r="F714" s="57"/>
    </row>
    <row r="715" spans="1:6" s="23" customFormat="1" ht="12.75" hidden="1" x14ac:dyDescent="0.25">
      <c r="A715" s="44"/>
      <c r="B715" s="44"/>
      <c r="C715" s="22" t="s">
        <v>75</v>
      </c>
      <c r="D715" s="57"/>
      <c r="E715" s="57"/>
      <c r="F715" s="57"/>
    </row>
    <row r="716" spans="1:6" s="23" customFormat="1" ht="29.45" hidden="1" customHeight="1" x14ac:dyDescent="0.25">
      <c r="A716" s="44"/>
      <c r="B716" s="149" t="s">
        <v>85</v>
      </c>
      <c r="C716" s="185"/>
      <c r="D716" s="56">
        <f t="shared" ref="D716:E716" si="292">D717+D718+D719</f>
        <v>0</v>
      </c>
      <c r="E716" s="56">
        <f t="shared" si="292"/>
        <v>0</v>
      </c>
      <c r="F716" s="56">
        <f t="shared" ref="F716" si="293">F717+F718+F719</f>
        <v>0</v>
      </c>
    </row>
    <row r="717" spans="1:6" s="23" customFormat="1" ht="12.75" hidden="1" x14ac:dyDescent="0.25">
      <c r="A717" s="44"/>
      <c r="B717" s="44"/>
      <c r="C717" s="22" t="s">
        <v>74</v>
      </c>
      <c r="D717" s="57"/>
      <c r="E717" s="57"/>
      <c r="F717" s="57"/>
    </row>
    <row r="718" spans="1:6" s="23" customFormat="1" ht="12.75" hidden="1" x14ac:dyDescent="0.25">
      <c r="A718" s="44"/>
      <c r="B718" s="44"/>
      <c r="C718" s="22" t="s">
        <v>72</v>
      </c>
      <c r="D718" s="57"/>
      <c r="E718" s="57"/>
      <c r="F718" s="57"/>
    </row>
    <row r="719" spans="1:6" s="23" customFormat="1" ht="12.75" hidden="1" x14ac:dyDescent="0.25">
      <c r="A719" s="44"/>
      <c r="B719" s="44"/>
      <c r="C719" s="22" t="s">
        <v>75</v>
      </c>
      <c r="D719" s="57"/>
      <c r="E719" s="57"/>
      <c r="F719" s="57"/>
    </row>
    <row r="720" spans="1:6" s="23" customFormat="1" ht="28.15" hidden="1" customHeight="1" x14ac:dyDescent="0.25">
      <c r="A720" s="44"/>
      <c r="B720" s="149" t="s">
        <v>86</v>
      </c>
      <c r="C720" s="185"/>
      <c r="D720" s="56">
        <f t="shared" ref="D720:E720" si="294">D721+D722+D723</f>
        <v>0</v>
      </c>
      <c r="E720" s="56">
        <f t="shared" si="294"/>
        <v>0</v>
      </c>
      <c r="F720" s="56">
        <f t="shared" ref="F720" si="295">F721+F722+F723</f>
        <v>0</v>
      </c>
    </row>
    <row r="721" spans="1:6" s="23" customFormat="1" ht="12.75" hidden="1" x14ac:dyDescent="0.25">
      <c r="A721" s="44"/>
      <c r="B721" s="44"/>
      <c r="C721" s="22" t="s">
        <v>74</v>
      </c>
      <c r="D721" s="57"/>
      <c r="E721" s="57"/>
      <c r="F721" s="57"/>
    </row>
    <row r="722" spans="1:6" s="23" customFormat="1" ht="12.75" hidden="1" x14ac:dyDescent="0.25">
      <c r="A722" s="44"/>
      <c r="B722" s="44"/>
      <c r="C722" s="22" t="s">
        <v>72</v>
      </c>
      <c r="D722" s="57"/>
      <c r="E722" s="57"/>
      <c r="F722" s="57"/>
    </row>
    <row r="723" spans="1:6" s="23" customFormat="1" ht="12.75" hidden="1" x14ac:dyDescent="0.25">
      <c r="A723" s="44"/>
      <c r="B723" s="44"/>
      <c r="C723" s="22" t="s">
        <v>75</v>
      </c>
      <c r="D723" s="57"/>
      <c r="E723" s="57"/>
      <c r="F723" s="57"/>
    </row>
    <row r="724" spans="1:6" s="23" customFormat="1" ht="28.15" hidden="1" customHeight="1" x14ac:dyDescent="0.25">
      <c r="A724" s="44"/>
      <c r="B724" s="149" t="s">
        <v>87</v>
      </c>
      <c r="C724" s="185"/>
      <c r="D724" s="56">
        <f t="shared" ref="D724:E724" si="296">D725+D726+D727</f>
        <v>0</v>
      </c>
      <c r="E724" s="56">
        <f t="shared" si="296"/>
        <v>0</v>
      </c>
      <c r="F724" s="56">
        <f t="shared" ref="F724" si="297">F725+F726+F727</f>
        <v>0</v>
      </c>
    </row>
    <row r="725" spans="1:6" s="23" customFormat="1" ht="12.75" hidden="1" x14ac:dyDescent="0.25">
      <c r="A725" s="44"/>
      <c r="B725" s="44"/>
      <c r="C725" s="22" t="s">
        <v>74</v>
      </c>
      <c r="D725" s="57"/>
      <c r="E725" s="57"/>
      <c r="F725" s="57"/>
    </row>
    <row r="726" spans="1:6" s="23" customFormat="1" ht="12.75" hidden="1" x14ac:dyDescent="0.25">
      <c r="A726" s="44"/>
      <c r="B726" s="44"/>
      <c r="C726" s="22" t="s">
        <v>72</v>
      </c>
      <c r="D726" s="57"/>
      <c r="E726" s="57"/>
      <c r="F726" s="57"/>
    </row>
    <row r="727" spans="1:6" s="23" customFormat="1" ht="12.75" hidden="1" x14ac:dyDescent="0.25">
      <c r="A727" s="44"/>
      <c r="B727" s="44"/>
      <c r="C727" s="22" t="s">
        <v>75</v>
      </c>
      <c r="D727" s="57"/>
      <c r="E727" s="57"/>
      <c r="F727" s="57"/>
    </row>
    <row r="728" spans="1:6" s="26" customFormat="1" ht="25.15" hidden="1" customHeight="1" x14ac:dyDescent="0.25">
      <c r="A728" s="44"/>
      <c r="B728" s="149" t="s">
        <v>88</v>
      </c>
      <c r="C728" s="185"/>
      <c r="D728" s="56">
        <f t="shared" ref="D728:E728" si="298">D729+D730</f>
        <v>0</v>
      </c>
      <c r="E728" s="56">
        <f t="shared" si="298"/>
        <v>0</v>
      </c>
      <c r="F728" s="56">
        <f t="shared" ref="F728" si="299">F729+F730</f>
        <v>0</v>
      </c>
    </row>
    <row r="729" spans="1:6" s="26" customFormat="1" ht="12.75" hidden="1" x14ac:dyDescent="0.25">
      <c r="A729" s="44"/>
      <c r="B729" s="44"/>
      <c r="C729" s="22" t="s">
        <v>74</v>
      </c>
      <c r="D729" s="57"/>
      <c r="E729" s="57"/>
      <c r="F729" s="57"/>
    </row>
    <row r="730" spans="1:6" s="26" customFormat="1" ht="12.75" hidden="1" x14ac:dyDescent="0.25">
      <c r="A730" s="44"/>
      <c r="B730" s="44"/>
      <c r="C730" s="22" t="s">
        <v>72</v>
      </c>
      <c r="D730" s="57"/>
      <c r="E730" s="57"/>
      <c r="F730" s="57"/>
    </row>
    <row r="731" spans="1:6" s="26" customFormat="1" ht="27" hidden="1" customHeight="1" x14ac:dyDescent="0.25">
      <c r="A731" s="44"/>
      <c r="B731" s="149" t="s">
        <v>89</v>
      </c>
      <c r="C731" s="185"/>
      <c r="D731" s="56">
        <f t="shared" ref="D731:E731" si="300">D732+D733+D734</f>
        <v>0</v>
      </c>
      <c r="E731" s="56">
        <f t="shared" si="300"/>
        <v>0</v>
      </c>
      <c r="F731" s="56">
        <f t="shared" ref="F731" si="301">F732+F733+F734</f>
        <v>0</v>
      </c>
    </row>
    <row r="732" spans="1:6" s="26" customFormat="1" ht="12.75" hidden="1" x14ac:dyDescent="0.25">
      <c r="A732" s="44"/>
      <c r="B732" s="44"/>
      <c r="C732" s="22" t="s">
        <v>74</v>
      </c>
      <c r="D732" s="57"/>
      <c r="E732" s="57"/>
      <c r="F732" s="57"/>
    </row>
    <row r="733" spans="1:6" s="26" customFormat="1" ht="12.75" hidden="1" x14ac:dyDescent="0.25">
      <c r="A733" s="44"/>
      <c r="B733" s="44"/>
      <c r="C733" s="22" t="s">
        <v>72</v>
      </c>
      <c r="D733" s="57"/>
      <c r="E733" s="57"/>
      <c r="F733" s="57"/>
    </row>
    <row r="734" spans="1:6" s="26" customFormat="1" ht="12.75" hidden="1" x14ac:dyDescent="0.25">
      <c r="A734" s="44"/>
      <c r="B734" s="44"/>
      <c r="C734" s="22" t="s">
        <v>75</v>
      </c>
      <c r="D734" s="57"/>
      <c r="E734" s="57"/>
      <c r="F734" s="57"/>
    </row>
    <row r="735" spans="1:6" s="8" customFormat="1" ht="27.75" customHeight="1" x14ac:dyDescent="0.2">
      <c r="A735" s="180" t="s">
        <v>124</v>
      </c>
      <c r="B735" s="181"/>
      <c r="C735" s="181"/>
      <c r="D735" s="181"/>
      <c r="E735" s="181"/>
      <c r="F735" s="181"/>
    </row>
    <row r="736" spans="1:6" s="8" customFormat="1" ht="15.75" customHeight="1" x14ac:dyDescent="0.2">
      <c r="A736" s="167" t="s">
        <v>149</v>
      </c>
      <c r="B736" s="168"/>
      <c r="C736" s="168"/>
      <c r="D736" s="52">
        <f t="shared" ref="D736:F736" si="302">D737+D793</f>
        <v>9981699</v>
      </c>
      <c r="E736" s="52">
        <f t="shared" ref="E736" si="303">E737+E793</f>
        <v>9981699</v>
      </c>
      <c r="F736" s="52">
        <f t="shared" si="302"/>
        <v>0</v>
      </c>
    </row>
    <row r="737" spans="1:6" s="45" customFormat="1" ht="18" x14ac:dyDescent="0.25">
      <c r="A737" s="142" t="s">
        <v>156</v>
      </c>
      <c r="B737" s="164"/>
      <c r="C737" s="164"/>
      <c r="D737" s="103">
        <f t="shared" ref="D737:F737" si="304">D738+D747</f>
        <v>8875699</v>
      </c>
      <c r="E737" s="103">
        <f t="shared" ref="E737" si="305">E738+E747</f>
        <v>8875699</v>
      </c>
      <c r="F737" s="103">
        <f t="shared" si="304"/>
        <v>0</v>
      </c>
    </row>
    <row r="738" spans="1:6" s="8" customFormat="1" ht="18.600000000000001" customHeight="1" x14ac:dyDescent="0.2">
      <c r="A738" s="104" t="s">
        <v>162</v>
      </c>
      <c r="B738" s="41"/>
      <c r="C738" s="105"/>
      <c r="D738" s="109">
        <f t="shared" ref="D738:F738" si="306">D739+D745</f>
        <v>1324000</v>
      </c>
      <c r="E738" s="109">
        <f t="shared" ref="E738" si="307">E739+E745</f>
        <v>1324000</v>
      </c>
      <c r="F738" s="109">
        <f t="shared" si="306"/>
        <v>0</v>
      </c>
    </row>
    <row r="739" spans="1:6" s="8" customFormat="1" ht="16.899999999999999" customHeight="1" x14ac:dyDescent="0.2">
      <c r="A739" s="110"/>
      <c r="B739" s="111" t="s">
        <v>163</v>
      </c>
      <c r="C739" s="108"/>
      <c r="D739" s="109">
        <f t="shared" ref="D739:F739" si="308">D740</f>
        <v>1320000</v>
      </c>
      <c r="E739" s="109">
        <f t="shared" si="308"/>
        <v>1320000</v>
      </c>
      <c r="F739" s="109">
        <f t="shared" si="308"/>
        <v>0</v>
      </c>
    </row>
    <row r="740" spans="1:6" s="23" customFormat="1" ht="18" customHeight="1" x14ac:dyDescent="0.25">
      <c r="A740" s="117"/>
      <c r="B740" s="39"/>
      <c r="C740" s="124" t="s">
        <v>8</v>
      </c>
      <c r="D740" s="57">
        <v>1320000</v>
      </c>
      <c r="E740" s="57">
        <v>1320000</v>
      </c>
      <c r="F740" s="57">
        <f>E740-D740</f>
        <v>0</v>
      </c>
    </row>
    <row r="741" spans="1:6" s="8" customFormat="1" ht="13.9" hidden="1" customHeight="1" x14ac:dyDescent="0.2">
      <c r="A741" s="110"/>
      <c r="B741" s="111" t="s">
        <v>9</v>
      </c>
      <c r="C741" s="108"/>
      <c r="D741" s="125"/>
      <c r="E741" s="125"/>
      <c r="F741" s="125"/>
    </row>
    <row r="742" spans="1:6" s="8" customFormat="1" ht="19.149999999999999" hidden="1" customHeight="1" x14ac:dyDescent="0.2">
      <c r="A742" s="110"/>
      <c r="B742" s="111"/>
      <c r="C742" s="108" t="s">
        <v>10</v>
      </c>
      <c r="D742" s="59"/>
      <c r="E742" s="59"/>
      <c r="F742" s="59"/>
    </row>
    <row r="743" spans="1:6" s="25" customFormat="1" ht="26.25" hidden="1" customHeight="1" x14ac:dyDescent="0.25">
      <c r="A743" s="126"/>
      <c r="B743" s="39"/>
      <c r="C743" s="127" t="s">
        <v>11</v>
      </c>
      <c r="D743" s="57"/>
      <c r="E743" s="57"/>
      <c r="F743" s="57"/>
    </row>
    <row r="744" spans="1:6" s="8" customFormat="1" ht="15.6" hidden="1" customHeight="1" x14ac:dyDescent="0.2">
      <c r="A744" s="106"/>
      <c r="B744" s="111" t="s">
        <v>12</v>
      </c>
      <c r="C744" s="108"/>
      <c r="D744" s="59"/>
      <c r="E744" s="59"/>
      <c r="F744" s="59"/>
    </row>
    <row r="745" spans="1:6" s="8" customFormat="1" x14ac:dyDescent="0.2">
      <c r="A745" s="106" t="s">
        <v>164</v>
      </c>
      <c r="B745" s="111"/>
      <c r="C745" s="108"/>
      <c r="D745" s="109">
        <f t="shared" ref="D745:F745" si="309">D746</f>
        <v>4000</v>
      </c>
      <c r="E745" s="109">
        <f t="shared" si="309"/>
        <v>4000</v>
      </c>
      <c r="F745" s="109">
        <f t="shared" si="309"/>
        <v>0</v>
      </c>
    </row>
    <row r="746" spans="1:6" s="8" customFormat="1" x14ac:dyDescent="0.2">
      <c r="A746" s="106"/>
      <c r="B746" s="111" t="s">
        <v>15</v>
      </c>
      <c r="C746" s="108"/>
      <c r="D746" s="59">
        <v>4000</v>
      </c>
      <c r="E746" s="59">
        <v>4000</v>
      </c>
      <c r="F746" s="59">
        <f>E746-D746</f>
        <v>0</v>
      </c>
    </row>
    <row r="747" spans="1:6" s="8" customFormat="1" x14ac:dyDescent="0.2">
      <c r="A747" s="144" t="s">
        <v>157</v>
      </c>
      <c r="B747" s="144"/>
      <c r="C747" s="144"/>
      <c r="D747" s="109">
        <f t="shared" ref="D747:F747" si="310">D748+D765+D772</f>
        <v>7551699</v>
      </c>
      <c r="E747" s="109">
        <f t="shared" ref="E747" si="311">E748+E765+E772</f>
        <v>7551699</v>
      </c>
      <c r="F747" s="109">
        <f t="shared" si="310"/>
        <v>0</v>
      </c>
    </row>
    <row r="748" spans="1:6" s="8" customFormat="1" x14ac:dyDescent="0.2">
      <c r="A748" s="144" t="s">
        <v>165</v>
      </c>
      <c r="B748" s="144"/>
      <c r="C748" s="144"/>
      <c r="D748" s="109">
        <f t="shared" ref="D748:E748" si="312">SUM(D749:D762)</f>
        <v>8653699</v>
      </c>
      <c r="E748" s="109">
        <f t="shared" si="312"/>
        <v>8653699</v>
      </c>
      <c r="F748" s="109">
        <f t="shared" ref="F748" si="313">SUM(F749:F762)</f>
        <v>0</v>
      </c>
    </row>
    <row r="749" spans="1:6" s="8" customFormat="1" ht="18.600000000000001" hidden="1" customHeight="1" x14ac:dyDescent="0.2">
      <c r="A749" s="110"/>
      <c r="B749" s="111" t="s">
        <v>16</v>
      </c>
      <c r="C749" s="108"/>
      <c r="D749" s="59"/>
      <c r="E749" s="59"/>
      <c r="F749" s="59"/>
    </row>
    <row r="750" spans="1:6" s="8" customFormat="1" x14ac:dyDescent="0.2">
      <c r="A750" s="110"/>
      <c r="B750" s="111" t="s">
        <v>17</v>
      </c>
      <c r="C750" s="108"/>
      <c r="D750" s="59">
        <v>6200000</v>
      </c>
      <c r="E750" s="59">
        <v>6200000</v>
      </c>
      <c r="F750" s="59">
        <f>E750-D750</f>
        <v>0</v>
      </c>
    </row>
    <row r="751" spans="1:6" s="8" customFormat="1" hidden="1" x14ac:dyDescent="0.2">
      <c r="A751" s="110"/>
      <c r="B751" s="171" t="s">
        <v>18</v>
      </c>
      <c r="C751" s="171"/>
      <c r="D751" s="59"/>
      <c r="E751" s="59"/>
      <c r="F751" s="59"/>
    </row>
    <row r="752" spans="1:6" s="8" customFormat="1" hidden="1" x14ac:dyDescent="0.2">
      <c r="A752" s="110"/>
      <c r="B752" s="111" t="s">
        <v>19</v>
      </c>
      <c r="C752" s="108"/>
      <c r="D752" s="59"/>
      <c r="E752" s="59"/>
      <c r="F752" s="59"/>
    </row>
    <row r="753" spans="1:6" s="8" customFormat="1" ht="18.600000000000001" hidden="1" customHeight="1" x14ac:dyDescent="0.2">
      <c r="A753" s="114"/>
      <c r="B753" s="111" t="s">
        <v>20</v>
      </c>
      <c r="C753" s="108"/>
      <c r="D753" s="59"/>
      <c r="E753" s="59"/>
      <c r="F753" s="59"/>
    </row>
    <row r="754" spans="1:6" s="8" customFormat="1" ht="32.25" hidden="1" customHeight="1" x14ac:dyDescent="0.2">
      <c r="A754" s="115"/>
      <c r="B754" s="155" t="s">
        <v>21</v>
      </c>
      <c r="C754" s="155"/>
      <c r="D754" s="59"/>
      <c r="E754" s="59"/>
      <c r="F754" s="59"/>
    </row>
    <row r="755" spans="1:6" s="8" customFormat="1" ht="27.6" hidden="1" customHeight="1" x14ac:dyDescent="0.2">
      <c r="A755" s="115"/>
      <c r="B755" s="145" t="s">
        <v>22</v>
      </c>
      <c r="C755" s="145"/>
      <c r="D755" s="59"/>
      <c r="E755" s="59"/>
      <c r="F755" s="59"/>
    </row>
    <row r="756" spans="1:6" s="8" customFormat="1" ht="26.45" hidden="1" customHeight="1" x14ac:dyDescent="0.2">
      <c r="A756" s="115"/>
      <c r="B756" s="155" t="s">
        <v>23</v>
      </c>
      <c r="C756" s="155"/>
      <c r="D756" s="59"/>
      <c r="E756" s="59"/>
      <c r="F756" s="59"/>
    </row>
    <row r="757" spans="1:6" s="8" customFormat="1" ht="18.600000000000001" hidden="1" customHeight="1" x14ac:dyDescent="0.2">
      <c r="A757" s="115"/>
      <c r="B757" s="177" t="s">
        <v>24</v>
      </c>
      <c r="C757" s="177"/>
      <c r="D757" s="59"/>
      <c r="E757" s="59"/>
      <c r="F757" s="59"/>
    </row>
    <row r="758" spans="1:6" s="8" customFormat="1" ht="27.6" hidden="1" customHeight="1" x14ac:dyDescent="0.2">
      <c r="A758" s="115"/>
      <c r="B758" s="155" t="s">
        <v>25</v>
      </c>
      <c r="C758" s="155"/>
      <c r="D758" s="59"/>
      <c r="E758" s="59"/>
      <c r="F758" s="59"/>
    </row>
    <row r="759" spans="1:6" s="8" customFormat="1" ht="30" hidden="1" customHeight="1" x14ac:dyDescent="0.2">
      <c r="A759" s="115"/>
      <c r="B759" s="145" t="s">
        <v>26</v>
      </c>
      <c r="C759" s="145"/>
      <c r="D759" s="59"/>
      <c r="E759" s="59"/>
      <c r="F759" s="59"/>
    </row>
    <row r="760" spans="1:6" s="8" customFormat="1" ht="28.15" hidden="1" customHeight="1" x14ac:dyDescent="0.2">
      <c r="A760" s="115"/>
      <c r="B760" s="145" t="s">
        <v>27</v>
      </c>
      <c r="C760" s="145"/>
      <c r="D760" s="59"/>
      <c r="E760" s="59"/>
      <c r="F760" s="59"/>
    </row>
    <row r="761" spans="1:6" s="8" customFormat="1" ht="18.600000000000001" hidden="1" customHeight="1" x14ac:dyDescent="0.2">
      <c r="A761" s="115"/>
      <c r="B761" s="111" t="s">
        <v>28</v>
      </c>
      <c r="C761" s="108"/>
      <c r="D761" s="59"/>
      <c r="E761" s="59"/>
      <c r="F761" s="59"/>
    </row>
    <row r="762" spans="1:6" s="8" customFormat="1" ht="18.600000000000001" customHeight="1" x14ac:dyDescent="0.2">
      <c r="A762" s="114"/>
      <c r="B762" s="111" t="s">
        <v>29</v>
      </c>
      <c r="C762" s="108"/>
      <c r="D762" s="59">
        <v>2453699</v>
      </c>
      <c r="E762" s="59">
        <v>2453699</v>
      </c>
      <c r="F762" s="59">
        <f>E762-D762</f>
        <v>0</v>
      </c>
    </row>
    <row r="763" spans="1:6" s="8" customFormat="1" ht="15" hidden="1" customHeight="1" x14ac:dyDescent="0.2">
      <c r="A763" s="110" t="s">
        <v>30</v>
      </c>
      <c r="B763" s="108"/>
      <c r="C763" s="116"/>
      <c r="D763" s="109">
        <f t="shared" ref="D763:F763" si="314">D764</f>
        <v>0</v>
      </c>
      <c r="E763" s="109">
        <f t="shared" si="314"/>
        <v>0</v>
      </c>
      <c r="F763" s="109">
        <f t="shared" si="314"/>
        <v>0</v>
      </c>
    </row>
    <row r="764" spans="1:6" s="8" customFormat="1" ht="14.45" hidden="1" customHeight="1" x14ac:dyDescent="0.2">
      <c r="A764" s="114"/>
      <c r="B764" s="41" t="s">
        <v>31</v>
      </c>
      <c r="C764" s="108"/>
      <c r="D764" s="59"/>
      <c r="E764" s="59"/>
      <c r="F764" s="59"/>
    </row>
    <row r="765" spans="1:6" s="8" customFormat="1" x14ac:dyDescent="0.2">
      <c r="A765" s="110" t="s">
        <v>166</v>
      </c>
      <c r="B765" s="108"/>
      <c r="C765" s="41"/>
      <c r="D765" s="109">
        <f t="shared" ref="D765:F765" si="315">D766</f>
        <v>4000</v>
      </c>
      <c r="E765" s="109">
        <f t="shared" si="315"/>
        <v>4000</v>
      </c>
      <c r="F765" s="109">
        <f t="shared" si="315"/>
        <v>0</v>
      </c>
    </row>
    <row r="766" spans="1:6" s="8" customFormat="1" x14ac:dyDescent="0.2">
      <c r="A766" s="110"/>
      <c r="B766" s="41" t="s">
        <v>33</v>
      </c>
      <c r="C766" s="108"/>
      <c r="D766" s="59">
        <v>4000</v>
      </c>
      <c r="E766" s="59">
        <v>4000</v>
      </c>
      <c r="F766" s="59">
        <f>E766-D766</f>
        <v>0</v>
      </c>
    </row>
    <row r="767" spans="1:6" s="8" customFormat="1" ht="12.6" hidden="1" customHeight="1" x14ac:dyDescent="0.2">
      <c r="A767" s="110" t="s">
        <v>90</v>
      </c>
      <c r="B767" s="108"/>
      <c r="C767" s="41"/>
      <c r="D767" s="109">
        <f t="shared" ref="D767:E767" si="316">D768+D769+D771</f>
        <v>0</v>
      </c>
      <c r="E767" s="109">
        <f t="shared" si="316"/>
        <v>0</v>
      </c>
      <c r="F767" s="109">
        <f t="shared" ref="F767" si="317">F768+F769+F771</f>
        <v>0</v>
      </c>
    </row>
    <row r="768" spans="1:6" s="8" customFormat="1" hidden="1" x14ac:dyDescent="0.2">
      <c r="A768" s="110"/>
      <c r="B768" s="108" t="s">
        <v>34</v>
      </c>
      <c r="C768" s="41"/>
      <c r="D768" s="59"/>
      <c r="E768" s="59"/>
      <c r="F768" s="59"/>
    </row>
    <row r="769" spans="1:6" s="26" customFormat="1" ht="12.75" hidden="1" x14ac:dyDescent="0.25">
      <c r="A769" s="117"/>
      <c r="B769" s="178" t="s">
        <v>91</v>
      </c>
      <c r="C769" s="164"/>
      <c r="D769" s="109">
        <f t="shared" ref="D769:F769" si="318">D770</f>
        <v>0</v>
      </c>
      <c r="E769" s="109">
        <f t="shared" si="318"/>
        <v>0</v>
      </c>
      <c r="F769" s="109">
        <f t="shared" si="318"/>
        <v>0</v>
      </c>
    </row>
    <row r="770" spans="1:6" s="26" customFormat="1" ht="33" hidden="1" customHeight="1" x14ac:dyDescent="0.2">
      <c r="A770" s="117"/>
      <c r="B770" s="118"/>
      <c r="C770" s="118" t="s">
        <v>36</v>
      </c>
      <c r="D770" s="59"/>
      <c r="E770" s="59"/>
      <c r="F770" s="59"/>
    </row>
    <row r="771" spans="1:6" s="8" customFormat="1" ht="15" hidden="1" customHeight="1" x14ac:dyDescent="0.2">
      <c r="A771" s="110"/>
      <c r="B771" s="111" t="s">
        <v>37</v>
      </c>
      <c r="C771" s="108"/>
      <c r="D771" s="59"/>
      <c r="E771" s="59"/>
      <c r="F771" s="59"/>
    </row>
    <row r="772" spans="1:6" s="8" customFormat="1" x14ac:dyDescent="0.2">
      <c r="A772" s="144" t="s">
        <v>154</v>
      </c>
      <c r="B772" s="144"/>
      <c r="C772" s="144"/>
      <c r="D772" s="109">
        <f t="shared" ref="D772:E772" si="319">D774+D775+D773</f>
        <v>-1106000</v>
      </c>
      <c r="E772" s="109">
        <f t="shared" si="319"/>
        <v>-1106000</v>
      </c>
      <c r="F772" s="109">
        <f t="shared" ref="F772" si="320">F774+F775+F773</f>
        <v>0</v>
      </c>
    </row>
    <row r="773" spans="1:6" s="8" customFormat="1" ht="18.600000000000001" hidden="1" customHeight="1" x14ac:dyDescent="0.2">
      <c r="A773" s="104"/>
      <c r="B773" s="111" t="s">
        <v>38</v>
      </c>
      <c r="C773" s="108"/>
      <c r="D773" s="59"/>
      <c r="E773" s="59"/>
      <c r="F773" s="59"/>
    </row>
    <row r="774" spans="1:6" s="8" customFormat="1" ht="24.75" customHeight="1" x14ac:dyDescent="0.2">
      <c r="A774" s="104"/>
      <c r="B774" s="145" t="s">
        <v>93</v>
      </c>
      <c r="C774" s="145"/>
      <c r="D774" s="59">
        <v>-1106000</v>
      </c>
      <c r="E774" s="59">
        <v>-1106000</v>
      </c>
      <c r="F774" s="59">
        <f>E774-D774</f>
        <v>0</v>
      </c>
    </row>
    <row r="775" spans="1:6" s="8" customFormat="1" ht="18.600000000000001" hidden="1" customHeight="1" x14ac:dyDescent="0.2">
      <c r="A775" s="104"/>
      <c r="B775" s="111" t="s">
        <v>40</v>
      </c>
      <c r="C775" s="108"/>
      <c r="D775" s="59"/>
      <c r="E775" s="59"/>
      <c r="F775" s="59"/>
    </row>
    <row r="776" spans="1:6" s="23" customFormat="1" ht="13.9" hidden="1" customHeight="1" x14ac:dyDescent="0.25">
      <c r="A776" s="117" t="s">
        <v>45</v>
      </c>
      <c r="B776" s="119"/>
      <c r="C776" s="120"/>
      <c r="D776" s="121"/>
      <c r="E776" s="121"/>
      <c r="F776" s="121"/>
    </row>
    <row r="777" spans="1:6" s="25" customFormat="1" ht="22.15" hidden="1" customHeight="1" x14ac:dyDescent="0.25">
      <c r="A777" s="146" t="s">
        <v>94</v>
      </c>
      <c r="B777" s="146"/>
      <c r="C777" s="146"/>
      <c r="D777" s="121"/>
      <c r="E777" s="121"/>
      <c r="F777" s="121"/>
    </row>
    <row r="778" spans="1:6" s="25" customFormat="1" ht="30.75" hidden="1" customHeight="1" x14ac:dyDescent="0.25">
      <c r="A778" s="122"/>
      <c r="B778" s="176" t="s">
        <v>95</v>
      </c>
      <c r="C778" s="176"/>
      <c r="D778" s="121"/>
      <c r="E778" s="121"/>
      <c r="F778" s="121"/>
    </row>
    <row r="779" spans="1:6" s="25" customFormat="1" ht="30.75" hidden="1" customHeight="1" x14ac:dyDescent="0.2">
      <c r="A779" s="122"/>
      <c r="B779" s="123"/>
      <c r="C779" s="95" t="s">
        <v>46</v>
      </c>
      <c r="D779" s="59"/>
      <c r="E779" s="59"/>
      <c r="F779" s="59"/>
    </row>
    <row r="780" spans="1:6" s="23" customFormat="1" ht="18" hidden="1" customHeight="1" x14ac:dyDescent="0.25">
      <c r="A780" s="117" t="s">
        <v>49</v>
      </c>
      <c r="B780" s="95"/>
      <c r="C780" s="95"/>
      <c r="D780" s="109"/>
      <c r="E780" s="109"/>
      <c r="F780" s="109"/>
    </row>
    <row r="781" spans="1:6" s="25" customFormat="1" ht="29.25" hidden="1" customHeight="1" x14ac:dyDescent="0.25">
      <c r="A781" s="117"/>
      <c r="B781" s="155" t="s">
        <v>50</v>
      </c>
      <c r="C781" s="155"/>
      <c r="D781" s="57"/>
      <c r="E781" s="57"/>
      <c r="F781" s="57"/>
    </row>
    <row r="782" spans="1:6" s="25" customFormat="1" ht="23.45" hidden="1" customHeight="1" x14ac:dyDescent="0.2">
      <c r="A782" s="117"/>
      <c r="B782" s="155" t="s">
        <v>51</v>
      </c>
      <c r="C782" s="164"/>
      <c r="D782" s="59"/>
      <c r="E782" s="59"/>
      <c r="F782" s="59"/>
    </row>
    <row r="783" spans="1:6" s="8" customFormat="1" ht="15.6" hidden="1" customHeight="1" x14ac:dyDescent="0.2">
      <c r="A783" s="106" t="s">
        <v>52</v>
      </c>
      <c r="B783" s="41"/>
      <c r="C783" s="41"/>
      <c r="D783" s="121"/>
      <c r="E783" s="121"/>
      <c r="F783" s="121"/>
    </row>
    <row r="784" spans="1:6" s="8" customFormat="1" ht="28.5" hidden="1" customHeight="1" x14ac:dyDescent="0.2">
      <c r="A784" s="144" t="s">
        <v>53</v>
      </c>
      <c r="B784" s="144"/>
      <c r="C784" s="144"/>
      <c r="D784" s="121"/>
      <c r="E784" s="121"/>
      <c r="F784" s="121"/>
    </row>
    <row r="785" spans="1:6" s="8" customFormat="1" ht="18.600000000000001" hidden="1" customHeight="1" x14ac:dyDescent="0.2">
      <c r="A785" s="106" t="s">
        <v>96</v>
      </c>
      <c r="B785" s="41"/>
      <c r="C785" s="41"/>
      <c r="D785" s="121"/>
      <c r="E785" s="121"/>
      <c r="F785" s="121"/>
    </row>
    <row r="786" spans="1:6" s="8" customFormat="1" ht="18.600000000000001" hidden="1" customHeight="1" x14ac:dyDescent="0.2">
      <c r="A786" s="106"/>
      <c r="B786" s="41" t="s">
        <v>54</v>
      </c>
      <c r="C786" s="41"/>
      <c r="D786" s="59"/>
      <c r="E786" s="59"/>
      <c r="F786" s="59"/>
    </row>
    <row r="787" spans="1:6" s="8" customFormat="1" ht="45.6" hidden="1" customHeight="1" x14ac:dyDescent="0.2">
      <c r="A787" s="106"/>
      <c r="B787" s="163" t="s">
        <v>97</v>
      </c>
      <c r="C787" s="163"/>
      <c r="D787" s="57"/>
      <c r="E787" s="57"/>
      <c r="F787" s="57"/>
    </row>
    <row r="788" spans="1:6" s="8" customFormat="1" ht="30" hidden="1" customHeight="1" x14ac:dyDescent="0.2">
      <c r="A788" s="144" t="s">
        <v>98</v>
      </c>
      <c r="B788" s="144"/>
      <c r="C788" s="144"/>
      <c r="D788" s="109"/>
      <c r="E788" s="109"/>
      <c r="F788" s="109"/>
    </row>
    <row r="789" spans="1:6" s="8" customFormat="1" ht="18.600000000000001" hidden="1" customHeight="1" x14ac:dyDescent="0.2">
      <c r="A789" s="106"/>
      <c r="B789" s="111" t="s">
        <v>58</v>
      </c>
      <c r="C789" s="108"/>
      <c r="D789" s="59"/>
      <c r="E789" s="59"/>
      <c r="F789" s="59"/>
    </row>
    <row r="790" spans="1:6" s="8" customFormat="1" ht="39" hidden="1" customHeight="1" x14ac:dyDescent="0.2">
      <c r="A790" s="106"/>
      <c r="B790" s="145" t="s">
        <v>59</v>
      </c>
      <c r="C790" s="145"/>
      <c r="D790" s="57"/>
      <c r="E790" s="57"/>
      <c r="F790" s="57"/>
    </row>
    <row r="791" spans="1:6" s="8" customFormat="1" ht="18" hidden="1" customHeight="1" x14ac:dyDescent="0.2">
      <c r="A791" s="106"/>
      <c r="B791" s="145" t="s">
        <v>61</v>
      </c>
      <c r="C791" s="145"/>
      <c r="D791" s="59"/>
      <c r="E791" s="59"/>
      <c r="F791" s="59"/>
    </row>
    <row r="792" spans="1:6" s="8" customFormat="1" ht="30.6" hidden="1" customHeight="1" x14ac:dyDescent="0.2">
      <c r="A792" s="106"/>
      <c r="B792" s="155" t="s">
        <v>71</v>
      </c>
      <c r="C792" s="164"/>
      <c r="D792" s="57"/>
      <c r="E792" s="57"/>
      <c r="F792" s="57"/>
    </row>
    <row r="793" spans="1:6" s="45" customFormat="1" ht="18" x14ac:dyDescent="0.25">
      <c r="A793" s="142" t="s">
        <v>155</v>
      </c>
      <c r="B793" s="164"/>
      <c r="C793" s="164"/>
      <c r="D793" s="103">
        <f t="shared" ref="D793:F793" si="321">D794</f>
        <v>1106000</v>
      </c>
      <c r="E793" s="103">
        <f t="shared" si="321"/>
        <v>1106000</v>
      </c>
      <c r="F793" s="103">
        <f t="shared" si="321"/>
        <v>0</v>
      </c>
    </row>
    <row r="794" spans="1:6" s="8" customFormat="1" ht="18.600000000000001" customHeight="1" x14ac:dyDescent="0.2">
      <c r="A794" s="16" t="s">
        <v>157</v>
      </c>
      <c r="B794" s="18"/>
      <c r="C794" s="18"/>
      <c r="D794" s="109">
        <f t="shared" ref="D794:E794" si="322">D795+D798</f>
        <v>1106000</v>
      </c>
      <c r="E794" s="109">
        <f t="shared" si="322"/>
        <v>1106000</v>
      </c>
      <c r="F794" s="109">
        <f t="shared" ref="F794" si="323">F795+F798</f>
        <v>0</v>
      </c>
    </row>
    <row r="795" spans="1:6" s="8" customFormat="1" hidden="1" x14ac:dyDescent="0.2">
      <c r="A795" s="20" t="s">
        <v>102</v>
      </c>
      <c r="B795" s="15"/>
      <c r="C795" s="18"/>
      <c r="D795" s="109">
        <f t="shared" ref="D795:F796" si="324">D796</f>
        <v>0</v>
      </c>
      <c r="E795" s="109">
        <f t="shared" si="324"/>
        <v>0</v>
      </c>
      <c r="F795" s="109">
        <f t="shared" si="324"/>
        <v>0</v>
      </c>
    </row>
    <row r="796" spans="1:6" s="26" customFormat="1" ht="27.6" hidden="1" customHeight="1" x14ac:dyDescent="0.25">
      <c r="A796" s="21"/>
      <c r="B796" s="172" t="s">
        <v>103</v>
      </c>
      <c r="C796" s="173"/>
      <c r="D796" s="121">
        <f t="shared" si="324"/>
        <v>0</v>
      </c>
      <c r="E796" s="121">
        <f t="shared" si="324"/>
        <v>0</v>
      </c>
      <c r="F796" s="121">
        <f t="shared" si="324"/>
        <v>0</v>
      </c>
    </row>
    <row r="797" spans="1:6" s="26" customFormat="1" ht="27" hidden="1" customHeight="1" x14ac:dyDescent="0.25">
      <c r="A797" s="21"/>
      <c r="B797" s="27"/>
      <c r="C797" s="27" t="s">
        <v>35</v>
      </c>
      <c r="D797" s="57"/>
      <c r="E797" s="57"/>
      <c r="F797" s="57"/>
    </row>
    <row r="798" spans="1:6" s="8" customFormat="1" ht="18.600000000000001" customHeight="1" x14ac:dyDescent="0.2">
      <c r="A798" s="12" t="s">
        <v>154</v>
      </c>
      <c r="B798" s="13"/>
      <c r="C798" s="13"/>
      <c r="D798" s="109">
        <f t="shared" ref="D798:F798" si="325">D799</f>
        <v>1106000</v>
      </c>
      <c r="E798" s="109">
        <f t="shared" si="325"/>
        <v>1106000</v>
      </c>
      <c r="F798" s="109">
        <f t="shared" si="325"/>
        <v>0</v>
      </c>
    </row>
    <row r="799" spans="1:6" s="8" customFormat="1" ht="16.149999999999999" customHeight="1" x14ac:dyDescent="0.2">
      <c r="A799" s="18"/>
      <c r="B799" s="14" t="s">
        <v>39</v>
      </c>
      <c r="C799" s="14"/>
      <c r="D799" s="54">
        <v>1106000</v>
      </c>
      <c r="E799" s="54">
        <v>1106000</v>
      </c>
      <c r="F799" s="54">
        <f>E799-D799</f>
        <v>0</v>
      </c>
    </row>
    <row r="802" spans="1:6" x14ac:dyDescent="0.2">
      <c r="A802" s="139" t="s">
        <v>196</v>
      </c>
      <c r="B802" s="87"/>
      <c r="C802" s="86"/>
      <c r="D802" s="88"/>
      <c r="E802" s="88"/>
      <c r="F802" s="88"/>
    </row>
    <row r="803" spans="1:6" x14ac:dyDescent="0.2">
      <c r="A803" s="205" t="s">
        <v>198</v>
      </c>
      <c r="B803" s="205"/>
      <c r="C803" s="205"/>
      <c r="D803" s="205"/>
      <c r="E803" s="205"/>
      <c r="F803" s="205"/>
    </row>
    <row r="804" spans="1:6" x14ac:dyDescent="0.2">
      <c r="A804" s="205" t="s">
        <v>199</v>
      </c>
      <c r="B804" s="205"/>
      <c r="C804" s="205"/>
      <c r="D804" s="205"/>
      <c r="E804" s="205"/>
      <c r="F804" s="205"/>
    </row>
  </sheetData>
  <mergeCells count="297">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 ref="B61:C61"/>
    <mergeCell ref="B62:C62"/>
    <mergeCell ref="B66:C66"/>
    <mergeCell ref="B68:C68"/>
    <mergeCell ref="B69:C69"/>
    <mergeCell ref="B70:C70"/>
    <mergeCell ref="A71:C71"/>
    <mergeCell ref="B76:C76"/>
    <mergeCell ref="A85:C85"/>
    <mergeCell ref="B37:C37"/>
    <mergeCell ref="B38:C38"/>
    <mergeCell ref="B39:C39"/>
    <mergeCell ref="B40:C40"/>
    <mergeCell ref="B49:C49"/>
    <mergeCell ref="A52:C52"/>
    <mergeCell ref="B54:C54"/>
    <mergeCell ref="A57:C57"/>
    <mergeCell ref="B58:C58"/>
    <mergeCell ref="A14:C14"/>
    <mergeCell ref="A15:C15"/>
    <mergeCell ref="A27:C27"/>
    <mergeCell ref="A28:C28"/>
    <mergeCell ref="B31:C31"/>
    <mergeCell ref="B34:C34"/>
    <mergeCell ref="B35:C35"/>
    <mergeCell ref="B36:C36"/>
    <mergeCell ref="A12:C12"/>
    <mergeCell ref="A13:F13"/>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B724:C724"/>
    <mergeCell ref="B728:C728"/>
    <mergeCell ref="B731:C731"/>
    <mergeCell ref="A735:F735"/>
    <mergeCell ref="A736:C736"/>
    <mergeCell ref="A737:C737"/>
    <mergeCell ref="B700:C700"/>
    <mergeCell ref="B704:C704"/>
    <mergeCell ref="B708:C708"/>
    <mergeCell ref="B712:C712"/>
    <mergeCell ref="B716:C716"/>
    <mergeCell ref="B720:C720"/>
    <mergeCell ref="B675:C675"/>
    <mergeCell ref="B680:C680"/>
    <mergeCell ref="B685:C685"/>
    <mergeCell ref="B689:C689"/>
    <mergeCell ref="B694:C694"/>
    <mergeCell ref="A699:C699"/>
    <mergeCell ref="B647:C647"/>
    <mergeCell ref="B652:C652"/>
    <mergeCell ref="B655:C655"/>
    <mergeCell ref="B660:C660"/>
    <mergeCell ref="B665:C665"/>
    <mergeCell ref="B670:C670"/>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525:C525"/>
    <mergeCell ref="A528:C528"/>
    <mergeCell ref="B529:C529"/>
    <mergeCell ref="B532:C532"/>
    <mergeCell ref="B533:C533"/>
    <mergeCell ref="A547:C547"/>
    <mergeCell ref="A548:C548"/>
    <mergeCell ref="A560:C560"/>
    <mergeCell ref="A561:C561"/>
    <mergeCell ref="A545:C545"/>
    <mergeCell ref="B546:C546"/>
    <mergeCell ref="B508:C508"/>
    <mergeCell ref="B509:C509"/>
    <mergeCell ref="B510:C510"/>
    <mergeCell ref="B511:C511"/>
    <mergeCell ref="B520:C520"/>
    <mergeCell ref="A523:C523"/>
    <mergeCell ref="A498:C498"/>
    <mergeCell ref="A499:C499"/>
    <mergeCell ref="B502:C502"/>
    <mergeCell ref="B505:C505"/>
    <mergeCell ref="B506:C506"/>
    <mergeCell ref="B507:C507"/>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385:C385"/>
    <mergeCell ref="B386:C386"/>
    <mergeCell ref="A387:C387"/>
    <mergeCell ref="B388:C388"/>
    <mergeCell ref="B391:C391"/>
    <mergeCell ref="B394:C394"/>
    <mergeCell ref="B373:C373"/>
    <mergeCell ref="B374:C374"/>
    <mergeCell ref="A375:C375"/>
    <mergeCell ref="B376:C376"/>
    <mergeCell ref="B377:C377"/>
    <mergeCell ref="B381:C38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121:C121"/>
    <mergeCell ref="B122:C122"/>
    <mergeCell ref="B123:C123"/>
    <mergeCell ref="B124:C124"/>
    <mergeCell ref="B133:C133"/>
    <mergeCell ref="A136:C136"/>
    <mergeCell ref="B151:C151"/>
    <mergeCell ref="A152:C152"/>
    <mergeCell ref="B154:C154"/>
    <mergeCell ref="B155:C155"/>
    <mergeCell ref="B156:C156"/>
    <mergeCell ref="A157:C157"/>
    <mergeCell ref="B138:C138"/>
    <mergeCell ref="A141:C141"/>
    <mergeCell ref="B142:C142"/>
    <mergeCell ref="B145:C145"/>
    <mergeCell ref="B146:C146"/>
    <mergeCell ref="A148:C14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2"/>
  <sheetViews>
    <sheetView tabSelected="1" topLeftCell="A10" zoomScaleNormal="100" zoomScaleSheetLayoutView="100" workbookViewId="0">
      <selection activeCell="D19" sqref="D19"/>
    </sheetView>
  </sheetViews>
  <sheetFormatPr defaultRowHeight="12.75" x14ac:dyDescent="0.2"/>
  <cols>
    <col min="1" max="1" width="4.5703125" style="47" customWidth="1"/>
    <col min="2" max="2" width="58.85546875" style="46" customWidth="1"/>
    <col min="3" max="5" width="20" style="47" customWidth="1"/>
    <col min="6" max="237" width="9.140625" style="47"/>
    <col min="238" max="238" width="5.140625" style="47" customWidth="1"/>
    <col min="239" max="239" width="60.42578125" style="47" customWidth="1"/>
    <col min="240" max="240" width="10" style="47" customWidth="1"/>
    <col min="241" max="241" width="10.7109375" style="47" customWidth="1"/>
    <col min="242" max="242" width="14.140625" style="47" customWidth="1"/>
    <col min="243" max="243" width="10.7109375" style="47" customWidth="1"/>
    <col min="244" max="244" width="10.140625" style="47" customWidth="1"/>
    <col min="245" max="245" width="9.85546875" style="47" customWidth="1"/>
    <col min="246" max="246" width="10.28515625" style="47" customWidth="1"/>
    <col min="247" max="493" width="9.140625" style="47"/>
    <col min="494" max="494" width="5.140625" style="47" customWidth="1"/>
    <col min="495" max="495" width="60.42578125" style="47" customWidth="1"/>
    <col min="496" max="496" width="10" style="47" customWidth="1"/>
    <col min="497" max="497" width="10.7109375" style="47" customWidth="1"/>
    <col min="498" max="498" width="14.140625" style="47" customWidth="1"/>
    <col min="499" max="499" width="10.7109375" style="47" customWidth="1"/>
    <col min="500" max="500" width="10.140625" style="47" customWidth="1"/>
    <col min="501" max="501" width="9.85546875" style="47" customWidth="1"/>
    <col min="502" max="502" width="10.28515625" style="47" customWidth="1"/>
    <col min="503" max="749" width="9.140625" style="47"/>
    <col min="750" max="750" width="5.140625" style="47" customWidth="1"/>
    <col min="751" max="751" width="60.42578125" style="47" customWidth="1"/>
    <col min="752" max="752" width="10" style="47" customWidth="1"/>
    <col min="753" max="753" width="10.7109375" style="47" customWidth="1"/>
    <col min="754" max="754" width="14.140625" style="47" customWidth="1"/>
    <col min="755" max="755" width="10.7109375" style="47" customWidth="1"/>
    <col min="756" max="756" width="10.140625" style="47" customWidth="1"/>
    <col min="757" max="757" width="9.85546875" style="47" customWidth="1"/>
    <col min="758" max="758" width="10.28515625" style="47" customWidth="1"/>
    <col min="759" max="1005" width="9.140625" style="47"/>
    <col min="1006" max="1006" width="5.140625" style="47" customWidth="1"/>
    <col min="1007" max="1007" width="60.42578125" style="47" customWidth="1"/>
    <col min="1008" max="1008" width="10" style="47" customWidth="1"/>
    <col min="1009" max="1009" width="10.7109375" style="47" customWidth="1"/>
    <col min="1010" max="1010" width="14.140625" style="47" customWidth="1"/>
    <col min="1011" max="1011" width="10.7109375" style="47" customWidth="1"/>
    <col min="1012" max="1012" width="10.140625" style="47" customWidth="1"/>
    <col min="1013" max="1013" width="9.85546875" style="47" customWidth="1"/>
    <col min="1014" max="1014" width="10.28515625" style="47" customWidth="1"/>
    <col min="1015" max="1261" width="9.140625" style="47"/>
    <col min="1262" max="1262" width="5.140625" style="47" customWidth="1"/>
    <col min="1263" max="1263" width="60.42578125" style="47" customWidth="1"/>
    <col min="1264" max="1264" width="10" style="47" customWidth="1"/>
    <col min="1265" max="1265" width="10.7109375" style="47" customWidth="1"/>
    <col min="1266" max="1266" width="14.140625" style="47" customWidth="1"/>
    <col min="1267" max="1267" width="10.7109375" style="47" customWidth="1"/>
    <col min="1268" max="1268" width="10.140625" style="47" customWidth="1"/>
    <col min="1269" max="1269" width="9.85546875" style="47" customWidth="1"/>
    <col min="1270" max="1270" width="10.28515625" style="47" customWidth="1"/>
    <col min="1271" max="1517" width="9.140625" style="47"/>
    <col min="1518" max="1518" width="5.140625" style="47" customWidth="1"/>
    <col min="1519" max="1519" width="60.42578125" style="47" customWidth="1"/>
    <col min="1520" max="1520" width="10" style="47" customWidth="1"/>
    <col min="1521" max="1521" width="10.7109375" style="47" customWidth="1"/>
    <col min="1522" max="1522" width="14.140625" style="47" customWidth="1"/>
    <col min="1523" max="1523" width="10.7109375" style="47" customWidth="1"/>
    <col min="1524" max="1524" width="10.140625" style="47" customWidth="1"/>
    <col min="1525" max="1525" width="9.85546875" style="47" customWidth="1"/>
    <col min="1526" max="1526" width="10.28515625" style="47" customWidth="1"/>
    <col min="1527" max="1773" width="9.140625" style="47"/>
    <col min="1774" max="1774" width="5.140625" style="47" customWidth="1"/>
    <col min="1775" max="1775" width="60.42578125" style="47" customWidth="1"/>
    <col min="1776" max="1776" width="10" style="47" customWidth="1"/>
    <col min="1777" max="1777" width="10.7109375" style="47" customWidth="1"/>
    <col min="1778" max="1778" width="14.140625" style="47" customWidth="1"/>
    <col min="1779" max="1779" width="10.7109375" style="47" customWidth="1"/>
    <col min="1780" max="1780" width="10.140625" style="47" customWidth="1"/>
    <col min="1781" max="1781" width="9.85546875" style="47" customWidth="1"/>
    <col min="1782" max="1782" width="10.28515625" style="47" customWidth="1"/>
    <col min="1783" max="2029" width="9.140625" style="47"/>
    <col min="2030" max="2030" width="5.140625" style="47" customWidth="1"/>
    <col min="2031" max="2031" width="60.42578125" style="47" customWidth="1"/>
    <col min="2032" max="2032" width="10" style="47" customWidth="1"/>
    <col min="2033" max="2033" width="10.7109375" style="47" customWidth="1"/>
    <col min="2034" max="2034" width="14.140625" style="47" customWidth="1"/>
    <col min="2035" max="2035" width="10.7109375" style="47" customWidth="1"/>
    <col min="2036" max="2036" width="10.140625" style="47" customWidth="1"/>
    <col min="2037" max="2037" width="9.85546875" style="47" customWidth="1"/>
    <col min="2038" max="2038" width="10.28515625" style="47" customWidth="1"/>
    <col min="2039" max="2285" width="9.140625" style="47"/>
    <col min="2286" max="2286" width="5.140625" style="47" customWidth="1"/>
    <col min="2287" max="2287" width="60.42578125" style="47" customWidth="1"/>
    <col min="2288" max="2288" width="10" style="47" customWidth="1"/>
    <col min="2289" max="2289" width="10.7109375" style="47" customWidth="1"/>
    <col min="2290" max="2290" width="14.140625" style="47" customWidth="1"/>
    <col min="2291" max="2291" width="10.7109375" style="47" customWidth="1"/>
    <col min="2292" max="2292" width="10.140625" style="47" customWidth="1"/>
    <col min="2293" max="2293" width="9.85546875" style="47" customWidth="1"/>
    <col min="2294" max="2294" width="10.28515625" style="47" customWidth="1"/>
    <col min="2295" max="2541" width="9.140625" style="47"/>
    <col min="2542" max="2542" width="5.140625" style="47" customWidth="1"/>
    <col min="2543" max="2543" width="60.42578125" style="47" customWidth="1"/>
    <col min="2544" max="2544" width="10" style="47" customWidth="1"/>
    <col min="2545" max="2545" width="10.7109375" style="47" customWidth="1"/>
    <col min="2546" max="2546" width="14.140625" style="47" customWidth="1"/>
    <col min="2547" max="2547" width="10.7109375" style="47" customWidth="1"/>
    <col min="2548" max="2548" width="10.140625" style="47" customWidth="1"/>
    <col min="2549" max="2549" width="9.85546875" style="47" customWidth="1"/>
    <col min="2550" max="2550" width="10.28515625" style="47" customWidth="1"/>
    <col min="2551" max="2797" width="9.140625" style="47"/>
    <col min="2798" max="2798" width="5.140625" style="47" customWidth="1"/>
    <col min="2799" max="2799" width="60.42578125" style="47" customWidth="1"/>
    <col min="2800" max="2800" width="10" style="47" customWidth="1"/>
    <col min="2801" max="2801" width="10.7109375" style="47" customWidth="1"/>
    <col min="2802" max="2802" width="14.140625" style="47" customWidth="1"/>
    <col min="2803" max="2803" width="10.7109375" style="47" customWidth="1"/>
    <col min="2804" max="2804" width="10.140625" style="47" customWidth="1"/>
    <col min="2805" max="2805" width="9.85546875" style="47" customWidth="1"/>
    <col min="2806" max="2806" width="10.28515625" style="47" customWidth="1"/>
    <col min="2807" max="3053" width="9.140625" style="47"/>
    <col min="3054" max="3054" width="5.140625" style="47" customWidth="1"/>
    <col min="3055" max="3055" width="60.42578125" style="47" customWidth="1"/>
    <col min="3056" max="3056" width="10" style="47" customWidth="1"/>
    <col min="3057" max="3057" width="10.7109375" style="47" customWidth="1"/>
    <col min="3058" max="3058" width="14.140625" style="47" customWidth="1"/>
    <col min="3059" max="3059" width="10.7109375" style="47" customWidth="1"/>
    <col min="3060" max="3060" width="10.140625" style="47" customWidth="1"/>
    <col min="3061" max="3061" width="9.85546875" style="47" customWidth="1"/>
    <col min="3062" max="3062" width="10.28515625" style="47" customWidth="1"/>
    <col min="3063" max="3309" width="9.140625" style="47"/>
    <col min="3310" max="3310" width="5.140625" style="47" customWidth="1"/>
    <col min="3311" max="3311" width="60.42578125" style="47" customWidth="1"/>
    <col min="3312" max="3312" width="10" style="47" customWidth="1"/>
    <col min="3313" max="3313" width="10.7109375" style="47" customWidth="1"/>
    <col min="3314" max="3314" width="14.140625" style="47" customWidth="1"/>
    <col min="3315" max="3315" width="10.7109375" style="47" customWidth="1"/>
    <col min="3316" max="3316" width="10.140625" style="47" customWidth="1"/>
    <col min="3317" max="3317" width="9.85546875" style="47" customWidth="1"/>
    <col min="3318" max="3318" width="10.28515625" style="47" customWidth="1"/>
    <col min="3319" max="3565" width="9.140625" style="47"/>
    <col min="3566" max="3566" width="5.140625" style="47" customWidth="1"/>
    <col min="3567" max="3567" width="60.42578125" style="47" customWidth="1"/>
    <col min="3568" max="3568" width="10" style="47" customWidth="1"/>
    <col min="3569" max="3569" width="10.7109375" style="47" customWidth="1"/>
    <col min="3570" max="3570" width="14.140625" style="47" customWidth="1"/>
    <col min="3571" max="3571" width="10.7109375" style="47" customWidth="1"/>
    <col min="3572" max="3572" width="10.140625" style="47" customWidth="1"/>
    <col min="3573" max="3573" width="9.85546875" style="47" customWidth="1"/>
    <col min="3574" max="3574" width="10.28515625" style="47" customWidth="1"/>
    <col min="3575" max="3821" width="9.140625" style="47"/>
    <col min="3822" max="3822" width="5.140625" style="47" customWidth="1"/>
    <col min="3823" max="3823" width="60.42578125" style="47" customWidth="1"/>
    <col min="3824" max="3824" width="10" style="47" customWidth="1"/>
    <col min="3825" max="3825" width="10.7109375" style="47" customWidth="1"/>
    <col min="3826" max="3826" width="14.140625" style="47" customWidth="1"/>
    <col min="3827" max="3827" width="10.7109375" style="47" customWidth="1"/>
    <col min="3828" max="3828" width="10.140625" style="47" customWidth="1"/>
    <col min="3829" max="3829" width="9.85546875" style="47" customWidth="1"/>
    <col min="3830" max="3830" width="10.28515625" style="47" customWidth="1"/>
    <col min="3831" max="4077" width="9.140625" style="47"/>
    <col min="4078" max="4078" width="5.140625" style="47" customWidth="1"/>
    <col min="4079" max="4079" width="60.42578125" style="47" customWidth="1"/>
    <col min="4080" max="4080" width="10" style="47" customWidth="1"/>
    <col min="4081" max="4081" width="10.7109375" style="47" customWidth="1"/>
    <col min="4082" max="4082" width="14.140625" style="47" customWidth="1"/>
    <col min="4083" max="4083" width="10.7109375" style="47" customWidth="1"/>
    <col min="4084" max="4084" width="10.140625" style="47" customWidth="1"/>
    <col min="4085" max="4085" width="9.85546875" style="47" customWidth="1"/>
    <col min="4086" max="4086" width="10.28515625" style="47" customWidth="1"/>
    <col min="4087" max="4333" width="9.140625" style="47"/>
    <col min="4334" max="4334" width="5.140625" style="47" customWidth="1"/>
    <col min="4335" max="4335" width="60.42578125" style="47" customWidth="1"/>
    <col min="4336" max="4336" width="10" style="47" customWidth="1"/>
    <col min="4337" max="4337" width="10.7109375" style="47" customWidth="1"/>
    <col min="4338" max="4338" width="14.140625" style="47" customWidth="1"/>
    <col min="4339" max="4339" width="10.7109375" style="47" customWidth="1"/>
    <col min="4340" max="4340" width="10.140625" style="47" customWidth="1"/>
    <col min="4341" max="4341" width="9.85546875" style="47" customWidth="1"/>
    <col min="4342" max="4342" width="10.28515625" style="47" customWidth="1"/>
    <col min="4343" max="4589" width="9.140625" style="47"/>
    <col min="4590" max="4590" width="5.140625" style="47" customWidth="1"/>
    <col min="4591" max="4591" width="60.42578125" style="47" customWidth="1"/>
    <col min="4592" max="4592" width="10" style="47" customWidth="1"/>
    <col min="4593" max="4593" width="10.7109375" style="47" customWidth="1"/>
    <col min="4594" max="4594" width="14.140625" style="47" customWidth="1"/>
    <col min="4595" max="4595" width="10.7109375" style="47" customWidth="1"/>
    <col min="4596" max="4596" width="10.140625" style="47" customWidth="1"/>
    <col min="4597" max="4597" width="9.85546875" style="47" customWidth="1"/>
    <col min="4598" max="4598" width="10.28515625" style="47" customWidth="1"/>
    <col min="4599" max="4845" width="9.140625" style="47"/>
    <col min="4846" max="4846" width="5.140625" style="47" customWidth="1"/>
    <col min="4847" max="4847" width="60.42578125" style="47" customWidth="1"/>
    <col min="4848" max="4848" width="10" style="47" customWidth="1"/>
    <col min="4849" max="4849" width="10.7109375" style="47" customWidth="1"/>
    <col min="4850" max="4850" width="14.140625" style="47" customWidth="1"/>
    <col min="4851" max="4851" width="10.7109375" style="47" customWidth="1"/>
    <col min="4852" max="4852" width="10.140625" style="47" customWidth="1"/>
    <col min="4853" max="4853" width="9.85546875" style="47" customWidth="1"/>
    <col min="4854" max="4854" width="10.28515625" style="47" customWidth="1"/>
    <col min="4855" max="5101" width="9.140625" style="47"/>
    <col min="5102" max="5102" width="5.140625" style="47" customWidth="1"/>
    <col min="5103" max="5103" width="60.42578125" style="47" customWidth="1"/>
    <col min="5104" max="5104" width="10" style="47" customWidth="1"/>
    <col min="5105" max="5105" width="10.7109375" style="47" customWidth="1"/>
    <col min="5106" max="5106" width="14.140625" style="47" customWidth="1"/>
    <col min="5107" max="5107" width="10.7109375" style="47" customWidth="1"/>
    <col min="5108" max="5108" width="10.140625" style="47" customWidth="1"/>
    <col min="5109" max="5109" width="9.85546875" style="47" customWidth="1"/>
    <col min="5110" max="5110" width="10.28515625" style="47" customWidth="1"/>
    <col min="5111" max="5357" width="9.140625" style="47"/>
    <col min="5358" max="5358" width="5.140625" style="47" customWidth="1"/>
    <col min="5359" max="5359" width="60.42578125" style="47" customWidth="1"/>
    <col min="5360" max="5360" width="10" style="47" customWidth="1"/>
    <col min="5361" max="5361" width="10.7109375" style="47" customWidth="1"/>
    <col min="5362" max="5362" width="14.140625" style="47" customWidth="1"/>
    <col min="5363" max="5363" width="10.7109375" style="47" customWidth="1"/>
    <col min="5364" max="5364" width="10.140625" style="47" customWidth="1"/>
    <col min="5365" max="5365" width="9.85546875" style="47" customWidth="1"/>
    <col min="5366" max="5366" width="10.28515625" style="47" customWidth="1"/>
    <col min="5367" max="5613" width="9.140625" style="47"/>
    <col min="5614" max="5614" width="5.140625" style="47" customWidth="1"/>
    <col min="5615" max="5615" width="60.42578125" style="47" customWidth="1"/>
    <col min="5616" max="5616" width="10" style="47" customWidth="1"/>
    <col min="5617" max="5617" width="10.7109375" style="47" customWidth="1"/>
    <col min="5618" max="5618" width="14.140625" style="47" customWidth="1"/>
    <col min="5619" max="5619" width="10.7109375" style="47" customWidth="1"/>
    <col min="5620" max="5620" width="10.140625" style="47" customWidth="1"/>
    <col min="5621" max="5621" width="9.85546875" style="47" customWidth="1"/>
    <col min="5622" max="5622" width="10.28515625" style="47" customWidth="1"/>
    <col min="5623" max="5869" width="9.140625" style="47"/>
    <col min="5870" max="5870" width="5.140625" style="47" customWidth="1"/>
    <col min="5871" max="5871" width="60.42578125" style="47" customWidth="1"/>
    <col min="5872" max="5872" width="10" style="47" customWidth="1"/>
    <col min="5873" max="5873" width="10.7109375" style="47" customWidth="1"/>
    <col min="5874" max="5874" width="14.140625" style="47" customWidth="1"/>
    <col min="5875" max="5875" width="10.7109375" style="47" customWidth="1"/>
    <col min="5876" max="5876" width="10.140625" style="47" customWidth="1"/>
    <col min="5877" max="5877" width="9.85546875" style="47" customWidth="1"/>
    <col min="5878" max="5878" width="10.28515625" style="47" customWidth="1"/>
    <col min="5879" max="6125" width="9.140625" style="47"/>
    <col min="6126" max="6126" width="5.140625" style="47" customWidth="1"/>
    <col min="6127" max="6127" width="60.42578125" style="47" customWidth="1"/>
    <col min="6128" max="6128" width="10" style="47" customWidth="1"/>
    <col min="6129" max="6129" width="10.7109375" style="47" customWidth="1"/>
    <col min="6130" max="6130" width="14.140625" style="47" customWidth="1"/>
    <col min="6131" max="6131" width="10.7109375" style="47" customWidth="1"/>
    <col min="6132" max="6132" width="10.140625" style="47" customWidth="1"/>
    <col min="6133" max="6133" width="9.85546875" style="47" customWidth="1"/>
    <col min="6134" max="6134" width="10.28515625" style="47" customWidth="1"/>
    <col min="6135" max="6381" width="9.140625" style="47"/>
    <col min="6382" max="6382" width="5.140625" style="47" customWidth="1"/>
    <col min="6383" max="6383" width="60.42578125" style="47" customWidth="1"/>
    <col min="6384" max="6384" width="10" style="47" customWidth="1"/>
    <col min="6385" max="6385" width="10.7109375" style="47" customWidth="1"/>
    <col min="6386" max="6386" width="14.140625" style="47" customWidth="1"/>
    <col min="6387" max="6387" width="10.7109375" style="47" customWidth="1"/>
    <col min="6388" max="6388" width="10.140625" style="47" customWidth="1"/>
    <col min="6389" max="6389" width="9.85546875" style="47" customWidth="1"/>
    <col min="6390" max="6390" width="10.28515625" style="47" customWidth="1"/>
    <col min="6391" max="6637" width="9.140625" style="47"/>
    <col min="6638" max="6638" width="5.140625" style="47" customWidth="1"/>
    <col min="6639" max="6639" width="60.42578125" style="47" customWidth="1"/>
    <col min="6640" max="6640" width="10" style="47" customWidth="1"/>
    <col min="6641" max="6641" width="10.7109375" style="47" customWidth="1"/>
    <col min="6642" max="6642" width="14.140625" style="47" customWidth="1"/>
    <col min="6643" max="6643" width="10.7109375" style="47" customWidth="1"/>
    <col min="6644" max="6644" width="10.140625" style="47" customWidth="1"/>
    <col min="6645" max="6645" width="9.85546875" style="47" customWidth="1"/>
    <col min="6646" max="6646" width="10.28515625" style="47" customWidth="1"/>
    <col min="6647" max="6893" width="9.140625" style="47"/>
    <col min="6894" max="6894" width="5.140625" style="47" customWidth="1"/>
    <col min="6895" max="6895" width="60.42578125" style="47" customWidth="1"/>
    <col min="6896" max="6896" width="10" style="47" customWidth="1"/>
    <col min="6897" max="6897" width="10.7109375" style="47" customWidth="1"/>
    <col min="6898" max="6898" width="14.140625" style="47" customWidth="1"/>
    <col min="6899" max="6899" width="10.7109375" style="47" customWidth="1"/>
    <col min="6900" max="6900" width="10.140625" style="47" customWidth="1"/>
    <col min="6901" max="6901" width="9.85546875" style="47" customWidth="1"/>
    <col min="6902" max="6902" width="10.28515625" style="47" customWidth="1"/>
    <col min="6903" max="7149" width="9.140625" style="47"/>
    <col min="7150" max="7150" width="5.140625" style="47" customWidth="1"/>
    <col min="7151" max="7151" width="60.42578125" style="47" customWidth="1"/>
    <col min="7152" max="7152" width="10" style="47" customWidth="1"/>
    <col min="7153" max="7153" width="10.7109375" style="47" customWidth="1"/>
    <col min="7154" max="7154" width="14.140625" style="47" customWidth="1"/>
    <col min="7155" max="7155" width="10.7109375" style="47" customWidth="1"/>
    <col min="7156" max="7156" width="10.140625" style="47" customWidth="1"/>
    <col min="7157" max="7157" width="9.85546875" style="47" customWidth="1"/>
    <col min="7158" max="7158" width="10.28515625" style="47" customWidth="1"/>
    <col min="7159" max="7405" width="9.140625" style="47"/>
    <col min="7406" max="7406" width="5.140625" style="47" customWidth="1"/>
    <col min="7407" max="7407" width="60.42578125" style="47" customWidth="1"/>
    <col min="7408" max="7408" width="10" style="47" customWidth="1"/>
    <col min="7409" max="7409" width="10.7109375" style="47" customWidth="1"/>
    <col min="7410" max="7410" width="14.140625" style="47" customWidth="1"/>
    <col min="7411" max="7411" width="10.7109375" style="47" customWidth="1"/>
    <col min="7412" max="7412" width="10.140625" style="47" customWidth="1"/>
    <col min="7413" max="7413" width="9.85546875" style="47" customWidth="1"/>
    <col min="7414" max="7414" width="10.28515625" style="47" customWidth="1"/>
    <col min="7415" max="7661" width="9.140625" style="47"/>
    <col min="7662" max="7662" width="5.140625" style="47" customWidth="1"/>
    <col min="7663" max="7663" width="60.42578125" style="47" customWidth="1"/>
    <col min="7664" max="7664" width="10" style="47" customWidth="1"/>
    <col min="7665" max="7665" width="10.7109375" style="47" customWidth="1"/>
    <col min="7666" max="7666" width="14.140625" style="47" customWidth="1"/>
    <col min="7667" max="7667" width="10.7109375" style="47" customWidth="1"/>
    <col min="7668" max="7668" width="10.140625" style="47" customWidth="1"/>
    <col min="7669" max="7669" width="9.85546875" style="47" customWidth="1"/>
    <col min="7670" max="7670" width="10.28515625" style="47" customWidth="1"/>
    <col min="7671" max="7917" width="9.140625" style="47"/>
    <col min="7918" max="7918" width="5.140625" style="47" customWidth="1"/>
    <col min="7919" max="7919" width="60.42578125" style="47" customWidth="1"/>
    <col min="7920" max="7920" width="10" style="47" customWidth="1"/>
    <col min="7921" max="7921" width="10.7109375" style="47" customWidth="1"/>
    <col min="7922" max="7922" width="14.140625" style="47" customWidth="1"/>
    <col min="7923" max="7923" width="10.7109375" style="47" customWidth="1"/>
    <col min="7924" max="7924" width="10.140625" style="47" customWidth="1"/>
    <col min="7925" max="7925" width="9.85546875" style="47" customWidth="1"/>
    <col min="7926" max="7926" width="10.28515625" style="47" customWidth="1"/>
    <col min="7927" max="8173" width="9.140625" style="47"/>
    <col min="8174" max="8174" width="5.140625" style="47" customWidth="1"/>
    <col min="8175" max="8175" width="60.42578125" style="47" customWidth="1"/>
    <col min="8176" max="8176" width="10" style="47" customWidth="1"/>
    <col min="8177" max="8177" width="10.7109375" style="47" customWidth="1"/>
    <col min="8178" max="8178" width="14.140625" style="47" customWidth="1"/>
    <col min="8179" max="8179" width="10.7109375" style="47" customWidth="1"/>
    <col min="8180" max="8180" width="10.140625" style="47" customWidth="1"/>
    <col min="8181" max="8181" width="9.85546875" style="47" customWidth="1"/>
    <col min="8182" max="8182" width="10.28515625" style="47" customWidth="1"/>
    <col min="8183" max="8429" width="9.140625" style="47"/>
    <col min="8430" max="8430" width="5.140625" style="47" customWidth="1"/>
    <col min="8431" max="8431" width="60.42578125" style="47" customWidth="1"/>
    <col min="8432" max="8432" width="10" style="47" customWidth="1"/>
    <col min="8433" max="8433" width="10.7109375" style="47" customWidth="1"/>
    <col min="8434" max="8434" width="14.140625" style="47" customWidth="1"/>
    <col min="8435" max="8435" width="10.7109375" style="47" customWidth="1"/>
    <col min="8436" max="8436" width="10.140625" style="47" customWidth="1"/>
    <col min="8437" max="8437" width="9.85546875" style="47" customWidth="1"/>
    <col min="8438" max="8438" width="10.28515625" style="47" customWidth="1"/>
    <col min="8439" max="8685" width="9.140625" style="47"/>
    <col min="8686" max="8686" width="5.140625" style="47" customWidth="1"/>
    <col min="8687" max="8687" width="60.42578125" style="47" customWidth="1"/>
    <col min="8688" max="8688" width="10" style="47" customWidth="1"/>
    <col min="8689" max="8689" width="10.7109375" style="47" customWidth="1"/>
    <col min="8690" max="8690" width="14.140625" style="47" customWidth="1"/>
    <col min="8691" max="8691" width="10.7109375" style="47" customWidth="1"/>
    <col min="8692" max="8692" width="10.140625" style="47" customWidth="1"/>
    <col min="8693" max="8693" width="9.85546875" style="47" customWidth="1"/>
    <col min="8694" max="8694" width="10.28515625" style="47" customWidth="1"/>
    <col min="8695" max="8941" width="9.140625" style="47"/>
    <col min="8942" max="8942" width="5.140625" style="47" customWidth="1"/>
    <col min="8943" max="8943" width="60.42578125" style="47" customWidth="1"/>
    <col min="8944" max="8944" width="10" style="47" customWidth="1"/>
    <col min="8945" max="8945" width="10.7109375" style="47" customWidth="1"/>
    <col min="8946" max="8946" width="14.140625" style="47" customWidth="1"/>
    <col min="8947" max="8947" width="10.7109375" style="47" customWidth="1"/>
    <col min="8948" max="8948" width="10.140625" style="47" customWidth="1"/>
    <col min="8949" max="8949" width="9.85546875" style="47" customWidth="1"/>
    <col min="8950" max="8950" width="10.28515625" style="47" customWidth="1"/>
    <col min="8951" max="9197" width="9.140625" style="47"/>
    <col min="9198" max="9198" width="5.140625" style="47" customWidth="1"/>
    <col min="9199" max="9199" width="60.42578125" style="47" customWidth="1"/>
    <col min="9200" max="9200" width="10" style="47" customWidth="1"/>
    <col min="9201" max="9201" width="10.7109375" style="47" customWidth="1"/>
    <col min="9202" max="9202" width="14.140625" style="47" customWidth="1"/>
    <col min="9203" max="9203" width="10.7109375" style="47" customWidth="1"/>
    <col min="9204" max="9204" width="10.140625" style="47" customWidth="1"/>
    <col min="9205" max="9205" width="9.85546875" style="47" customWidth="1"/>
    <col min="9206" max="9206" width="10.28515625" style="47" customWidth="1"/>
    <col min="9207" max="9453" width="9.140625" style="47"/>
    <col min="9454" max="9454" width="5.140625" style="47" customWidth="1"/>
    <col min="9455" max="9455" width="60.42578125" style="47" customWidth="1"/>
    <col min="9456" max="9456" width="10" style="47" customWidth="1"/>
    <col min="9457" max="9457" width="10.7109375" style="47" customWidth="1"/>
    <col min="9458" max="9458" width="14.140625" style="47" customWidth="1"/>
    <col min="9459" max="9459" width="10.7109375" style="47" customWidth="1"/>
    <col min="9460" max="9460" width="10.140625" style="47" customWidth="1"/>
    <col min="9461" max="9461" width="9.85546875" style="47" customWidth="1"/>
    <col min="9462" max="9462" width="10.28515625" style="47" customWidth="1"/>
    <col min="9463" max="9709" width="9.140625" style="47"/>
    <col min="9710" max="9710" width="5.140625" style="47" customWidth="1"/>
    <col min="9711" max="9711" width="60.42578125" style="47" customWidth="1"/>
    <col min="9712" max="9712" width="10" style="47" customWidth="1"/>
    <col min="9713" max="9713" width="10.7109375" style="47" customWidth="1"/>
    <col min="9714" max="9714" width="14.140625" style="47" customWidth="1"/>
    <col min="9715" max="9715" width="10.7109375" style="47" customWidth="1"/>
    <col min="9716" max="9716" width="10.140625" style="47" customWidth="1"/>
    <col min="9717" max="9717" width="9.85546875" style="47" customWidth="1"/>
    <col min="9718" max="9718" width="10.28515625" style="47" customWidth="1"/>
    <col min="9719" max="9965" width="9.140625" style="47"/>
    <col min="9966" max="9966" width="5.140625" style="47" customWidth="1"/>
    <col min="9967" max="9967" width="60.42578125" style="47" customWidth="1"/>
    <col min="9968" max="9968" width="10" style="47" customWidth="1"/>
    <col min="9969" max="9969" width="10.7109375" style="47" customWidth="1"/>
    <col min="9970" max="9970" width="14.140625" style="47" customWidth="1"/>
    <col min="9971" max="9971" width="10.7109375" style="47" customWidth="1"/>
    <col min="9972" max="9972" width="10.140625" style="47" customWidth="1"/>
    <col min="9973" max="9973" width="9.85546875" style="47" customWidth="1"/>
    <col min="9974" max="9974" width="10.28515625" style="47" customWidth="1"/>
    <col min="9975" max="10221" width="9.140625" style="47"/>
    <col min="10222" max="10222" width="5.140625" style="47" customWidth="1"/>
    <col min="10223" max="10223" width="60.42578125" style="47" customWidth="1"/>
    <col min="10224" max="10224" width="10" style="47" customWidth="1"/>
    <col min="10225" max="10225" width="10.7109375" style="47" customWidth="1"/>
    <col min="10226" max="10226" width="14.140625" style="47" customWidth="1"/>
    <col min="10227" max="10227" width="10.7109375" style="47" customWidth="1"/>
    <col min="10228" max="10228" width="10.140625" style="47" customWidth="1"/>
    <col min="10229" max="10229" width="9.85546875" style="47" customWidth="1"/>
    <col min="10230" max="10230" width="10.28515625" style="47" customWidth="1"/>
    <col min="10231" max="10477" width="9.140625" style="47"/>
    <col min="10478" max="10478" width="5.140625" style="47" customWidth="1"/>
    <col min="10479" max="10479" width="60.42578125" style="47" customWidth="1"/>
    <col min="10480" max="10480" width="10" style="47" customWidth="1"/>
    <col min="10481" max="10481" width="10.7109375" style="47" customWidth="1"/>
    <col min="10482" max="10482" width="14.140625" style="47" customWidth="1"/>
    <col min="10483" max="10483" width="10.7109375" style="47" customWidth="1"/>
    <col min="10484" max="10484" width="10.140625" style="47" customWidth="1"/>
    <col min="10485" max="10485" width="9.85546875" style="47" customWidth="1"/>
    <col min="10486" max="10486" width="10.28515625" style="47" customWidth="1"/>
    <col min="10487" max="10733" width="9.140625" style="47"/>
    <col min="10734" max="10734" width="5.140625" style="47" customWidth="1"/>
    <col min="10735" max="10735" width="60.42578125" style="47" customWidth="1"/>
    <col min="10736" max="10736" width="10" style="47" customWidth="1"/>
    <col min="10737" max="10737" width="10.7109375" style="47" customWidth="1"/>
    <col min="10738" max="10738" width="14.140625" style="47" customWidth="1"/>
    <col min="10739" max="10739" width="10.7109375" style="47" customWidth="1"/>
    <col min="10740" max="10740" width="10.140625" style="47" customWidth="1"/>
    <col min="10741" max="10741" width="9.85546875" style="47" customWidth="1"/>
    <col min="10742" max="10742" width="10.28515625" style="47" customWidth="1"/>
    <col min="10743" max="10989" width="9.140625" style="47"/>
    <col min="10990" max="10990" width="5.140625" style="47" customWidth="1"/>
    <col min="10991" max="10991" width="60.42578125" style="47" customWidth="1"/>
    <col min="10992" max="10992" width="10" style="47" customWidth="1"/>
    <col min="10993" max="10993" width="10.7109375" style="47" customWidth="1"/>
    <col min="10994" max="10994" width="14.140625" style="47" customWidth="1"/>
    <col min="10995" max="10995" width="10.7109375" style="47" customWidth="1"/>
    <col min="10996" max="10996" width="10.140625" style="47" customWidth="1"/>
    <col min="10997" max="10997" width="9.85546875" style="47" customWidth="1"/>
    <col min="10998" max="10998" width="10.28515625" style="47" customWidth="1"/>
    <col min="10999" max="11245" width="9.140625" style="47"/>
    <col min="11246" max="11246" width="5.140625" style="47" customWidth="1"/>
    <col min="11247" max="11247" width="60.42578125" style="47" customWidth="1"/>
    <col min="11248" max="11248" width="10" style="47" customWidth="1"/>
    <col min="11249" max="11249" width="10.7109375" style="47" customWidth="1"/>
    <col min="11250" max="11250" width="14.140625" style="47" customWidth="1"/>
    <col min="11251" max="11251" width="10.7109375" style="47" customWidth="1"/>
    <col min="11252" max="11252" width="10.140625" style="47" customWidth="1"/>
    <col min="11253" max="11253" width="9.85546875" style="47" customWidth="1"/>
    <col min="11254" max="11254" width="10.28515625" style="47" customWidth="1"/>
    <col min="11255" max="11501" width="9.140625" style="47"/>
    <col min="11502" max="11502" width="5.140625" style="47" customWidth="1"/>
    <col min="11503" max="11503" width="60.42578125" style="47" customWidth="1"/>
    <col min="11504" max="11504" width="10" style="47" customWidth="1"/>
    <col min="11505" max="11505" width="10.7109375" style="47" customWidth="1"/>
    <col min="11506" max="11506" width="14.140625" style="47" customWidth="1"/>
    <col min="11507" max="11507" width="10.7109375" style="47" customWidth="1"/>
    <col min="11508" max="11508" width="10.140625" style="47" customWidth="1"/>
    <col min="11509" max="11509" width="9.85546875" style="47" customWidth="1"/>
    <col min="11510" max="11510" width="10.28515625" style="47" customWidth="1"/>
    <col min="11511" max="11757" width="9.140625" style="47"/>
    <col min="11758" max="11758" width="5.140625" style="47" customWidth="1"/>
    <col min="11759" max="11759" width="60.42578125" style="47" customWidth="1"/>
    <col min="11760" max="11760" width="10" style="47" customWidth="1"/>
    <col min="11761" max="11761" width="10.7109375" style="47" customWidth="1"/>
    <col min="11762" max="11762" width="14.140625" style="47" customWidth="1"/>
    <col min="11763" max="11763" width="10.7109375" style="47" customWidth="1"/>
    <col min="11764" max="11764" width="10.140625" style="47" customWidth="1"/>
    <col min="11765" max="11765" width="9.85546875" style="47" customWidth="1"/>
    <col min="11766" max="11766" width="10.28515625" style="47" customWidth="1"/>
    <col min="11767" max="12013" width="9.140625" style="47"/>
    <col min="12014" max="12014" width="5.140625" style="47" customWidth="1"/>
    <col min="12015" max="12015" width="60.42578125" style="47" customWidth="1"/>
    <col min="12016" max="12016" width="10" style="47" customWidth="1"/>
    <col min="12017" max="12017" width="10.7109375" style="47" customWidth="1"/>
    <col min="12018" max="12018" width="14.140625" style="47" customWidth="1"/>
    <col min="12019" max="12019" width="10.7109375" style="47" customWidth="1"/>
    <col min="12020" max="12020" width="10.140625" style="47" customWidth="1"/>
    <col min="12021" max="12021" width="9.85546875" style="47" customWidth="1"/>
    <col min="12022" max="12022" width="10.28515625" style="47" customWidth="1"/>
    <col min="12023" max="12269" width="9.140625" style="47"/>
    <col min="12270" max="12270" width="5.140625" style="47" customWidth="1"/>
    <col min="12271" max="12271" width="60.42578125" style="47" customWidth="1"/>
    <col min="12272" max="12272" width="10" style="47" customWidth="1"/>
    <col min="12273" max="12273" width="10.7109375" style="47" customWidth="1"/>
    <col min="12274" max="12274" width="14.140625" style="47" customWidth="1"/>
    <col min="12275" max="12275" width="10.7109375" style="47" customWidth="1"/>
    <col min="12276" max="12276" width="10.140625" style="47" customWidth="1"/>
    <col min="12277" max="12277" width="9.85546875" style="47" customWidth="1"/>
    <col min="12278" max="12278" width="10.28515625" style="47" customWidth="1"/>
    <col min="12279" max="12525" width="9.140625" style="47"/>
    <col min="12526" max="12526" width="5.140625" style="47" customWidth="1"/>
    <col min="12527" max="12527" width="60.42578125" style="47" customWidth="1"/>
    <col min="12528" max="12528" width="10" style="47" customWidth="1"/>
    <col min="12529" max="12529" width="10.7109375" style="47" customWidth="1"/>
    <col min="12530" max="12530" width="14.140625" style="47" customWidth="1"/>
    <col min="12531" max="12531" width="10.7109375" style="47" customWidth="1"/>
    <col min="12532" max="12532" width="10.140625" style="47" customWidth="1"/>
    <col min="12533" max="12533" width="9.85546875" style="47" customWidth="1"/>
    <col min="12534" max="12534" width="10.28515625" style="47" customWidth="1"/>
    <col min="12535" max="12781" width="9.140625" style="47"/>
    <col min="12782" max="12782" width="5.140625" style="47" customWidth="1"/>
    <col min="12783" max="12783" width="60.42578125" style="47" customWidth="1"/>
    <col min="12784" max="12784" width="10" style="47" customWidth="1"/>
    <col min="12785" max="12785" width="10.7109375" style="47" customWidth="1"/>
    <col min="12786" max="12786" width="14.140625" style="47" customWidth="1"/>
    <col min="12787" max="12787" width="10.7109375" style="47" customWidth="1"/>
    <col min="12788" max="12788" width="10.140625" style="47" customWidth="1"/>
    <col min="12789" max="12789" width="9.85546875" style="47" customWidth="1"/>
    <col min="12790" max="12790" width="10.28515625" style="47" customWidth="1"/>
    <col min="12791" max="13037" width="9.140625" style="47"/>
    <col min="13038" max="13038" width="5.140625" style="47" customWidth="1"/>
    <col min="13039" max="13039" width="60.42578125" style="47" customWidth="1"/>
    <col min="13040" max="13040" width="10" style="47" customWidth="1"/>
    <col min="13041" max="13041" width="10.7109375" style="47" customWidth="1"/>
    <col min="13042" max="13042" width="14.140625" style="47" customWidth="1"/>
    <col min="13043" max="13043" width="10.7109375" style="47" customWidth="1"/>
    <col min="13044" max="13044" width="10.140625" style="47" customWidth="1"/>
    <col min="13045" max="13045" width="9.85546875" style="47" customWidth="1"/>
    <col min="13046" max="13046" width="10.28515625" style="47" customWidth="1"/>
    <col min="13047" max="13293" width="9.140625" style="47"/>
    <col min="13294" max="13294" width="5.140625" style="47" customWidth="1"/>
    <col min="13295" max="13295" width="60.42578125" style="47" customWidth="1"/>
    <col min="13296" max="13296" width="10" style="47" customWidth="1"/>
    <col min="13297" max="13297" width="10.7109375" style="47" customWidth="1"/>
    <col min="13298" max="13298" width="14.140625" style="47" customWidth="1"/>
    <col min="13299" max="13299" width="10.7109375" style="47" customWidth="1"/>
    <col min="13300" max="13300" width="10.140625" style="47" customWidth="1"/>
    <col min="13301" max="13301" width="9.85546875" style="47" customWidth="1"/>
    <col min="13302" max="13302" width="10.28515625" style="47" customWidth="1"/>
    <col min="13303" max="13549" width="9.140625" style="47"/>
    <col min="13550" max="13550" width="5.140625" style="47" customWidth="1"/>
    <col min="13551" max="13551" width="60.42578125" style="47" customWidth="1"/>
    <col min="13552" max="13552" width="10" style="47" customWidth="1"/>
    <col min="13553" max="13553" width="10.7109375" style="47" customWidth="1"/>
    <col min="13554" max="13554" width="14.140625" style="47" customWidth="1"/>
    <col min="13555" max="13555" width="10.7109375" style="47" customWidth="1"/>
    <col min="13556" max="13556" width="10.140625" style="47" customWidth="1"/>
    <col min="13557" max="13557" width="9.85546875" style="47" customWidth="1"/>
    <col min="13558" max="13558" width="10.28515625" style="47" customWidth="1"/>
    <col min="13559" max="13805" width="9.140625" style="47"/>
    <col min="13806" max="13806" width="5.140625" style="47" customWidth="1"/>
    <col min="13807" max="13807" width="60.42578125" style="47" customWidth="1"/>
    <col min="13808" max="13808" width="10" style="47" customWidth="1"/>
    <col min="13809" max="13809" width="10.7109375" style="47" customWidth="1"/>
    <col min="13810" max="13810" width="14.140625" style="47" customWidth="1"/>
    <col min="13811" max="13811" width="10.7109375" style="47" customWidth="1"/>
    <col min="13812" max="13812" width="10.140625" style="47" customWidth="1"/>
    <col min="13813" max="13813" width="9.85546875" style="47" customWidth="1"/>
    <col min="13814" max="13814" width="10.28515625" style="47" customWidth="1"/>
    <col min="13815" max="14061" width="9.140625" style="47"/>
    <col min="14062" max="14062" width="5.140625" style="47" customWidth="1"/>
    <col min="14063" max="14063" width="60.42578125" style="47" customWidth="1"/>
    <col min="14064" max="14064" width="10" style="47" customWidth="1"/>
    <col min="14065" max="14065" width="10.7109375" style="47" customWidth="1"/>
    <col min="14066" max="14066" width="14.140625" style="47" customWidth="1"/>
    <col min="14067" max="14067" width="10.7109375" style="47" customWidth="1"/>
    <col min="14068" max="14068" width="10.140625" style="47" customWidth="1"/>
    <col min="14069" max="14069" width="9.85546875" style="47" customWidth="1"/>
    <col min="14070" max="14070" width="10.28515625" style="47" customWidth="1"/>
    <col min="14071" max="14317" width="9.140625" style="47"/>
    <col min="14318" max="14318" width="5.140625" style="47" customWidth="1"/>
    <col min="14319" max="14319" width="60.42578125" style="47" customWidth="1"/>
    <col min="14320" max="14320" width="10" style="47" customWidth="1"/>
    <col min="14321" max="14321" width="10.7109375" style="47" customWidth="1"/>
    <col min="14322" max="14322" width="14.140625" style="47" customWidth="1"/>
    <col min="14323" max="14323" width="10.7109375" style="47" customWidth="1"/>
    <col min="14324" max="14324" width="10.140625" style="47" customWidth="1"/>
    <col min="14325" max="14325" width="9.85546875" style="47" customWidth="1"/>
    <col min="14326" max="14326" width="10.28515625" style="47" customWidth="1"/>
    <col min="14327" max="14573" width="9.140625" style="47"/>
    <col min="14574" max="14574" width="5.140625" style="47" customWidth="1"/>
    <col min="14575" max="14575" width="60.42578125" style="47" customWidth="1"/>
    <col min="14576" max="14576" width="10" style="47" customWidth="1"/>
    <col min="14577" max="14577" width="10.7109375" style="47" customWidth="1"/>
    <col min="14578" max="14578" width="14.140625" style="47" customWidth="1"/>
    <col min="14579" max="14579" width="10.7109375" style="47" customWidth="1"/>
    <col min="14580" max="14580" width="10.140625" style="47" customWidth="1"/>
    <col min="14581" max="14581" width="9.85546875" style="47" customWidth="1"/>
    <col min="14582" max="14582" width="10.28515625" style="47" customWidth="1"/>
    <col min="14583" max="14829" width="9.140625" style="47"/>
    <col min="14830" max="14830" width="5.140625" style="47" customWidth="1"/>
    <col min="14831" max="14831" width="60.42578125" style="47" customWidth="1"/>
    <col min="14832" max="14832" width="10" style="47" customWidth="1"/>
    <col min="14833" max="14833" width="10.7109375" style="47" customWidth="1"/>
    <col min="14834" max="14834" width="14.140625" style="47" customWidth="1"/>
    <col min="14835" max="14835" width="10.7109375" style="47" customWidth="1"/>
    <col min="14836" max="14836" width="10.140625" style="47" customWidth="1"/>
    <col min="14837" max="14837" width="9.85546875" style="47" customWidth="1"/>
    <col min="14838" max="14838" width="10.28515625" style="47" customWidth="1"/>
    <col min="14839" max="15085" width="9.140625" style="47"/>
    <col min="15086" max="15086" width="5.140625" style="47" customWidth="1"/>
    <col min="15087" max="15087" width="60.42578125" style="47" customWidth="1"/>
    <col min="15088" max="15088" width="10" style="47" customWidth="1"/>
    <col min="15089" max="15089" width="10.7109375" style="47" customWidth="1"/>
    <col min="15090" max="15090" width="14.140625" style="47" customWidth="1"/>
    <col min="15091" max="15091" width="10.7109375" style="47" customWidth="1"/>
    <col min="15092" max="15092" width="10.140625" style="47" customWidth="1"/>
    <col min="15093" max="15093" width="9.85546875" style="47" customWidth="1"/>
    <col min="15094" max="15094" width="10.28515625" style="47" customWidth="1"/>
    <col min="15095" max="15341" width="9.140625" style="47"/>
    <col min="15342" max="15342" width="5.140625" style="47" customWidth="1"/>
    <col min="15343" max="15343" width="60.42578125" style="47" customWidth="1"/>
    <col min="15344" max="15344" width="10" style="47" customWidth="1"/>
    <col min="15345" max="15345" width="10.7109375" style="47" customWidth="1"/>
    <col min="15346" max="15346" width="14.140625" style="47" customWidth="1"/>
    <col min="15347" max="15347" width="10.7109375" style="47" customWidth="1"/>
    <col min="15348" max="15348" width="10.140625" style="47" customWidth="1"/>
    <col min="15349" max="15349" width="9.85546875" style="47" customWidth="1"/>
    <col min="15350" max="15350" width="10.28515625" style="47" customWidth="1"/>
    <col min="15351" max="15597" width="9.140625" style="47"/>
    <col min="15598" max="15598" width="5.140625" style="47" customWidth="1"/>
    <col min="15599" max="15599" width="60.42578125" style="47" customWidth="1"/>
    <col min="15600" max="15600" width="10" style="47" customWidth="1"/>
    <col min="15601" max="15601" width="10.7109375" style="47" customWidth="1"/>
    <col min="15602" max="15602" width="14.140625" style="47" customWidth="1"/>
    <col min="15603" max="15603" width="10.7109375" style="47" customWidth="1"/>
    <col min="15604" max="15604" width="10.140625" style="47" customWidth="1"/>
    <col min="15605" max="15605" width="9.85546875" style="47" customWidth="1"/>
    <col min="15606" max="15606" width="10.28515625" style="47" customWidth="1"/>
    <col min="15607" max="15853" width="9.140625" style="47"/>
    <col min="15854" max="15854" width="5.140625" style="47" customWidth="1"/>
    <col min="15855" max="15855" width="60.42578125" style="47" customWidth="1"/>
    <col min="15856" max="15856" width="10" style="47" customWidth="1"/>
    <col min="15857" max="15857" width="10.7109375" style="47" customWidth="1"/>
    <col min="15858" max="15858" width="14.140625" style="47" customWidth="1"/>
    <col min="15859" max="15859" width="10.7109375" style="47" customWidth="1"/>
    <col min="15860" max="15860" width="10.140625" style="47" customWidth="1"/>
    <col min="15861" max="15861" width="9.85546875" style="47" customWidth="1"/>
    <col min="15862" max="15862" width="10.28515625" style="47" customWidth="1"/>
    <col min="15863" max="16109" width="9.140625" style="47"/>
    <col min="16110" max="16110" width="5.140625" style="47" customWidth="1"/>
    <col min="16111" max="16111" width="60.42578125" style="47" customWidth="1"/>
    <col min="16112" max="16112" width="10" style="47" customWidth="1"/>
    <col min="16113" max="16113" width="10.7109375" style="47" customWidth="1"/>
    <col min="16114" max="16114" width="14.140625" style="47" customWidth="1"/>
    <col min="16115" max="16115" width="10.7109375" style="47" customWidth="1"/>
    <col min="16116" max="16116" width="10.140625" style="47" customWidth="1"/>
    <col min="16117" max="16117" width="9.85546875" style="47" customWidth="1"/>
    <col min="16118" max="16118" width="10.28515625" style="47" customWidth="1"/>
    <col min="16119" max="16384" width="9.140625" style="47"/>
  </cols>
  <sheetData>
    <row r="1" spans="1:5" x14ac:dyDescent="0.2">
      <c r="B1" s="62" t="s">
        <v>176</v>
      </c>
      <c r="C1" s="90"/>
      <c r="D1" s="90"/>
      <c r="E1" s="90" t="s">
        <v>173</v>
      </c>
    </row>
    <row r="2" spans="1:5" ht="15.75" customHeight="1" x14ac:dyDescent="0.2">
      <c r="B2" s="63" t="s">
        <v>178</v>
      </c>
      <c r="C2" s="62"/>
      <c r="D2" s="62"/>
      <c r="E2" s="62"/>
    </row>
    <row r="3" spans="1:5" ht="15.75" customHeight="1" x14ac:dyDescent="0.2">
      <c r="B3" s="63" t="s">
        <v>177</v>
      </c>
      <c r="C3" s="62"/>
      <c r="D3" s="62"/>
      <c r="E3" s="62"/>
    </row>
    <row r="4" spans="1:5" ht="10.5" customHeight="1" x14ac:dyDescent="0.2">
      <c r="B4" s="63"/>
      <c r="C4" s="62"/>
      <c r="D4" s="62"/>
      <c r="E4" s="62"/>
    </row>
    <row r="5" spans="1:5" ht="18" x14ac:dyDescent="0.25">
      <c r="A5" s="218" t="s">
        <v>125</v>
      </c>
      <c r="B5" s="218"/>
      <c r="C5" s="218"/>
      <c r="D5" s="218"/>
      <c r="E5" s="218"/>
    </row>
    <row r="6" spans="1:5" ht="18" x14ac:dyDescent="0.2">
      <c r="A6" s="219" t="s">
        <v>195</v>
      </c>
      <c r="B6" s="219"/>
      <c r="C6" s="219"/>
      <c r="D6" s="219"/>
      <c r="E6" s="219"/>
    </row>
    <row r="7" spans="1:5" ht="15.75" x14ac:dyDescent="0.2">
      <c r="A7" s="6" t="s">
        <v>2</v>
      </c>
      <c r="B7" s="64"/>
      <c r="C7" s="94"/>
      <c r="D7" s="94"/>
      <c r="E7" s="94" t="s">
        <v>126</v>
      </c>
    </row>
    <row r="8" spans="1:5" ht="54" x14ac:dyDescent="0.2">
      <c r="A8" s="220" t="s">
        <v>4</v>
      </c>
      <c r="B8" s="221"/>
      <c r="C8" s="60" t="s">
        <v>203</v>
      </c>
      <c r="D8" s="60" t="s">
        <v>204</v>
      </c>
      <c r="E8" s="60" t="s">
        <v>197</v>
      </c>
    </row>
    <row r="9" spans="1:5" ht="15.75" x14ac:dyDescent="0.2">
      <c r="A9" s="179" t="s">
        <v>135</v>
      </c>
      <c r="B9" s="179"/>
      <c r="C9" s="80">
        <f>C22+C38+C69+C13</f>
        <v>80185163</v>
      </c>
      <c r="D9" s="80">
        <f>D22+D38+D69+D13</f>
        <v>81562163</v>
      </c>
      <c r="E9" s="80">
        <f>E22+E38+E69+E13</f>
        <v>1377000</v>
      </c>
    </row>
    <row r="10" spans="1:5" ht="15.75" x14ac:dyDescent="0.2">
      <c r="A10" s="224" t="s">
        <v>169</v>
      </c>
      <c r="B10" s="225"/>
      <c r="C10" s="80">
        <f>C24+C31+C40+C47+C55+C70+C15</f>
        <v>78116621</v>
      </c>
      <c r="D10" s="80">
        <f>D24+D31+D40+D47+D55+D70+D15</f>
        <v>79493621</v>
      </c>
      <c r="E10" s="80">
        <f>E24+E31+E40+E47+E55+E70+E15</f>
        <v>1377000</v>
      </c>
    </row>
    <row r="11" spans="1:5" ht="15.75" x14ac:dyDescent="0.2">
      <c r="A11" s="224" t="s">
        <v>170</v>
      </c>
      <c r="B11" s="225"/>
      <c r="C11" s="80">
        <f>C28+C36+C44+C52+C60+C75+C19</f>
        <v>2068542</v>
      </c>
      <c r="D11" s="80">
        <f>D28+D36+D44+D52+D60+D75+D19</f>
        <v>2068542</v>
      </c>
      <c r="E11" s="80">
        <f>E28+E36+E44+E52+E60+E75+E19</f>
        <v>0</v>
      </c>
    </row>
    <row r="12" spans="1:5" ht="18" x14ac:dyDescent="0.2">
      <c r="A12" s="211" t="s">
        <v>190</v>
      </c>
      <c r="B12" s="212"/>
      <c r="C12" s="212"/>
      <c r="D12" s="212"/>
      <c r="E12" s="213"/>
    </row>
    <row r="13" spans="1:5" ht="18" x14ac:dyDescent="0.2">
      <c r="A13" s="226" t="s">
        <v>189</v>
      </c>
      <c r="B13" s="226"/>
      <c r="C13" s="134">
        <f>C14+C21</f>
        <v>14856400</v>
      </c>
      <c r="D13" s="134">
        <f>D14+D21</f>
        <v>14656400</v>
      </c>
      <c r="E13" s="134">
        <f>E14+E21</f>
        <v>-200000</v>
      </c>
    </row>
    <row r="14" spans="1:5" ht="18" x14ac:dyDescent="0.2">
      <c r="A14" s="216" t="s">
        <v>191</v>
      </c>
      <c r="B14" s="217"/>
      <c r="C14" s="128">
        <f>C15+C19</f>
        <v>14856400</v>
      </c>
      <c r="D14" s="128">
        <f>D15+D19</f>
        <v>14656400</v>
      </c>
      <c r="E14" s="128">
        <f>E15+E19</f>
        <v>-200000</v>
      </c>
    </row>
    <row r="15" spans="1:5" ht="15.75" x14ac:dyDescent="0.2">
      <c r="A15" s="206" t="s">
        <v>136</v>
      </c>
      <c r="B15" s="207"/>
      <c r="C15" s="129">
        <f t="shared" ref="C15:D15" si="0">C16+C17+C18</f>
        <v>14450000</v>
      </c>
      <c r="D15" s="129">
        <f t="shared" si="0"/>
        <v>14250000</v>
      </c>
      <c r="E15" s="129">
        <f t="shared" ref="E15" si="1">E16+E17+E18</f>
        <v>-200000</v>
      </c>
    </row>
    <row r="16" spans="1:5" x14ac:dyDescent="0.2">
      <c r="A16" s="210" t="s">
        <v>137</v>
      </c>
      <c r="B16" s="210"/>
      <c r="C16" s="85">
        <v>12800000</v>
      </c>
      <c r="D16" s="85">
        <v>12900000</v>
      </c>
      <c r="E16" s="85">
        <f>D16-C16</f>
        <v>100000</v>
      </c>
    </row>
    <row r="17" spans="1:5" x14ac:dyDescent="0.2">
      <c r="A17" s="208" t="s">
        <v>138</v>
      </c>
      <c r="B17" s="208"/>
      <c r="C17" s="85">
        <v>1650000</v>
      </c>
      <c r="D17" s="85">
        <v>1350000</v>
      </c>
      <c r="E17" s="85">
        <f t="shared" ref="E17:E18" si="2">D17-C17</f>
        <v>-300000</v>
      </c>
    </row>
    <row r="18" spans="1:5" hidden="1" x14ac:dyDescent="0.2">
      <c r="A18" s="210" t="s">
        <v>139</v>
      </c>
      <c r="B18" s="210"/>
      <c r="C18" s="85"/>
      <c r="D18" s="85"/>
      <c r="E18" s="85">
        <f t="shared" si="2"/>
        <v>0</v>
      </c>
    </row>
    <row r="19" spans="1:5" ht="15.75" x14ac:dyDescent="0.2">
      <c r="A19" s="209" t="s">
        <v>140</v>
      </c>
      <c r="B19" s="209"/>
      <c r="C19" s="129">
        <f t="shared" ref="C19:E19" si="3">C20</f>
        <v>406400</v>
      </c>
      <c r="D19" s="129">
        <f t="shared" si="3"/>
        <v>406400</v>
      </c>
      <c r="E19" s="129">
        <f t="shared" si="3"/>
        <v>0</v>
      </c>
    </row>
    <row r="20" spans="1:5" x14ac:dyDescent="0.2">
      <c r="A20" s="66" t="s">
        <v>141</v>
      </c>
      <c r="B20" s="73"/>
      <c r="C20" s="85">
        <v>406400</v>
      </c>
      <c r="D20" s="85">
        <v>406400</v>
      </c>
      <c r="E20" s="85">
        <f>D20-C20</f>
        <v>0</v>
      </c>
    </row>
    <row r="21" spans="1:5" ht="18" x14ac:dyDescent="0.2">
      <c r="A21" s="211" t="s">
        <v>122</v>
      </c>
      <c r="B21" s="212"/>
      <c r="C21" s="212"/>
      <c r="D21" s="212"/>
      <c r="E21" s="213"/>
    </row>
    <row r="22" spans="1:5" ht="18" x14ac:dyDescent="0.2">
      <c r="A22" s="226" t="s">
        <v>189</v>
      </c>
      <c r="B22" s="226"/>
      <c r="C22" s="134">
        <f>C23+C30</f>
        <v>15571992</v>
      </c>
      <c r="D22" s="134">
        <f>D23+D30</f>
        <v>15661992</v>
      </c>
      <c r="E22" s="134">
        <f>E23+E30</f>
        <v>90000</v>
      </c>
    </row>
    <row r="23" spans="1:5" ht="18" x14ac:dyDescent="0.2">
      <c r="A23" s="216" t="s">
        <v>183</v>
      </c>
      <c r="B23" s="217"/>
      <c r="C23" s="128">
        <f>C24+C28</f>
        <v>13958092</v>
      </c>
      <c r="D23" s="128">
        <f>D24+D28</f>
        <v>14048092</v>
      </c>
      <c r="E23" s="128">
        <f>E24+E28</f>
        <v>90000</v>
      </c>
    </row>
    <row r="24" spans="1:5" s="65" customFormat="1" ht="15.75" x14ac:dyDescent="0.25">
      <c r="A24" s="206" t="s">
        <v>136</v>
      </c>
      <c r="B24" s="207"/>
      <c r="C24" s="129">
        <f t="shared" ref="C24:D24" si="4">C25+C26+C27</f>
        <v>13939292</v>
      </c>
      <c r="D24" s="129">
        <f t="shared" si="4"/>
        <v>14029292</v>
      </c>
      <c r="E24" s="129">
        <f t="shared" ref="E24" si="5">E25+E26+E27</f>
        <v>90000</v>
      </c>
    </row>
    <row r="25" spans="1:5" s="67" customFormat="1" ht="18" customHeight="1" x14ac:dyDescent="0.2">
      <c r="A25" s="210" t="s">
        <v>137</v>
      </c>
      <c r="B25" s="210"/>
      <c r="C25" s="85">
        <v>2234504</v>
      </c>
      <c r="D25" s="85">
        <v>2234504</v>
      </c>
      <c r="E25" s="85">
        <f>D25-C25</f>
        <v>0</v>
      </c>
    </row>
    <row r="26" spans="1:5" s="67" customFormat="1" ht="15" x14ac:dyDescent="0.2">
      <c r="A26" s="208" t="s">
        <v>138</v>
      </c>
      <c r="B26" s="208"/>
      <c r="C26" s="85">
        <v>11704788</v>
      </c>
      <c r="D26" s="85">
        <v>11794788</v>
      </c>
      <c r="E26" s="85">
        <f>D26-C26</f>
        <v>90000</v>
      </c>
    </row>
    <row r="27" spans="1:5" s="67" customFormat="1" ht="15" hidden="1" x14ac:dyDescent="0.2">
      <c r="A27" s="210" t="s">
        <v>139</v>
      </c>
      <c r="B27" s="210"/>
      <c r="C27" s="85"/>
      <c r="D27" s="85"/>
      <c r="E27" s="85"/>
    </row>
    <row r="28" spans="1:5" s="72" customFormat="1" ht="15.75" x14ac:dyDescent="0.25">
      <c r="A28" s="209" t="s">
        <v>140</v>
      </c>
      <c r="B28" s="209"/>
      <c r="C28" s="129">
        <f t="shared" ref="C28:E28" si="6">C29</f>
        <v>18800</v>
      </c>
      <c r="D28" s="129">
        <f t="shared" si="6"/>
        <v>18800</v>
      </c>
      <c r="E28" s="129">
        <f t="shared" si="6"/>
        <v>0</v>
      </c>
    </row>
    <row r="29" spans="1:5" s="65" customFormat="1" ht="15" x14ac:dyDescent="0.25">
      <c r="A29" s="66" t="s">
        <v>141</v>
      </c>
      <c r="B29" s="73"/>
      <c r="C29" s="85">
        <v>18800</v>
      </c>
      <c r="D29" s="85">
        <v>18800</v>
      </c>
      <c r="E29" s="85">
        <f>D29-C29</f>
        <v>0</v>
      </c>
    </row>
    <row r="30" spans="1:5" s="65" customFormat="1" ht="18" x14ac:dyDescent="0.25">
      <c r="A30" s="216" t="s">
        <v>184</v>
      </c>
      <c r="B30" s="217"/>
      <c r="C30" s="128">
        <f>C31+C36</f>
        <v>1613900</v>
      </c>
      <c r="D30" s="128">
        <f>D31+D36</f>
        <v>1613900</v>
      </c>
      <c r="E30" s="128">
        <f>E31+E36</f>
        <v>0</v>
      </c>
    </row>
    <row r="31" spans="1:5" s="65" customFormat="1" ht="17.25" customHeight="1" x14ac:dyDescent="0.25">
      <c r="A31" s="206" t="s">
        <v>136</v>
      </c>
      <c r="B31" s="207"/>
      <c r="C31" s="129">
        <f t="shared" ref="C31:D31" si="7">C32+C33</f>
        <v>1613900</v>
      </c>
      <c r="D31" s="129">
        <f t="shared" si="7"/>
        <v>1613900</v>
      </c>
      <c r="E31" s="129">
        <f t="shared" ref="E31" si="8">E32+E33</f>
        <v>0</v>
      </c>
    </row>
    <row r="32" spans="1:5" s="65" customFormat="1" ht="17.25" customHeight="1" x14ac:dyDescent="0.25">
      <c r="A32" s="210" t="s">
        <v>143</v>
      </c>
      <c r="B32" s="210"/>
      <c r="C32" s="85">
        <v>1526900</v>
      </c>
      <c r="D32" s="85">
        <v>1526900</v>
      </c>
      <c r="E32" s="85">
        <f>D32-C32</f>
        <v>0</v>
      </c>
    </row>
    <row r="33" spans="1:5" s="65" customFormat="1" ht="17.25" customHeight="1" x14ac:dyDescent="0.25">
      <c r="A33" s="208" t="s">
        <v>138</v>
      </c>
      <c r="B33" s="208"/>
      <c r="C33" s="85">
        <v>87000</v>
      </c>
      <c r="D33" s="85">
        <v>87000</v>
      </c>
      <c r="E33" s="85">
        <f>D33-C33</f>
        <v>0</v>
      </c>
    </row>
    <row r="34" spans="1:5" s="65" customFormat="1" ht="17.25" hidden="1" customHeight="1" x14ac:dyDescent="0.25">
      <c r="A34" s="210" t="s">
        <v>127</v>
      </c>
      <c r="B34" s="210"/>
      <c r="C34" s="130"/>
      <c r="D34" s="130"/>
      <c r="E34" s="130"/>
    </row>
    <row r="35" spans="1:5" s="65" customFormat="1" ht="17.25" hidden="1" customHeight="1" x14ac:dyDescent="0.25">
      <c r="A35" s="208" t="s">
        <v>171</v>
      </c>
      <c r="B35" s="208"/>
      <c r="C35" s="85"/>
      <c r="D35" s="85"/>
      <c r="E35" s="85"/>
    </row>
    <row r="36" spans="1:5" s="65" customFormat="1" ht="15.75" hidden="1" x14ac:dyDescent="0.25">
      <c r="A36" s="209" t="s">
        <v>140</v>
      </c>
      <c r="B36" s="209"/>
      <c r="C36" s="129">
        <v>0</v>
      </c>
      <c r="D36" s="129">
        <v>0</v>
      </c>
      <c r="E36" s="129">
        <v>0</v>
      </c>
    </row>
    <row r="37" spans="1:5" s="65" customFormat="1" ht="18" x14ac:dyDescent="0.25">
      <c r="A37" s="211" t="s">
        <v>123</v>
      </c>
      <c r="B37" s="212"/>
      <c r="C37" s="212"/>
      <c r="D37" s="212"/>
      <c r="E37" s="213"/>
    </row>
    <row r="38" spans="1:5" s="65" customFormat="1" ht="18" x14ac:dyDescent="0.25">
      <c r="A38" s="222" t="s">
        <v>189</v>
      </c>
      <c r="B38" s="223"/>
      <c r="C38" s="134">
        <f>C39+C54+C46</f>
        <v>35588771</v>
      </c>
      <c r="D38" s="134">
        <f>D39+D54+D46</f>
        <v>37075771</v>
      </c>
      <c r="E38" s="134">
        <f>E39+E54+E46</f>
        <v>1487000</v>
      </c>
    </row>
    <row r="39" spans="1:5" s="65" customFormat="1" ht="18" x14ac:dyDescent="0.25">
      <c r="A39" s="216" t="s">
        <v>144</v>
      </c>
      <c r="B39" s="217"/>
      <c r="C39" s="128">
        <f t="shared" ref="C39:D39" si="9">C40+C44</f>
        <v>20920771</v>
      </c>
      <c r="D39" s="128">
        <f t="shared" si="9"/>
        <v>21020771</v>
      </c>
      <c r="E39" s="128">
        <f t="shared" ref="E39" si="10">E40+E44</f>
        <v>100000</v>
      </c>
    </row>
    <row r="40" spans="1:5" s="65" customFormat="1" ht="16.5" customHeight="1" x14ac:dyDescent="0.25">
      <c r="A40" s="206" t="s">
        <v>136</v>
      </c>
      <c r="B40" s="207"/>
      <c r="C40" s="129">
        <f>C41+C42+C43</f>
        <v>20396271</v>
      </c>
      <c r="D40" s="129">
        <f>D41+D42+D43</f>
        <v>20496271</v>
      </c>
      <c r="E40" s="129">
        <f>E41+E42+E43</f>
        <v>100000</v>
      </c>
    </row>
    <row r="41" spans="1:5" s="65" customFormat="1" ht="15" x14ac:dyDescent="0.25">
      <c r="A41" s="210" t="s">
        <v>143</v>
      </c>
      <c r="B41" s="210"/>
      <c r="C41" s="85">
        <v>16344761</v>
      </c>
      <c r="D41" s="85">
        <v>16344761</v>
      </c>
      <c r="E41" s="85">
        <f>D41-C41</f>
        <v>0</v>
      </c>
    </row>
    <row r="42" spans="1:5" s="65" customFormat="1" ht="15" x14ac:dyDescent="0.25">
      <c r="A42" s="208" t="s">
        <v>138</v>
      </c>
      <c r="B42" s="208"/>
      <c r="C42" s="85">
        <v>3887010</v>
      </c>
      <c r="D42" s="85">
        <v>4025810</v>
      </c>
      <c r="E42" s="85">
        <f t="shared" ref="E42:E43" si="11">D42-C42</f>
        <v>138800</v>
      </c>
    </row>
    <row r="43" spans="1:5" s="65" customFormat="1" ht="15" customHeight="1" x14ac:dyDescent="0.25">
      <c r="A43" s="210" t="s">
        <v>139</v>
      </c>
      <c r="B43" s="210"/>
      <c r="C43" s="85">
        <v>164500</v>
      </c>
      <c r="D43" s="85">
        <v>125700</v>
      </c>
      <c r="E43" s="85">
        <f t="shared" si="11"/>
        <v>-38800</v>
      </c>
    </row>
    <row r="44" spans="1:5" s="65" customFormat="1" ht="15.75" x14ac:dyDescent="0.25">
      <c r="A44" s="209" t="s">
        <v>140</v>
      </c>
      <c r="B44" s="209"/>
      <c r="C44" s="129">
        <f t="shared" ref="C44:E44" si="12">C45</f>
        <v>524500</v>
      </c>
      <c r="D44" s="129">
        <f t="shared" si="12"/>
        <v>524500</v>
      </c>
      <c r="E44" s="129">
        <f t="shared" si="12"/>
        <v>0</v>
      </c>
    </row>
    <row r="45" spans="1:5" s="65" customFormat="1" ht="17.25" customHeight="1" x14ac:dyDescent="0.25">
      <c r="A45" s="66" t="s">
        <v>141</v>
      </c>
      <c r="B45" s="73"/>
      <c r="C45" s="85">
        <v>524500</v>
      </c>
      <c r="D45" s="85">
        <v>524500</v>
      </c>
      <c r="E45" s="85">
        <f>D45-C45</f>
        <v>0</v>
      </c>
    </row>
    <row r="46" spans="1:5" s="65" customFormat="1" ht="17.25" customHeight="1" x14ac:dyDescent="0.25">
      <c r="A46" s="216" t="s">
        <v>145</v>
      </c>
      <c r="B46" s="217"/>
      <c r="C46" s="128">
        <f>C47+C52</f>
        <v>7700000</v>
      </c>
      <c r="D46" s="128">
        <f>D47+D52</f>
        <v>8370000</v>
      </c>
      <c r="E46" s="128">
        <f>E47+E52</f>
        <v>670000</v>
      </c>
    </row>
    <row r="47" spans="1:5" s="65" customFormat="1" ht="17.25" customHeight="1" x14ac:dyDescent="0.25">
      <c r="A47" s="206" t="s">
        <v>136</v>
      </c>
      <c r="B47" s="207"/>
      <c r="C47" s="129">
        <f>C48+C49+C50</f>
        <v>7693579</v>
      </c>
      <c r="D47" s="129">
        <f>D48+D49+D50</f>
        <v>8363579</v>
      </c>
      <c r="E47" s="129">
        <f>E48+E49+E50</f>
        <v>670000</v>
      </c>
    </row>
    <row r="48" spans="1:5" s="65" customFormat="1" ht="15" x14ac:dyDescent="0.25">
      <c r="A48" s="210" t="s">
        <v>143</v>
      </c>
      <c r="B48" s="210"/>
      <c r="C48" s="85">
        <v>600000</v>
      </c>
      <c r="D48" s="85">
        <f>600000+20000</f>
        <v>620000</v>
      </c>
      <c r="E48" s="85">
        <f>D48-C48</f>
        <v>20000</v>
      </c>
    </row>
    <row r="49" spans="1:5" s="65" customFormat="1" ht="15" x14ac:dyDescent="0.25">
      <c r="A49" s="208" t="s">
        <v>138</v>
      </c>
      <c r="B49" s="208"/>
      <c r="C49" s="85">
        <v>6443579</v>
      </c>
      <c r="D49" s="85">
        <f>6443579+650000</f>
        <v>7093579</v>
      </c>
      <c r="E49" s="85">
        <f t="shared" ref="E49:E51" si="13">D49-C49</f>
        <v>650000</v>
      </c>
    </row>
    <row r="50" spans="1:5" s="65" customFormat="1" ht="15" x14ac:dyDescent="0.25">
      <c r="A50" s="210" t="s">
        <v>139</v>
      </c>
      <c r="B50" s="210"/>
      <c r="C50" s="85">
        <v>650000</v>
      </c>
      <c r="D50" s="85">
        <v>650000</v>
      </c>
      <c r="E50" s="85">
        <f t="shared" si="13"/>
        <v>0</v>
      </c>
    </row>
    <row r="51" spans="1:5" s="65" customFormat="1" ht="21" hidden="1" customHeight="1" x14ac:dyDescent="0.25">
      <c r="A51" s="208" t="s">
        <v>171</v>
      </c>
      <c r="B51" s="208"/>
      <c r="C51" s="85"/>
      <c r="D51" s="85"/>
      <c r="E51" s="85">
        <f t="shared" si="13"/>
        <v>0</v>
      </c>
    </row>
    <row r="52" spans="1:5" s="65" customFormat="1" ht="15.75" x14ac:dyDescent="0.25">
      <c r="A52" s="209" t="s">
        <v>140</v>
      </c>
      <c r="B52" s="209"/>
      <c r="C52" s="129">
        <f>C53</f>
        <v>6421</v>
      </c>
      <c r="D52" s="129">
        <f t="shared" ref="D52:E52" si="14">D53</f>
        <v>6421</v>
      </c>
      <c r="E52" s="129">
        <f t="shared" si="14"/>
        <v>0</v>
      </c>
    </row>
    <row r="53" spans="1:5" s="65" customFormat="1" ht="17.25" customHeight="1" x14ac:dyDescent="0.25">
      <c r="A53" s="66" t="s">
        <v>141</v>
      </c>
      <c r="B53" s="73"/>
      <c r="C53" s="85">
        <v>6421</v>
      </c>
      <c r="D53" s="85">
        <v>6421</v>
      </c>
      <c r="E53" s="85">
        <f>D53-C53</f>
        <v>0</v>
      </c>
    </row>
    <row r="54" spans="1:5" s="65" customFormat="1" ht="18" x14ac:dyDescent="0.25">
      <c r="A54" s="216" t="s">
        <v>193</v>
      </c>
      <c r="B54" s="217"/>
      <c r="C54" s="128">
        <f>C55+C60</f>
        <v>6968000</v>
      </c>
      <c r="D54" s="128">
        <f>D55+D60</f>
        <v>7685000</v>
      </c>
      <c r="E54" s="128">
        <f>E55+E60</f>
        <v>717000</v>
      </c>
    </row>
    <row r="55" spans="1:5" s="65" customFormat="1" ht="22.5" customHeight="1" x14ac:dyDescent="0.25">
      <c r="A55" s="206" t="s">
        <v>136</v>
      </c>
      <c r="B55" s="207"/>
      <c r="C55" s="129">
        <f t="shared" ref="C55:D55" si="15">C56+C57</f>
        <v>6961579</v>
      </c>
      <c r="D55" s="129">
        <f t="shared" si="15"/>
        <v>7678579</v>
      </c>
      <c r="E55" s="129">
        <f t="shared" ref="E55" si="16">E56+E57</f>
        <v>717000</v>
      </c>
    </row>
    <row r="56" spans="1:5" s="65" customFormat="1" ht="15" x14ac:dyDescent="0.25">
      <c r="A56" s="210" t="s">
        <v>143</v>
      </c>
      <c r="B56" s="210"/>
      <c r="C56" s="85">
        <v>1000000</v>
      </c>
      <c r="D56" s="85">
        <f>1000000+5000</f>
        <v>1005000</v>
      </c>
      <c r="E56" s="85">
        <f>D56-C56</f>
        <v>5000</v>
      </c>
    </row>
    <row r="57" spans="1:5" s="65" customFormat="1" ht="15" x14ac:dyDescent="0.25">
      <c r="A57" s="208" t="s">
        <v>138</v>
      </c>
      <c r="B57" s="208"/>
      <c r="C57" s="85">
        <v>5961579</v>
      </c>
      <c r="D57" s="85">
        <f>5961579+700000+12000</f>
        <v>6673579</v>
      </c>
      <c r="E57" s="85">
        <f>D57-C57</f>
        <v>712000</v>
      </c>
    </row>
    <row r="58" spans="1:5" s="65" customFormat="1" ht="29.25" hidden="1" customHeight="1" x14ac:dyDescent="0.25">
      <c r="A58" s="210" t="s">
        <v>127</v>
      </c>
      <c r="B58" s="210"/>
      <c r="C58" s="130"/>
      <c r="D58" s="130"/>
      <c r="E58" s="130"/>
    </row>
    <row r="59" spans="1:5" s="67" customFormat="1" ht="27.75" hidden="1" customHeight="1" x14ac:dyDescent="0.2">
      <c r="A59" s="208" t="s">
        <v>171</v>
      </c>
      <c r="B59" s="208"/>
      <c r="C59" s="85"/>
      <c r="D59" s="85"/>
      <c r="E59" s="85"/>
    </row>
    <row r="60" spans="1:5" s="65" customFormat="1" ht="15.75" x14ac:dyDescent="0.25">
      <c r="A60" s="209" t="s">
        <v>140</v>
      </c>
      <c r="B60" s="209"/>
      <c r="C60" s="129">
        <f t="shared" ref="C60:E60" si="17">C61</f>
        <v>6421</v>
      </c>
      <c r="D60" s="129">
        <f t="shared" si="17"/>
        <v>6421</v>
      </c>
      <c r="E60" s="129">
        <f t="shared" si="17"/>
        <v>0</v>
      </c>
    </row>
    <row r="61" spans="1:5" s="65" customFormat="1" ht="15" x14ac:dyDescent="0.25">
      <c r="A61" s="131" t="s">
        <v>186</v>
      </c>
      <c r="B61" s="132"/>
      <c r="C61" s="133">
        <v>6421</v>
      </c>
      <c r="D61" s="133">
        <v>6421</v>
      </c>
      <c r="E61" s="133">
        <f>D61-C61</f>
        <v>0</v>
      </c>
    </row>
    <row r="62" spans="1:5" s="65" customFormat="1" ht="15" hidden="1" x14ac:dyDescent="0.25">
      <c r="A62" s="69" t="s">
        <v>128</v>
      </c>
      <c r="B62" s="70"/>
      <c r="C62" s="74"/>
      <c r="D62" s="74"/>
      <c r="E62" s="74"/>
    </row>
    <row r="63" spans="1:5" s="65" customFormat="1" ht="15" hidden="1" x14ac:dyDescent="0.25">
      <c r="A63" s="69" t="s">
        <v>129</v>
      </c>
      <c r="B63" s="70"/>
      <c r="C63" s="93"/>
      <c r="D63" s="93"/>
      <c r="E63" s="93"/>
    </row>
    <row r="64" spans="1:5" s="65" customFormat="1" ht="15" hidden="1" x14ac:dyDescent="0.25">
      <c r="A64" s="69"/>
      <c r="B64" s="70" t="s">
        <v>130</v>
      </c>
      <c r="C64" s="75"/>
      <c r="D64" s="75"/>
      <c r="E64" s="75"/>
    </row>
    <row r="65" spans="1:11" s="65" customFormat="1" ht="15" hidden="1" x14ac:dyDescent="0.25">
      <c r="A65" s="76"/>
      <c r="B65" s="71" t="s">
        <v>131</v>
      </c>
      <c r="C65" s="85"/>
      <c r="D65" s="85"/>
      <c r="E65" s="85"/>
    </row>
    <row r="66" spans="1:11" s="65" customFormat="1" ht="15" hidden="1" x14ac:dyDescent="0.25">
      <c r="A66" s="69"/>
      <c r="B66" s="68" t="s">
        <v>132</v>
      </c>
      <c r="C66" s="75"/>
      <c r="D66" s="75"/>
      <c r="E66" s="75"/>
    </row>
    <row r="67" spans="1:11" s="65" customFormat="1" ht="15" hidden="1" x14ac:dyDescent="0.25">
      <c r="A67" s="69"/>
      <c r="B67" s="68" t="s">
        <v>133</v>
      </c>
      <c r="C67" s="75"/>
      <c r="D67" s="75"/>
      <c r="E67" s="75"/>
    </row>
    <row r="68" spans="1:11" ht="18" x14ac:dyDescent="0.2">
      <c r="A68" s="211" t="s">
        <v>124</v>
      </c>
      <c r="B68" s="212"/>
      <c r="C68" s="212"/>
      <c r="D68" s="212"/>
      <c r="E68" s="213"/>
    </row>
    <row r="69" spans="1:11" s="65" customFormat="1" ht="15.75" x14ac:dyDescent="0.25">
      <c r="A69" s="214" t="s">
        <v>142</v>
      </c>
      <c r="B69" s="215"/>
      <c r="C69" s="135">
        <f>C70+C75</f>
        <v>14168000</v>
      </c>
      <c r="D69" s="135">
        <f>D70+D75</f>
        <v>14168000</v>
      </c>
      <c r="E69" s="134">
        <f>E70+E75</f>
        <v>0</v>
      </c>
    </row>
    <row r="70" spans="1:11" s="65" customFormat="1" ht="15.75" x14ac:dyDescent="0.25">
      <c r="A70" s="206" t="s">
        <v>146</v>
      </c>
      <c r="B70" s="207"/>
      <c r="C70" s="129">
        <f t="shared" ref="C70:D70" si="18">C71+C72+C73+C74</f>
        <v>13062000</v>
      </c>
      <c r="D70" s="129">
        <f t="shared" si="18"/>
        <v>13062000</v>
      </c>
      <c r="E70" s="129">
        <f t="shared" ref="E70" si="19">E71+E72+E73+E74</f>
        <v>0</v>
      </c>
    </row>
    <row r="71" spans="1:11" s="67" customFormat="1" ht="15" x14ac:dyDescent="0.2">
      <c r="A71" s="210" t="s">
        <v>147</v>
      </c>
      <c r="B71" s="210"/>
      <c r="C71" s="133">
        <v>7778000</v>
      </c>
      <c r="D71" s="133">
        <v>7778000</v>
      </c>
      <c r="E71" s="133">
        <f>D71-C71</f>
        <v>0</v>
      </c>
    </row>
    <row r="72" spans="1:11" s="67" customFormat="1" ht="15" x14ac:dyDescent="0.2">
      <c r="A72" s="208" t="s">
        <v>138</v>
      </c>
      <c r="B72" s="208"/>
      <c r="C72" s="133">
        <v>5134000</v>
      </c>
      <c r="D72" s="133">
        <v>5134000</v>
      </c>
      <c r="E72" s="133">
        <f t="shared" ref="E72:E73" si="20">D72-C72</f>
        <v>0</v>
      </c>
    </row>
    <row r="73" spans="1:11" s="67" customFormat="1" ht="15" customHeight="1" x14ac:dyDescent="0.2">
      <c r="A73" s="210" t="s">
        <v>139</v>
      </c>
      <c r="B73" s="210"/>
      <c r="C73" s="85">
        <v>150000</v>
      </c>
      <c r="D73" s="85">
        <v>150000</v>
      </c>
      <c r="E73" s="133">
        <f t="shared" si="20"/>
        <v>0</v>
      </c>
    </row>
    <row r="74" spans="1:11" s="67" customFormat="1" ht="25.5" hidden="1" customHeight="1" x14ac:dyDescent="0.2">
      <c r="A74" s="208" t="s">
        <v>171</v>
      </c>
      <c r="B74" s="208"/>
      <c r="C74" s="85"/>
      <c r="D74" s="85"/>
      <c r="E74" s="85"/>
    </row>
    <row r="75" spans="1:11" s="72" customFormat="1" ht="15.75" x14ac:dyDescent="0.25">
      <c r="A75" s="209" t="s">
        <v>140</v>
      </c>
      <c r="B75" s="209"/>
      <c r="C75" s="129">
        <f t="shared" ref="C75:E75" si="21">C76</f>
        <v>1106000</v>
      </c>
      <c r="D75" s="129">
        <f t="shared" si="21"/>
        <v>1106000</v>
      </c>
      <c r="E75" s="129">
        <f t="shared" si="21"/>
        <v>0</v>
      </c>
    </row>
    <row r="76" spans="1:11" s="65" customFormat="1" ht="15" x14ac:dyDescent="0.25">
      <c r="A76" s="66" t="s">
        <v>141</v>
      </c>
      <c r="B76" s="73"/>
      <c r="C76" s="89">
        <v>1106000</v>
      </c>
      <c r="D76" s="89">
        <v>1106000</v>
      </c>
      <c r="E76" s="89">
        <f>D76-C76</f>
        <v>0</v>
      </c>
    </row>
    <row r="77" spans="1:11" s="65" customFormat="1" ht="15" hidden="1" x14ac:dyDescent="0.25">
      <c r="A77" s="82"/>
      <c r="B77" s="83"/>
      <c r="C77" s="84"/>
      <c r="D77" s="84"/>
      <c r="E77" s="84"/>
    </row>
    <row r="78" spans="1:11" x14ac:dyDescent="0.2">
      <c r="A78" s="77"/>
      <c r="B78" s="77"/>
      <c r="C78" s="78"/>
      <c r="D78" s="78"/>
      <c r="E78" s="78"/>
    </row>
    <row r="79" spans="1:11" hidden="1" x14ac:dyDescent="0.2">
      <c r="A79" s="205"/>
      <c r="B79" s="205"/>
      <c r="C79" s="79"/>
      <c r="D79" s="79"/>
      <c r="E79" s="79"/>
    </row>
    <row r="80" spans="1:11" x14ac:dyDescent="0.2">
      <c r="A80" s="205" t="s">
        <v>200</v>
      </c>
      <c r="B80" s="205"/>
      <c r="C80" s="205"/>
      <c r="D80" s="205"/>
      <c r="E80" s="205"/>
      <c r="F80" s="140"/>
      <c r="G80" s="140"/>
      <c r="H80" s="140"/>
      <c r="I80" s="46"/>
      <c r="J80" s="46"/>
      <c r="K80" s="46"/>
    </row>
    <row r="81" spans="1:11" x14ac:dyDescent="0.2">
      <c r="A81" s="227" t="s">
        <v>201</v>
      </c>
      <c r="B81" s="227"/>
      <c r="C81" s="227"/>
      <c r="D81" s="227"/>
      <c r="E81" s="227"/>
      <c r="F81" s="140"/>
      <c r="G81" s="140"/>
      <c r="H81" s="140"/>
      <c r="I81" s="46"/>
      <c r="J81" s="46"/>
      <c r="K81" s="46"/>
    </row>
    <row r="82" spans="1:11" x14ac:dyDescent="0.2">
      <c r="A82" s="205" t="s">
        <v>202</v>
      </c>
      <c r="B82" s="205"/>
      <c r="C82" s="205"/>
      <c r="D82" s="205"/>
      <c r="E82" s="205"/>
      <c r="F82" s="140"/>
      <c r="G82" s="140"/>
      <c r="H82" s="140"/>
      <c r="I82" s="46"/>
      <c r="J82" s="46"/>
      <c r="K82" s="46"/>
    </row>
  </sheetData>
  <mergeCells count="63">
    <mergeCell ref="A80:E80"/>
    <mergeCell ref="A81:E81"/>
    <mergeCell ref="A82:E82"/>
    <mergeCell ref="A17:B17"/>
    <mergeCell ref="A18:B18"/>
    <mergeCell ref="A19:B19"/>
    <mergeCell ref="A60:B60"/>
    <mergeCell ref="A58:B58"/>
    <mergeCell ref="A56:B56"/>
    <mergeCell ref="A41:B41"/>
    <mergeCell ref="A42:B42"/>
    <mergeCell ref="A55:B55"/>
    <mergeCell ref="A57:B57"/>
    <mergeCell ref="A44:B44"/>
    <mergeCell ref="A59:B59"/>
    <mergeCell ref="A46:B46"/>
    <mergeCell ref="A35:B35"/>
    <mergeCell ref="A30:B30"/>
    <mergeCell ref="A31:B31"/>
    <mergeCell ref="A32:B32"/>
    <mergeCell ref="A22:B22"/>
    <mergeCell ref="A23:B23"/>
    <mergeCell ref="A33:B33"/>
    <mergeCell ref="A34:B34"/>
    <mergeCell ref="A12:E12"/>
    <mergeCell ref="A13:B13"/>
    <mergeCell ref="A14:B14"/>
    <mergeCell ref="A15:B15"/>
    <mergeCell ref="A16:B16"/>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68:E68"/>
    <mergeCell ref="A69:B69"/>
    <mergeCell ref="A54:B54"/>
    <mergeCell ref="A36:B36"/>
    <mergeCell ref="A48:B48"/>
    <mergeCell ref="A49:B49"/>
    <mergeCell ref="A50:B50"/>
    <mergeCell ref="A51:B51"/>
    <mergeCell ref="A52:B52"/>
    <mergeCell ref="A47:B47"/>
    <mergeCell ref="A43:B43"/>
    <mergeCell ref="A79:B79"/>
    <mergeCell ref="A70:B70"/>
    <mergeCell ref="A74:B74"/>
    <mergeCell ref="A72:B72"/>
    <mergeCell ref="A75:B75"/>
    <mergeCell ref="A73:B73"/>
    <mergeCell ref="A71:B71"/>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2024-11-25T13:14:06Z</dcterms:modified>
</cp:coreProperties>
</file>