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7F153EA6-8E11-4DA9-87D7-F1797A072116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consiliu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C14" i="3"/>
  <c r="C46" i="3" s="1"/>
  <c r="C7" i="3"/>
  <c r="C43" i="3"/>
  <c r="C42" i="3"/>
  <c r="C41" i="3"/>
  <c r="C36" i="3"/>
  <c r="C35" i="3"/>
  <c r="C34" i="3"/>
  <c r="C33" i="3"/>
  <c r="C30" i="3"/>
  <c r="C27" i="3"/>
  <c r="C16" i="3"/>
  <c r="C15" i="3"/>
  <c r="C13" i="3"/>
  <c r="C12" i="3"/>
  <c r="C11" i="3"/>
  <c r="C10" i="3"/>
  <c r="C9" i="3"/>
  <c r="C8" i="3"/>
  <c r="C6" i="3"/>
  <c r="C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8077CF48-3089-455A-A8FF-A5DFC76718B3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<sst xmlns="http://schemas.openxmlformats.org/spreadsheetml/2006/main" count="53" uniqueCount="53">
  <si>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</si>
  <si>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</si>
  <si>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</si>
  <si>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</si>
  <si>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</si>
  <si>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</si>
  <si>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</si>
  <si>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</si>
  <si>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</si>
  <si>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</si>
  <si>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</si>
  <si>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</si>
  <si>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</si>
  <si>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</si>
  <si>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</si>
  <si>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</si>
  <si>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</si>
  <si>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</si>
  <si>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</si>
  <si>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</si>
  <si>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</si>
  <si>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</si>
  <si>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</si>
  <si>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</si>
  <si>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</si>
  <si>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</si>
  <si>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</si>
  <si>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</si>
  <si>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</si>
  <si>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</si>
  <si>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</si>
  <si>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</si>
  <si>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</si>
  <si>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</si>
  <si>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</si>
  <si>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</si>
  <si>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</si>
  <si>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</si>
  <si>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</si>
  <si>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</si>
  <si>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</si>
  <si>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</si>
  <si>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</si>
  <si>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</si>
  <si>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</si>
  <si>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</si>
  <si>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Ordonator principal de credite,</t>
  </si>
  <si>
    <t>Director executiv,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</si>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</sst>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9E1D-4E30-4B8C-8EF1-6CC620E46148}">
  <sheetPr>
    <tabColor rgb="FFFFFF00"/>
  </sheetPr>
  <dimension ref="A1:E49"/>
  <sheetViews>
    <sheetView tabSelected="1" workbookViewId="0">
      <pane xSplit="2" ySplit="4" topLeftCell="C35" activePane="bottomRight" state="frozen"/>
      <selection pane="topRight" activeCell="C1" sqref="C1"/>
      <selection pane="bottomLeft" activeCell="A10" sqref="A10"/>
      <selection pane="bottomRight" activeCell="E40" sqref="E40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0</v>
      </c>
    </row>
    <row r="2" spans="1:4" x14ac:dyDescent="0.25">
      <c r="A2" s="18" t="s">
        <v>1</v>
      </c>
      <c r="B2" s="18"/>
      <c r="C2" s="18"/>
    </row>
    <row r="4" spans="1:4" x14ac:dyDescent="0.25">
      <c r="A4" s="6" t="s">
        <v>2</v>
      </c>
      <c r="B4" s="6" t="s">
        <v>3</v>
      </c>
      <c r="C4" s="7" t="s">
        <v>4</v>
      </c>
    </row>
    <row r="5" spans="1:4" x14ac:dyDescent="0.25">
      <c r="A5" s="8">
        <v>1</v>
      </c>
      <c r="B5" s="9" t="s">
        <v>5</v>
      </c>
      <c r="C5" s="10">
        <f>23232+14109-4000</f>
        <v>33341</v>
      </c>
      <c r="D5" s="3"/>
    </row>
    <row r="6" spans="1:4" x14ac:dyDescent="0.25">
      <c r="A6" s="8">
        <v>2</v>
      </c>
      <c r="B6" s="11" t="s">
        <v>6</v>
      </c>
      <c r="C6" s="10">
        <f>27377+17812-8000</f>
        <v>37189</v>
      </c>
      <c r="D6" s="3"/>
    </row>
    <row r="7" spans="1:4" x14ac:dyDescent="0.25">
      <c r="A7" s="8">
        <v>3</v>
      </c>
      <c r="B7" s="9" t="s">
        <v>7</v>
      </c>
      <c r="C7" s="10">
        <f>17280+2437+13000</f>
        <v>32717</v>
      </c>
      <c r="D7" s="3"/>
    </row>
    <row r="8" spans="1:4" x14ac:dyDescent="0.25">
      <c r="A8" s="8">
        <v>4</v>
      </c>
      <c r="B8" s="9" t="s">
        <v>8</v>
      </c>
      <c r="C8" s="10">
        <f>1927-700</f>
        <v>1227</v>
      </c>
      <c r="D8" s="3"/>
    </row>
    <row r="9" spans="1:4" x14ac:dyDescent="0.25">
      <c r="A9" s="8">
        <v>5</v>
      </c>
      <c r="B9" s="9" t="s">
        <v>9</v>
      </c>
      <c r="C9" s="10">
        <f>13996+4784</f>
        <v>18780</v>
      </c>
      <c r="D9" s="3"/>
    </row>
    <row r="10" spans="1:4" x14ac:dyDescent="0.25">
      <c r="A10" s="8">
        <v>6</v>
      </c>
      <c r="B10" s="9" t="s">
        <v>10</v>
      </c>
      <c r="C10" s="10">
        <f>8139+11680</f>
        <v>19819</v>
      </c>
      <c r="D10" s="3"/>
    </row>
    <row r="11" spans="1:4" x14ac:dyDescent="0.25">
      <c r="A11" s="8">
        <v>7</v>
      </c>
      <c r="B11" s="9" t="s">
        <v>11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12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13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14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15</v>
      </c>
      <c r="C15" s="10">
        <f>24676+10162-4000</f>
        <v>30838</v>
      </c>
      <c r="D15" s="3"/>
    </row>
    <row r="16" spans="1:4" x14ac:dyDescent="0.25">
      <c r="A16" s="8">
        <v>12</v>
      </c>
      <c r="B16" s="9" t="s">
        <v>16</v>
      </c>
      <c r="C16" s="10">
        <f>35090-1305-4000</f>
        <v>29785</v>
      </c>
      <c r="D16" s="3"/>
    </row>
    <row r="17" spans="1:4" x14ac:dyDescent="0.25">
      <c r="A17" s="8">
        <v>13</v>
      </c>
      <c r="B17" s="12" t="s">
        <v>17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18</v>
      </c>
      <c r="C18" s="10">
        <v>7000</v>
      </c>
      <c r="D18" s="3"/>
    </row>
    <row r="19" spans="1:4" x14ac:dyDescent="0.25">
      <c r="A19" s="8">
        <v>15</v>
      </c>
      <c r="B19" s="12" t="s">
        <v>19</v>
      </c>
      <c r="C19" s="10">
        <v>7000</v>
      </c>
      <c r="D19" s="3"/>
    </row>
    <row r="20" spans="1:4" x14ac:dyDescent="0.25">
      <c r="A20" s="8">
        <v>16</v>
      </c>
      <c r="B20" s="12" t="s">
        <v>20</v>
      </c>
      <c r="C20" s="10">
        <v>29343</v>
      </c>
      <c r="D20" s="3"/>
    </row>
    <row r="21" spans="1:4" x14ac:dyDescent="0.25">
      <c r="A21" s="8">
        <v>17</v>
      </c>
      <c r="B21" s="12" t="s">
        <v>21</v>
      </c>
      <c r="C21" s="10">
        <v>7000</v>
      </c>
      <c r="D21" s="3"/>
    </row>
    <row r="22" spans="1:4" x14ac:dyDescent="0.25">
      <c r="A22" s="8">
        <v>18</v>
      </c>
      <c r="B22" s="12" t="s">
        <v>22</v>
      </c>
      <c r="C22" s="10">
        <v>7000</v>
      </c>
      <c r="D22" s="3"/>
    </row>
    <row r="23" spans="1:4" x14ac:dyDescent="0.25">
      <c r="A23" s="8">
        <v>19</v>
      </c>
      <c r="B23" s="12" t="s">
        <v>23</v>
      </c>
      <c r="C23" s="10">
        <v>22496</v>
      </c>
      <c r="D23" s="3"/>
    </row>
    <row r="24" spans="1:4" x14ac:dyDescent="0.25">
      <c r="A24" s="8">
        <v>20</v>
      </c>
      <c r="B24" s="12" t="s">
        <v>24</v>
      </c>
      <c r="C24" s="10">
        <v>20314</v>
      </c>
      <c r="D24" s="3"/>
    </row>
    <row r="25" spans="1:4" x14ac:dyDescent="0.25">
      <c r="A25" s="8">
        <v>21</v>
      </c>
      <c r="B25" s="12" t="s">
        <v>25</v>
      </c>
      <c r="C25" s="10">
        <v>7000</v>
      </c>
      <c r="D25" s="3"/>
    </row>
    <row r="26" spans="1:4" x14ac:dyDescent="0.25">
      <c r="A26" s="8">
        <v>22</v>
      </c>
      <c r="B26" s="12" t="s">
        <v>26</v>
      </c>
      <c r="C26" s="10">
        <v>7000</v>
      </c>
      <c r="D26" s="3"/>
    </row>
    <row r="27" spans="1:4" x14ac:dyDescent="0.25">
      <c r="A27" s="8">
        <v>23</v>
      </c>
      <c r="B27" s="12" t="s">
        <v>27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28</v>
      </c>
      <c r="C28" s="10">
        <v>7323</v>
      </c>
      <c r="D28" s="3"/>
    </row>
    <row r="29" spans="1:4" x14ac:dyDescent="0.25">
      <c r="A29" s="8">
        <v>25</v>
      </c>
      <c r="B29" s="12" t="s">
        <v>29</v>
      </c>
      <c r="C29" s="10">
        <v>7000</v>
      </c>
      <c r="D29" s="3"/>
    </row>
    <row r="30" spans="1:4" x14ac:dyDescent="0.25">
      <c r="A30" s="8">
        <v>26</v>
      </c>
      <c r="B30" s="12" t="s">
        <v>30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31</v>
      </c>
      <c r="C31" s="10">
        <v>47000</v>
      </c>
      <c r="D31" s="3"/>
    </row>
    <row r="32" spans="1:4" x14ac:dyDescent="0.25">
      <c r="A32" s="8">
        <v>28</v>
      </c>
      <c r="B32" s="12" t="s">
        <v>32</v>
      </c>
      <c r="C32" s="10">
        <v>7000</v>
      </c>
      <c r="D32" s="3"/>
    </row>
    <row r="33" spans="1:5" x14ac:dyDescent="0.25">
      <c r="A33" s="8">
        <v>29</v>
      </c>
      <c r="B33" s="12" t="s">
        <v>33</v>
      </c>
      <c r="C33" s="10">
        <f>30117+59536-25000</f>
        <v>64653</v>
      </c>
      <c r="D33" s="3"/>
    </row>
    <row r="34" spans="1:5" x14ac:dyDescent="0.25">
      <c r="A34" s="8">
        <v>30</v>
      </c>
      <c r="B34" s="12" t="s">
        <v>34</v>
      </c>
      <c r="C34" s="10">
        <f>80961-15168-3000</f>
        <v>62793</v>
      </c>
      <c r="D34" s="3"/>
    </row>
    <row r="35" spans="1:5" x14ac:dyDescent="0.25">
      <c r="A35" s="8">
        <v>31</v>
      </c>
      <c r="B35" s="12" t="s">
        <v>35</v>
      </c>
      <c r="C35" s="10">
        <f>61622-2947-5000</f>
        <v>53675</v>
      </c>
      <c r="D35" s="3"/>
    </row>
    <row r="36" spans="1:5" x14ac:dyDescent="0.25">
      <c r="A36" s="8">
        <v>32</v>
      </c>
      <c r="B36" s="12" t="s">
        <v>36</v>
      </c>
      <c r="C36" s="10">
        <f>66544-40272</f>
        <v>26272</v>
      </c>
      <c r="D36" s="3"/>
    </row>
    <row r="37" spans="1:5" x14ac:dyDescent="0.25">
      <c r="A37" s="8">
        <v>33</v>
      </c>
      <c r="B37" s="12" t="s">
        <v>37</v>
      </c>
      <c r="C37" s="10">
        <v>7000</v>
      </c>
      <c r="D37" s="3"/>
    </row>
    <row r="38" spans="1:5" x14ac:dyDescent="0.25">
      <c r="A38" s="8">
        <v>34</v>
      </c>
      <c r="B38" s="12" t="s">
        <v>38</v>
      </c>
      <c r="C38" s="10">
        <v>7000</v>
      </c>
      <c r="D38" s="3"/>
    </row>
    <row r="39" spans="1:5" ht="31.5" customHeight="1" x14ac:dyDescent="0.25">
      <c r="A39" s="8">
        <v>35</v>
      </c>
      <c r="B39" s="13" t="s">
        <v>39</v>
      </c>
      <c r="C39" s="10">
        <v>7000</v>
      </c>
      <c r="D39" s="3"/>
    </row>
    <row r="40" spans="1:5" x14ac:dyDescent="0.25">
      <c r="A40" s="8">
        <v>36</v>
      </c>
      <c r="B40" s="12" t="s">
        <v>40</v>
      </c>
      <c r="C40" s="10">
        <v>7000</v>
      </c>
      <c r="D40" s="3"/>
    </row>
    <row r="41" spans="1:5" x14ac:dyDescent="0.25">
      <c r="A41" s="8">
        <v>37</v>
      </c>
      <c r="B41" s="12" t="s">
        <v>41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42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43</v>
      </c>
      <c r="C43" s="10">
        <f>244347-17213-20000-9899</f>
        <v>197235</v>
      </c>
      <c r="D43" s="3"/>
    </row>
    <row r="44" spans="1:5" x14ac:dyDescent="0.25">
      <c r="A44" s="8">
        <v>40</v>
      </c>
      <c r="B44" s="11" t="s">
        <v>52</v>
      </c>
      <c r="C44" s="10"/>
      <c r="D44" s="3"/>
    </row>
    <row r="45" spans="1:5" ht="18" customHeight="1" x14ac:dyDescent="0.25">
      <c r="A45" s="8">
        <v>41</v>
      </c>
      <c r="B45" s="9" t="s">
        <v>44</v>
      </c>
      <c r="C45" s="10">
        <f>5178965-93000-13000-1000-40000</f>
        <v>5031965</v>
      </c>
      <c r="D45" s="1"/>
    </row>
    <row r="46" spans="1:5" s="17" customFormat="1" x14ac:dyDescent="0.25">
      <c r="A46" s="14"/>
      <c r="B46" s="14" t="s">
        <v>45</v>
      </c>
      <c r="C46" s="15">
        <f>SUM(C5:C45)</f>
        <v>6106000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18" t="s">
        <v>46</v>
      </c>
      <c r="B48" s="18"/>
      <c r="C48" s="4" t="s">
        <v>47</v>
      </c>
      <c r="D48" s="18" t="s">
        <v>48</v>
      </c>
      <c r="E48" s="18"/>
    </row>
    <row r="49" spans="2:5" x14ac:dyDescent="0.25">
      <c r="B49" s="5" t="s">
        <v>49</v>
      </c>
      <c r="C49" s="4" t="s">
        <v>51</v>
      </c>
      <c r="D49" s="18" t="s">
        <v>50</v>
      </c>
      <c r="E49" s="18"/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consiliu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2025-04-16T08:30:36Z</cp:lastPrinted>
  <dcterms:created xsi:type="dcterms:W3CDTF">2025-03-07T06:52:28Z</dcterms:created>
  <dcterms:modified xsi:type="dcterms:W3CDTF">2025-04-16T08:41:07Z</dcterms:modified>
</cp:coreProperties>
</file>